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Sprint14\2_MTS_Github\tableau visualizations\_Sankey_Cover_Figure_Revamp\"/>
    </mc:Choice>
  </mc:AlternateContent>
  <bookViews>
    <workbookView xWindow="0" yWindow="0" windowWidth="19080" windowHeight="6930"/>
  </bookViews>
  <sheets>
    <sheet name="playground3" sheetId="7" r:id="rId1"/>
    <sheet name="playground2" sheetId="6" r:id="rId2"/>
    <sheet name="data_outlays playground" sheetId="5" r:id="rId3"/>
    <sheet name="data_receipts" sheetId="1" r:id="rId4"/>
    <sheet name="data_outlays" sheetId="4" r:id="rId5"/>
    <sheet name="model" sheetId="2" r:id="rId6"/>
  </sheets>
  <definedNames>
    <definedName name="_xlnm._FilterDatabase" localSheetId="2" hidden="1">'data_outlays playground'!$A$1:$G$39</definedName>
    <definedName name="_xlnm._FilterDatabase" localSheetId="3" hidden="1">data_receipts!$A$1:$C$28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" i="5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3" i="5"/>
  <c r="F2" i="5"/>
  <c r="E2" i="5" l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AH2" i="7"/>
  <c r="AL3" i="7"/>
  <c r="AL4" i="7" s="1"/>
  <c r="AJ3" i="7"/>
  <c r="AJ4" i="7" s="1"/>
  <c r="AM2" i="7"/>
  <c r="AN2" i="7"/>
  <c r="AF3" i="7"/>
  <c r="AF4" i="7" s="1"/>
  <c r="AF5" i="7" s="1"/>
  <c r="AD3" i="7"/>
  <c r="AD4" i="7" s="1"/>
  <c r="AG2" i="7"/>
  <c r="Z3" i="7"/>
  <c r="Z4" i="7" s="1"/>
  <c r="AA4" i="7" s="1"/>
  <c r="X3" i="7"/>
  <c r="X4" i="7" s="1"/>
  <c r="AA2" i="7"/>
  <c r="E2" i="7"/>
  <c r="E3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T3" i="7"/>
  <c r="T4" i="7" s="1"/>
  <c r="U4" i="7" s="1"/>
  <c r="R3" i="7"/>
  <c r="R4" i="7" s="1"/>
  <c r="R5" i="7" s="1"/>
  <c r="N3" i="7"/>
  <c r="O3" i="7" s="1"/>
  <c r="L3" i="7"/>
  <c r="L4" i="7" s="1"/>
  <c r="H3" i="7"/>
  <c r="I3" i="7" s="1"/>
  <c r="U2" i="7"/>
  <c r="O2" i="7"/>
  <c r="I2" i="7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3" i="6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" i="6"/>
  <c r="T2" i="6"/>
  <c r="M4" i="6"/>
  <c r="M5" i="6" s="1"/>
  <c r="M3" i="6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N2" i="6"/>
  <c r="Q2" i="6" s="1"/>
  <c r="V3" i="6"/>
  <c r="W3" i="6" s="1"/>
  <c r="U3" i="6"/>
  <c r="U4" i="6" s="1"/>
  <c r="V2" i="6"/>
  <c r="O3" i="6"/>
  <c r="P3" i="6" s="1"/>
  <c r="P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2" i="6"/>
  <c r="E3" i="6"/>
  <c r="G3" i="6"/>
  <c r="E4" i="6"/>
  <c r="G4" i="6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E19" i="6"/>
  <c r="G19" i="6"/>
  <c r="E20" i="6"/>
  <c r="G20" i="6"/>
  <c r="E21" i="6"/>
  <c r="G21" i="6"/>
  <c r="E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E33" i="6"/>
  <c r="G33" i="6"/>
  <c r="E34" i="6"/>
  <c r="G34" i="6"/>
  <c r="E35" i="6"/>
  <c r="G35" i="6"/>
  <c r="E36" i="6"/>
  <c r="G36" i="6"/>
  <c r="E37" i="6"/>
  <c r="G37" i="6"/>
  <c r="E38" i="6"/>
  <c r="G38" i="6"/>
  <c r="E39" i="6"/>
  <c r="G39" i="6"/>
  <c r="E40" i="6"/>
  <c r="G40" i="6"/>
  <c r="E41" i="6"/>
  <c r="G41" i="6"/>
  <c r="E42" i="6"/>
  <c r="G42" i="6"/>
  <c r="E43" i="6"/>
  <c r="G43" i="6"/>
  <c r="E44" i="6"/>
  <c r="G44" i="6"/>
  <c r="E45" i="6"/>
  <c r="G45" i="6"/>
  <c r="E46" i="6"/>
  <c r="G46" i="6"/>
  <c r="E47" i="6"/>
  <c r="G47" i="6"/>
  <c r="E48" i="6"/>
  <c r="G48" i="6"/>
  <c r="E49" i="6"/>
  <c r="G49" i="6"/>
  <c r="E50" i="6"/>
  <c r="G50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3" i="6"/>
  <c r="G2" i="6"/>
  <c r="E2" i="6"/>
  <c r="E16" i="5"/>
  <c r="E10" i="5"/>
  <c r="E5" i="5"/>
  <c r="E3" i="5"/>
  <c r="E6" i="5"/>
  <c r="E8" i="5"/>
  <c r="E11" i="5"/>
  <c r="E12" i="5"/>
  <c r="E7" i="5"/>
  <c r="E20" i="5"/>
  <c r="E4" i="5"/>
  <c r="E13" i="5"/>
  <c r="E15" i="5"/>
  <c r="E18" i="5"/>
  <c r="E14" i="5"/>
  <c r="E19" i="5"/>
  <c r="E17" i="5"/>
  <c r="E9" i="5"/>
  <c r="AB2" i="7" l="1"/>
  <c r="AJ5" i="7"/>
  <c r="AL5" i="7"/>
  <c r="AM4" i="7"/>
  <c r="AK3" i="7"/>
  <c r="AK4" i="7" s="1"/>
  <c r="AK5" i="7" s="1"/>
  <c r="AK6" i="7" s="1"/>
  <c r="AK7" i="7" s="1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K40" i="7" s="1"/>
  <c r="AK41" i="7" s="1"/>
  <c r="AK42" i="7" s="1"/>
  <c r="AK43" i="7" s="1"/>
  <c r="AK44" i="7" s="1"/>
  <c r="AK45" i="7" s="1"/>
  <c r="AK46" i="7" s="1"/>
  <c r="AK47" i="7" s="1"/>
  <c r="AK48" i="7" s="1"/>
  <c r="AK49" i="7" s="1"/>
  <c r="AK50" i="7" s="1"/>
  <c r="AM3" i="7"/>
  <c r="AF6" i="7"/>
  <c r="AG5" i="7"/>
  <c r="AG4" i="7"/>
  <c r="AD5" i="7"/>
  <c r="AE3" i="7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G3" i="7"/>
  <c r="X5" i="7"/>
  <c r="AB4" i="7"/>
  <c r="Z5" i="7"/>
  <c r="AA3" i="7"/>
  <c r="AB3" i="7" s="1"/>
  <c r="J2" i="7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H4" i="7"/>
  <c r="H5" i="7" s="1"/>
  <c r="U3" i="7"/>
  <c r="P2" i="7"/>
  <c r="J3" i="7"/>
  <c r="I4" i="7"/>
  <c r="L5" i="7"/>
  <c r="S3" i="7"/>
  <c r="S4" i="7" s="1"/>
  <c r="V2" i="7"/>
  <c r="R6" i="7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N4" i="7"/>
  <c r="T5" i="7"/>
  <c r="W2" i="6"/>
  <c r="M6" i="6"/>
  <c r="V4" i="6"/>
  <c r="W4" i="6" s="1"/>
  <c r="U5" i="6"/>
  <c r="Q3" i="6"/>
  <c r="O4" i="6"/>
  <c r="C53" i="2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5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J4" i="7" l="1"/>
  <c r="AH4" i="7"/>
  <c r="AL6" i="7"/>
  <c r="AM5" i="7"/>
  <c r="AN4" i="7"/>
  <c r="AN3" i="7"/>
  <c r="AJ6" i="7"/>
  <c r="AN5" i="7"/>
  <c r="AH3" i="7"/>
  <c r="AD6" i="7"/>
  <c r="AH5" i="7"/>
  <c r="AF7" i="7"/>
  <c r="AG6" i="7"/>
  <c r="AA5" i="7"/>
  <c r="AB5" i="7" s="1"/>
  <c r="Z6" i="7"/>
  <c r="X6" i="7"/>
  <c r="P3" i="7"/>
  <c r="V3" i="7"/>
  <c r="R7" i="7"/>
  <c r="S5" i="7"/>
  <c r="V4" i="7"/>
  <c r="U5" i="7"/>
  <c r="T6" i="7"/>
  <c r="L6" i="7"/>
  <c r="O4" i="7"/>
  <c r="P4" i="7" s="1"/>
  <c r="N5" i="7"/>
  <c r="H6" i="7"/>
  <c r="I5" i="7"/>
  <c r="J5" i="7" s="1"/>
  <c r="M7" i="6"/>
  <c r="V5" i="6"/>
  <c r="W5" i="6" s="1"/>
  <c r="U6" i="6"/>
  <c r="P4" i="6"/>
  <c r="Q4" i="6" s="1"/>
  <c r="O5" i="6"/>
  <c r="AJ7" i="7" l="1"/>
  <c r="AL7" i="7"/>
  <c r="AM6" i="7"/>
  <c r="AN6" i="7" s="1"/>
  <c r="AF8" i="7"/>
  <c r="AG7" i="7"/>
  <c r="AH6" i="7"/>
  <c r="AD7" i="7"/>
  <c r="X7" i="7"/>
  <c r="Z7" i="7"/>
  <c r="AA6" i="7"/>
  <c r="AB6" i="7" s="1"/>
  <c r="L7" i="7"/>
  <c r="I6" i="7"/>
  <c r="J6" i="7" s="1"/>
  <c r="H7" i="7"/>
  <c r="S6" i="7"/>
  <c r="V5" i="7"/>
  <c r="N6" i="7"/>
  <c r="O5" i="7"/>
  <c r="P5" i="7" s="1"/>
  <c r="T7" i="7"/>
  <c r="U6" i="7"/>
  <c r="R8" i="7"/>
  <c r="M8" i="6"/>
  <c r="V6" i="6"/>
  <c r="W6" i="6" s="1"/>
  <c r="U7" i="6"/>
  <c r="P5" i="6"/>
  <c r="Q5" i="6" s="1"/>
  <c r="O6" i="6"/>
  <c r="AL8" i="7" l="1"/>
  <c r="AM7" i="7"/>
  <c r="AN7" i="7" s="1"/>
  <c r="AJ8" i="7"/>
  <c r="AD8" i="7"/>
  <c r="AH7" i="7"/>
  <c r="AG8" i="7"/>
  <c r="AF9" i="7"/>
  <c r="Z8" i="7"/>
  <c r="AA7" i="7"/>
  <c r="AB7" i="7" s="1"/>
  <c r="X8" i="7"/>
  <c r="L8" i="7"/>
  <c r="R9" i="7"/>
  <c r="I7" i="7"/>
  <c r="J7" i="7" s="1"/>
  <c r="H8" i="7"/>
  <c r="N7" i="7"/>
  <c r="O6" i="7"/>
  <c r="P6" i="7" s="1"/>
  <c r="T8" i="7"/>
  <c r="U7" i="7"/>
  <c r="S7" i="7"/>
  <c r="V6" i="7"/>
  <c r="M9" i="6"/>
  <c r="V7" i="6"/>
  <c r="W7" i="6" s="1"/>
  <c r="U8" i="6"/>
  <c r="P6" i="6"/>
  <c r="Q6" i="6" s="1"/>
  <c r="O7" i="6"/>
  <c r="AJ9" i="7" l="1"/>
  <c r="AL9" i="7"/>
  <c r="AM8" i="7"/>
  <c r="AN8" i="7" s="1"/>
  <c r="AF10" i="7"/>
  <c r="AG9" i="7"/>
  <c r="AD9" i="7"/>
  <c r="AH8" i="7"/>
  <c r="X9" i="7"/>
  <c r="AB8" i="7"/>
  <c r="Z9" i="7"/>
  <c r="AA8" i="7"/>
  <c r="S8" i="7"/>
  <c r="V7" i="7"/>
  <c r="O7" i="7"/>
  <c r="P7" i="7" s="1"/>
  <c r="N8" i="7"/>
  <c r="R10" i="7"/>
  <c r="H9" i="7"/>
  <c r="I8" i="7"/>
  <c r="J8" i="7" s="1"/>
  <c r="U8" i="7"/>
  <c r="T9" i="7"/>
  <c r="L9" i="7"/>
  <c r="M10" i="6"/>
  <c r="V8" i="6"/>
  <c r="W8" i="6" s="1"/>
  <c r="U9" i="6"/>
  <c r="P7" i="6"/>
  <c r="Q7" i="6" s="1"/>
  <c r="O8" i="6"/>
  <c r="AL10" i="7" l="1"/>
  <c r="AM9" i="7"/>
  <c r="AN9" i="7" s="1"/>
  <c r="AJ10" i="7"/>
  <c r="AD10" i="7"/>
  <c r="AH9" i="7"/>
  <c r="AF11" i="7"/>
  <c r="AG10" i="7"/>
  <c r="Z10" i="7"/>
  <c r="AA9" i="7"/>
  <c r="AB9" i="7" s="1"/>
  <c r="X10" i="7"/>
  <c r="H10" i="7"/>
  <c r="I9" i="7"/>
  <c r="J9" i="7" s="1"/>
  <c r="U9" i="7"/>
  <c r="T10" i="7"/>
  <c r="R11" i="7"/>
  <c r="L10" i="7"/>
  <c r="O8" i="7"/>
  <c r="P8" i="7" s="1"/>
  <c r="N9" i="7"/>
  <c r="S9" i="7"/>
  <c r="V8" i="7"/>
  <c r="M11" i="6"/>
  <c r="V9" i="6"/>
  <c r="W9" i="6" s="1"/>
  <c r="U10" i="6"/>
  <c r="P8" i="6"/>
  <c r="Q8" i="6" s="1"/>
  <c r="O9" i="6"/>
  <c r="AJ11" i="7" l="1"/>
  <c r="AL11" i="7"/>
  <c r="AM10" i="7"/>
  <c r="AN10" i="7" s="1"/>
  <c r="AF12" i="7"/>
  <c r="AG11" i="7"/>
  <c r="AH10" i="7"/>
  <c r="AD11" i="7"/>
  <c r="AB10" i="7"/>
  <c r="X11" i="7"/>
  <c r="Z11" i="7"/>
  <c r="AA10" i="7"/>
  <c r="L11" i="7"/>
  <c r="T11" i="7"/>
  <c r="U10" i="7"/>
  <c r="S10" i="7"/>
  <c r="V9" i="7"/>
  <c r="N10" i="7"/>
  <c r="O9" i="7"/>
  <c r="P9" i="7" s="1"/>
  <c r="R12" i="7"/>
  <c r="I10" i="7"/>
  <c r="J10" i="7" s="1"/>
  <c r="H11" i="7"/>
  <c r="M12" i="6"/>
  <c r="V10" i="6"/>
  <c r="W10" i="6" s="1"/>
  <c r="U11" i="6"/>
  <c r="P9" i="6"/>
  <c r="Q9" i="6" s="1"/>
  <c r="O10" i="6"/>
  <c r="AL12" i="7" l="1"/>
  <c r="AM11" i="7"/>
  <c r="AN11" i="7"/>
  <c r="AJ12" i="7"/>
  <c r="AD12" i="7"/>
  <c r="AH11" i="7"/>
  <c r="AG12" i="7"/>
  <c r="AF13" i="7"/>
  <c r="X12" i="7"/>
  <c r="Z12" i="7"/>
  <c r="AA11" i="7"/>
  <c r="AB11" i="7" s="1"/>
  <c r="N11" i="7"/>
  <c r="O10" i="7"/>
  <c r="P10" i="7" s="1"/>
  <c r="U11" i="7"/>
  <c r="T12" i="7"/>
  <c r="L12" i="7"/>
  <c r="I11" i="7"/>
  <c r="J11" i="7" s="1"/>
  <c r="H12" i="7"/>
  <c r="R13" i="7"/>
  <c r="S11" i="7"/>
  <c r="V10" i="7"/>
  <c r="M13" i="6"/>
  <c r="V11" i="6"/>
  <c r="W11" i="6" s="1"/>
  <c r="U12" i="6"/>
  <c r="P10" i="6"/>
  <c r="Q10" i="6" s="1"/>
  <c r="O11" i="6"/>
  <c r="AJ13" i="7" l="1"/>
  <c r="AL13" i="7"/>
  <c r="AM12" i="7"/>
  <c r="AN12" i="7" s="1"/>
  <c r="AF14" i="7"/>
  <c r="AG13" i="7"/>
  <c r="AD13" i="7"/>
  <c r="AH12" i="7"/>
  <c r="AA12" i="7"/>
  <c r="Z13" i="7"/>
  <c r="X13" i="7"/>
  <c r="AB12" i="7"/>
  <c r="H13" i="7"/>
  <c r="I12" i="7"/>
  <c r="J12" i="7" s="1"/>
  <c r="U12" i="7"/>
  <c r="T13" i="7"/>
  <c r="S12" i="7"/>
  <c r="V11" i="7"/>
  <c r="R14" i="7"/>
  <c r="L13" i="7"/>
  <c r="O11" i="7"/>
  <c r="P11" i="7" s="1"/>
  <c r="N12" i="7"/>
  <c r="M14" i="6"/>
  <c r="V12" i="6"/>
  <c r="W12" i="6" s="1"/>
  <c r="U13" i="6"/>
  <c r="P11" i="6"/>
  <c r="Q11" i="6" s="1"/>
  <c r="O12" i="6"/>
  <c r="AL14" i="7" l="1"/>
  <c r="AM13" i="7"/>
  <c r="AJ14" i="7"/>
  <c r="AN13" i="7"/>
  <c r="AD14" i="7"/>
  <c r="AH13" i="7"/>
  <c r="AF15" i="7"/>
  <c r="AG14" i="7"/>
  <c r="Z14" i="7"/>
  <c r="AA13" i="7"/>
  <c r="X14" i="7"/>
  <c r="AB13" i="7"/>
  <c r="O12" i="7"/>
  <c r="P12" i="7" s="1"/>
  <c r="N13" i="7"/>
  <c r="T14" i="7"/>
  <c r="U13" i="7"/>
  <c r="L14" i="7"/>
  <c r="R15" i="7"/>
  <c r="S13" i="7"/>
  <c r="V12" i="7"/>
  <c r="I13" i="7"/>
  <c r="J13" i="7" s="1"/>
  <c r="H14" i="7"/>
  <c r="M15" i="6"/>
  <c r="V13" i="6"/>
  <c r="W13" i="6" s="1"/>
  <c r="U14" i="6"/>
  <c r="P12" i="6"/>
  <c r="Q12" i="6" s="1"/>
  <c r="O13" i="6"/>
  <c r="AJ15" i="7" l="1"/>
  <c r="AL15" i="7"/>
  <c r="AM14" i="7"/>
  <c r="AN14" i="7" s="1"/>
  <c r="AF16" i="7"/>
  <c r="AG15" i="7"/>
  <c r="AH14" i="7"/>
  <c r="AD15" i="7"/>
  <c r="X15" i="7"/>
  <c r="Z15" i="7"/>
  <c r="AA14" i="7"/>
  <c r="AB14" i="7" s="1"/>
  <c r="H15" i="7"/>
  <c r="I14" i="7"/>
  <c r="J14" i="7" s="1"/>
  <c r="R16" i="7"/>
  <c r="T15" i="7"/>
  <c r="U14" i="7"/>
  <c r="N14" i="7"/>
  <c r="O13" i="7"/>
  <c r="P13" i="7" s="1"/>
  <c r="S14" i="7"/>
  <c r="V13" i="7"/>
  <c r="L15" i="7"/>
  <c r="M16" i="6"/>
  <c r="V14" i="6"/>
  <c r="W14" i="6" s="1"/>
  <c r="U15" i="6"/>
  <c r="P13" i="6"/>
  <c r="Q13" i="6" s="1"/>
  <c r="O14" i="6"/>
  <c r="AL16" i="7" l="1"/>
  <c r="AM15" i="7"/>
  <c r="AN15" i="7"/>
  <c r="AJ16" i="7"/>
  <c r="AH15" i="7"/>
  <c r="AD16" i="7"/>
  <c r="AF17" i="7"/>
  <c r="AG16" i="7"/>
  <c r="Z16" i="7"/>
  <c r="AA15" i="7"/>
  <c r="X16" i="7"/>
  <c r="AB15" i="7"/>
  <c r="L16" i="7"/>
  <c r="N15" i="7"/>
  <c r="O14" i="7"/>
  <c r="P14" i="7" s="1"/>
  <c r="R17" i="7"/>
  <c r="S15" i="7"/>
  <c r="V14" i="7"/>
  <c r="T16" i="7"/>
  <c r="U15" i="7"/>
  <c r="I15" i="7"/>
  <c r="J15" i="7" s="1"/>
  <c r="H16" i="7"/>
  <c r="M17" i="6"/>
  <c r="V15" i="6"/>
  <c r="W15" i="6" s="1"/>
  <c r="U16" i="6"/>
  <c r="P14" i="6"/>
  <c r="Q14" i="6" s="1"/>
  <c r="O15" i="6"/>
  <c r="AJ17" i="7" l="1"/>
  <c r="AM16" i="7"/>
  <c r="AN16" i="7" s="1"/>
  <c r="AL17" i="7"/>
  <c r="AF18" i="7"/>
  <c r="AG17" i="7"/>
  <c r="AD17" i="7"/>
  <c r="AH16" i="7"/>
  <c r="X17" i="7"/>
  <c r="Z17" i="7"/>
  <c r="AA16" i="7"/>
  <c r="AB16" i="7" s="1"/>
  <c r="H17" i="7"/>
  <c r="I16" i="7"/>
  <c r="J16" i="7" s="1"/>
  <c r="S16" i="7"/>
  <c r="V15" i="7"/>
  <c r="N16" i="7"/>
  <c r="O15" i="7"/>
  <c r="P15" i="7" s="1"/>
  <c r="R18" i="7"/>
  <c r="L17" i="7"/>
  <c r="T17" i="7"/>
  <c r="U16" i="7"/>
  <c r="M18" i="6"/>
  <c r="V16" i="6"/>
  <c r="W16" i="6" s="1"/>
  <c r="U17" i="6"/>
  <c r="P15" i="6"/>
  <c r="Q15" i="6" s="1"/>
  <c r="O16" i="6"/>
  <c r="AL18" i="7" l="1"/>
  <c r="AM17" i="7"/>
  <c r="AN17" i="7" s="1"/>
  <c r="AJ18" i="7"/>
  <c r="AD18" i="7"/>
  <c r="AH17" i="7"/>
  <c r="AF19" i="7"/>
  <c r="AG18" i="7"/>
  <c r="Z18" i="7"/>
  <c r="AA17" i="7"/>
  <c r="X18" i="7"/>
  <c r="AB17" i="7"/>
  <c r="R19" i="7"/>
  <c r="S17" i="7"/>
  <c r="V16" i="7"/>
  <c r="U17" i="7"/>
  <c r="T18" i="7"/>
  <c r="L18" i="7"/>
  <c r="O16" i="7"/>
  <c r="P16" i="7" s="1"/>
  <c r="N17" i="7"/>
  <c r="H18" i="7"/>
  <c r="I17" i="7"/>
  <c r="J17" i="7" s="1"/>
  <c r="M19" i="6"/>
  <c r="V17" i="6"/>
  <c r="W17" i="6" s="1"/>
  <c r="U18" i="6"/>
  <c r="P16" i="6"/>
  <c r="Q16" i="6" s="1"/>
  <c r="O17" i="6"/>
  <c r="AJ19" i="7" l="1"/>
  <c r="AL19" i="7"/>
  <c r="AM18" i="7"/>
  <c r="AN18" i="7" s="1"/>
  <c r="AF20" i="7"/>
  <c r="AG19" i="7"/>
  <c r="AH18" i="7"/>
  <c r="AD19" i="7"/>
  <c r="X19" i="7"/>
  <c r="Z19" i="7"/>
  <c r="AA18" i="7"/>
  <c r="AB18" i="7" s="1"/>
  <c r="L19" i="7"/>
  <c r="H19" i="7"/>
  <c r="I18" i="7"/>
  <c r="J18" i="7" s="1"/>
  <c r="S18" i="7"/>
  <c r="V17" i="7"/>
  <c r="N18" i="7"/>
  <c r="O17" i="7"/>
  <c r="P17" i="7" s="1"/>
  <c r="T19" i="7"/>
  <c r="U18" i="7"/>
  <c r="R20" i="7"/>
  <c r="M20" i="6"/>
  <c r="V18" i="6"/>
  <c r="W18" i="6" s="1"/>
  <c r="U19" i="6"/>
  <c r="P17" i="6"/>
  <c r="Q17" i="6" s="1"/>
  <c r="O18" i="6"/>
  <c r="AL20" i="7" l="1"/>
  <c r="AM19" i="7"/>
  <c r="AN19" i="7" s="1"/>
  <c r="AJ20" i="7"/>
  <c r="AD20" i="7"/>
  <c r="AH19" i="7"/>
  <c r="AG20" i="7"/>
  <c r="AF21" i="7"/>
  <c r="Z20" i="7"/>
  <c r="AA19" i="7"/>
  <c r="AB19" i="7" s="1"/>
  <c r="X20" i="7"/>
  <c r="R21" i="7"/>
  <c r="N19" i="7"/>
  <c r="O18" i="7"/>
  <c r="P18" i="7" s="1"/>
  <c r="I19" i="7"/>
  <c r="J19" i="7" s="1"/>
  <c r="H20" i="7"/>
  <c r="T20" i="7"/>
  <c r="U19" i="7"/>
  <c r="S19" i="7"/>
  <c r="V18" i="7"/>
  <c r="L20" i="7"/>
  <c r="M21" i="6"/>
  <c r="V19" i="6"/>
  <c r="W19" i="6" s="1"/>
  <c r="U20" i="6"/>
  <c r="P18" i="6"/>
  <c r="Q18" i="6" s="1"/>
  <c r="O19" i="6"/>
  <c r="AJ21" i="7" l="1"/>
  <c r="AL21" i="7"/>
  <c r="AM20" i="7"/>
  <c r="AN20" i="7" s="1"/>
  <c r="AF22" i="7"/>
  <c r="AG21" i="7"/>
  <c r="AD21" i="7"/>
  <c r="AH20" i="7"/>
  <c r="X21" i="7"/>
  <c r="Z21" i="7"/>
  <c r="AA20" i="7"/>
  <c r="AB20" i="7" s="1"/>
  <c r="L21" i="7"/>
  <c r="T21" i="7"/>
  <c r="U20" i="7"/>
  <c r="N20" i="7"/>
  <c r="O19" i="7"/>
  <c r="P19" i="7" s="1"/>
  <c r="H21" i="7"/>
  <c r="I20" i="7"/>
  <c r="J20" i="7" s="1"/>
  <c r="R22" i="7"/>
  <c r="S20" i="7"/>
  <c r="V19" i="7"/>
  <c r="M22" i="6"/>
  <c r="V20" i="6"/>
  <c r="W20" i="6" s="1"/>
  <c r="U21" i="6"/>
  <c r="P19" i="6"/>
  <c r="Q19" i="6" s="1"/>
  <c r="O20" i="6"/>
  <c r="AL22" i="7" l="1"/>
  <c r="AM21" i="7"/>
  <c r="AJ22" i="7"/>
  <c r="AN21" i="7"/>
  <c r="AD22" i="7"/>
  <c r="AH21" i="7"/>
  <c r="AF23" i="7"/>
  <c r="AG22" i="7"/>
  <c r="AA21" i="7"/>
  <c r="AB21" i="7" s="1"/>
  <c r="Z22" i="7"/>
  <c r="X22" i="7"/>
  <c r="R23" i="7"/>
  <c r="O20" i="7"/>
  <c r="P20" i="7" s="1"/>
  <c r="N21" i="7"/>
  <c r="L22" i="7"/>
  <c r="S21" i="7"/>
  <c r="V20" i="7"/>
  <c r="H22" i="7"/>
  <c r="I21" i="7"/>
  <c r="J21" i="7" s="1"/>
  <c r="U21" i="7"/>
  <c r="T22" i="7"/>
  <c r="M23" i="6"/>
  <c r="V21" i="6"/>
  <c r="W21" i="6" s="1"/>
  <c r="U22" i="6"/>
  <c r="P20" i="6"/>
  <c r="Q20" i="6" s="1"/>
  <c r="O21" i="6"/>
  <c r="AJ23" i="7" l="1"/>
  <c r="AL23" i="7"/>
  <c r="AM22" i="7"/>
  <c r="AN22" i="7" s="1"/>
  <c r="AF24" i="7"/>
  <c r="AG23" i="7"/>
  <c r="AH22" i="7"/>
  <c r="AD23" i="7"/>
  <c r="X23" i="7"/>
  <c r="Z23" i="7"/>
  <c r="AA22" i="7"/>
  <c r="AB22" i="7" s="1"/>
  <c r="U22" i="7"/>
  <c r="T23" i="7"/>
  <c r="O21" i="7"/>
  <c r="P21" i="7" s="1"/>
  <c r="N22" i="7"/>
  <c r="S22" i="7"/>
  <c r="V21" i="7"/>
  <c r="R24" i="7"/>
  <c r="L23" i="7"/>
  <c r="H23" i="7"/>
  <c r="I22" i="7"/>
  <c r="J22" i="7" s="1"/>
  <c r="M24" i="6"/>
  <c r="V22" i="6"/>
  <c r="W22" i="6" s="1"/>
  <c r="U23" i="6"/>
  <c r="P21" i="6"/>
  <c r="Q21" i="6" s="1"/>
  <c r="O22" i="6"/>
  <c r="AL24" i="7" l="1"/>
  <c r="AM23" i="7"/>
  <c r="AN23" i="7" s="1"/>
  <c r="AJ24" i="7"/>
  <c r="AH23" i="7"/>
  <c r="AD24" i="7"/>
  <c r="AF25" i="7"/>
  <c r="AG24" i="7"/>
  <c r="X24" i="7"/>
  <c r="Z24" i="7"/>
  <c r="AA23" i="7"/>
  <c r="AB23" i="7" s="1"/>
  <c r="N23" i="7"/>
  <c r="O22" i="7"/>
  <c r="P22" i="7" s="1"/>
  <c r="I23" i="7"/>
  <c r="J23" i="7" s="1"/>
  <c r="H24" i="7"/>
  <c r="L24" i="7"/>
  <c r="T24" i="7"/>
  <c r="U23" i="7"/>
  <c r="R25" i="7"/>
  <c r="S23" i="7"/>
  <c r="V22" i="7"/>
  <c r="M25" i="6"/>
  <c r="V23" i="6"/>
  <c r="W23" i="6" s="1"/>
  <c r="U24" i="6"/>
  <c r="P22" i="6"/>
  <c r="Q22" i="6" s="1"/>
  <c r="O23" i="6"/>
  <c r="AJ25" i="7" l="1"/>
  <c r="AL25" i="7"/>
  <c r="AM24" i="7"/>
  <c r="AN24" i="7" s="1"/>
  <c r="AF26" i="7"/>
  <c r="AG25" i="7"/>
  <c r="AD25" i="7"/>
  <c r="AH24" i="7"/>
  <c r="AA24" i="7"/>
  <c r="Z25" i="7"/>
  <c r="AB24" i="7"/>
  <c r="X25" i="7"/>
  <c r="S24" i="7"/>
  <c r="V23" i="7"/>
  <c r="T25" i="7"/>
  <c r="U24" i="7"/>
  <c r="H25" i="7"/>
  <c r="I24" i="7"/>
  <c r="J24" i="7" s="1"/>
  <c r="L25" i="7"/>
  <c r="R26" i="7"/>
  <c r="N24" i="7"/>
  <c r="O23" i="7"/>
  <c r="P23" i="7" s="1"/>
  <c r="M26" i="6"/>
  <c r="V24" i="6"/>
  <c r="W24" i="6" s="1"/>
  <c r="U25" i="6"/>
  <c r="P23" i="6"/>
  <c r="Q23" i="6" s="1"/>
  <c r="O24" i="6"/>
  <c r="AL26" i="7" l="1"/>
  <c r="AM25" i="7"/>
  <c r="AN25" i="7" s="1"/>
  <c r="AJ26" i="7"/>
  <c r="AD26" i="7"/>
  <c r="AH25" i="7"/>
  <c r="AF27" i="7"/>
  <c r="AG26" i="7"/>
  <c r="X26" i="7"/>
  <c r="Z26" i="7"/>
  <c r="AA25" i="7"/>
  <c r="AB25" i="7" s="1"/>
  <c r="N25" i="7"/>
  <c r="O24" i="7"/>
  <c r="P24" i="7" s="1"/>
  <c r="L26" i="7"/>
  <c r="T26" i="7"/>
  <c r="U25" i="7"/>
  <c r="R27" i="7"/>
  <c r="H26" i="7"/>
  <c r="I25" i="7"/>
  <c r="J25" i="7" s="1"/>
  <c r="S25" i="7"/>
  <c r="V24" i="7"/>
  <c r="M27" i="6"/>
  <c r="V25" i="6"/>
  <c r="W25" i="6" s="1"/>
  <c r="U26" i="6"/>
  <c r="P24" i="6"/>
  <c r="Q24" i="6" s="1"/>
  <c r="O25" i="6"/>
  <c r="AJ27" i="7" l="1"/>
  <c r="AL27" i="7"/>
  <c r="AM26" i="7"/>
  <c r="AN26" i="7" s="1"/>
  <c r="AF28" i="7"/>
  <c r="AG27" i="7"/>
  <c r="AH26" i="7"/>
  <c r="AD27" i="7"/>
  <c r="Z27" i="7"/>
  <c r="AA26" i="7"/>
  <c r="AB26" i="7"/>
  <c r="X27" i="7"/>
  <c r="S26" i="7"/>
  <c r="V25" i="7"/>
  <c r="R28" i="7"/>
  <c r="L27" i="7"/>
  <c r="I26" i="7"/>
  <c r="J26" i="7" s="1"/>
  <c r="H27" i="7"/>
  <c r="T27" i="7"/>
  <c r="U26" i="7"/>
  <c r="N26" i="7"/>
  <c r="O25" i="7"/>
  <c r="P25" i="7" s="1"/>
  <c r="M28" i="6"/>
  <c r="V26" i="6"/>
  <c r="W26" i="6" s="1"/>
  <c r="U27" i="6"/>
  <c r="P25" i="6"/>
  <c r="Q25" i="6" s="1"/>
  <c r="O26" i="6"/>
  <c r="AL28" i="7" l="1"/>
  <c r="AM27" i="7"/>
  <c r="AN27" i="7" s="1"/>
  <c r="AJ28" i="7"/>
  <c r="AH27" i="7"/>
  <c r="AD28" i="7"/>
  <c r="AG28" i="7"/>
  <c r="AF29" i="7"/>
  <c r="X28" i="7"/>
  <c r="Z28" i="7"/>
  <c r="AA27" i="7"/>
  <c r="AB27" i="7" s="1"/>
  <c r="R29" i="7"/>
  <c r="H28" i="7"/>
  <c r="I27" i="7"/>
  <c r="J27" i="7" s="1"/>
  <c r="N27" i="7"/>
  <c r="O26" i="7"/>
  <c r="P26" i="7" s="1"/>
  <c r="T28" i="7"/>
  <c r="U27" i="7"/>
  <c r="L28" i="7"/>
  <c r="S27" i="7"/>
  <c r="V26" i="7"/>
  <c r="M29" i="6"/>
  <c r="V27" i="6"/>
  <c r="W27" i="6" s="1"/>
  <c r="U28" i="6"/>
  <c r="P26" i="6"/>
  <c r="Q26" i="6" s="1"/>
  <c r="O27" i="6"/>
  <c r="AJ29" i="7" l="1"/>
  <c r="AN28" i="7"/>
  <c r="AM28" i="7"/>
  <c r="AL29" i="7"/>
  <c r="AF30" i="7"/>
  <c r="AG29" i="7"/>
  <c r="AD29" i="7"/>
  <c r="AH28" i="7"/>
  <c r="AA28" i="7"/>
  <c r="Z29" i="7"/>
  <c r="X29" i="7"/>
  <c r="AB28" i="7"/>
  <c r="S28" i="7"/>
  <c r="V27" i="7"/>
  <c r="U28" i="7"/>
  <c r="T29" i="7"/>
  <c r="H29" i="7"/>
  <c r="I28" i="7"/>
  <c r="J28" i="7" s="1"/>
  <c r="L29" i="7"/>
  <c r="O27" i="7"/>
  <c r="P27" i="7" s="1"/>
  <c r="N28" i="7"/>
  <c r="R30" i="7"/>
  <c r="M30" i="6"/>
  <c r="V28" i="6"/>
  <c r="W28" i="6" s="1"/>
  <c r="U29" i="6"/>
  <c r="P27" i="6"/>
  <c r="Q27" i="6" s="1"/>
  <c r="O28" i="6"/>
  <c r="AL30" i="7" l="1"/>
  <c r="AM29" i="7"/>
  <c r="AN29" i="7" s="1"/>
  <c r="AJ30" i="7"/>
  <c r="AD30" i="7"/>
  <c r="AH29" i="7"/>
  <c r="AF31" i="7"/>
  <c r="AG30" i="7"/>
  <c r="X30" i="7"/>
  <c r="AA29" i="7"/>
  <c r="AB29" i="7" s="1"/>
  <c r="Z30" i="7"/>
  <c r="R31" i="7"/>
  <c r="L30" i="7"/>
  <c r="T30" i="7"/>
  <c r="U29" i="7"/>
  <c r="N29" i="7"/>
  <c r="O28" i="7"/>
  <c r="P28" i="7" s="1"/>
  <c r="I29" i="7"/>
  <c r="J29" i="7" s="1"/>
  <c r="H30" i="7"/>
  <c r="S29" i="7"/>
  <c r="V28" i="7"/>
  <c r="M31" i="6"/>
  <c r="V29" i="6"/>
  <c r="W29" i="6" s="1"/>
  <c r="U30" i="6"/>
  <c r="P28" i="6"/>
  <c r="Q28" i="6" s="1"/>
  <c r="O29" i="6"/>
  <c r="AL31" i="7" l="1"/>
  <c r="AM30" i="7"/>
  <c r="AN30" i="7" s="1"/>
  <c r="AJ31" i="7"/>
  <c r="AF32" i="7"/>
  <c r="AG31" i="7"/>
  <c r="AH30" i="7"/>
  <c r="AD31" i="7"/>
  <c r="Z31" i="7"/>
  <c r="AA30" i="7"/>
  <c r="AB30" i="7"/>
  <c r="X31" i="7"/>
  <c r="S30" i="7"/>
  <c r="V29" i="7"/>
  <c r="N30" i="7"/>
  <c r="O29" i="7"/>
  <c r="P29" i="7" s="1"/>
  <c r="L31" i="7"/>
  <c r="R32" i="7"/>
  <c r="I30" i="7"/>
  <c r="J30" i="7" s="1"/>
  <c r="H31" i="7"/>
  <c r="T31" i="7"/>
  <c r="U30" i="7"/>
  <c r="M32" i="6"/>
  <c r="V30" i="6"/>
  <c r="W30" i="6" s="1"/>
  <c r="U31" i="6"/>
  <c r="P29" i="6"/>
  <c r="Q29" i="6" s="1"/>
  <c r="O30" i="6"/>
  <c r="AJ32" i="7" l="1"/>
  <c r="AL32" i="7"/>
  <c r="AM31" i="7"/>
  <c r="AN31" i="7" s="1"/>
  <c r="AH31" i="7"/>
  <c r="AD32" i="7"/>
  <c r="AF33" i="7"/>
  <c r="AG32" i="7"/>
  <c r="X32" i="7"/>
  <c r="Z32" i="7"/>
  <c r="AA31" i="7"/>
  <c r="AB31" i="7" s="1"/>
  <c r="U31" i="7"/>
  <c r="T32" i="7"/>
  <c r="R33" i="7"/>
  <c r="O30" i="7"/>
  <c r="P30" i="7" s="1"/>
  <c r="N31" i="7"/>
  <c r="H32" i="7"/>
  <c r="I31" i="7"/>
  <c r="J31" i="7" s="1"/>
  <c r="L32" i="7"/>
  <c r="S31" i="7"/>
  <c r="V30" i="7"/>
  <c r="M33" i="6"/>
  <c r="V31" i="6"/>
  <c r="W31" i="6" s="1"/>
  <c r="U32" i="6"/>
  <c r="P30" i="6"/>
  <c r="Q30" i="6" s="1"/>
  <c r="O31" i="6"/>
  <c r="AL33" i="7" l="1"/>
  <c r="AM32" i="7"/>
  <c r="AN32" i="7" s="1"/>
  <c r="AJ33" i="7"/>
  <c r="AF34" i="7"/>
  <c r="AG33" i="7"/>
  <c r="AD33" i="7"/>
  <c r="AH32" i="7"/>
  <c r="Z33" i="7"/>
  <c r="AA32" i="7"/>
  <c r="AB32" i="7"/>
  <c r="X33" i="7"/>
  <c r="R34" i="7"/>
  <c r="S32" i="7"/>
  <c r="V31" i="7"/>
  <c r="H33" i="7"/>
  <c r="I32" i="7"/>
  <c r="J32" i="7" s="1"/>
  <c r="L33" i="7"/>
  <c r="O31" i="7"/>
  <c r="P31" i="7" s="1"/>
  <c r="N32" i="7"/>
  <c r="U32" i="7"/>
  <c r="T33" i="7"/>
  <c r="M34" i="6"/>
  <c r="V32" i="6"/>
  <c r="W32" i="6" s="1"/>
  <c r="U33" i="6"/>
  <c r="P31" i="6"/>
  <c r="Q31" i="6" s="1"/>
  <c r="O32" i="6"/>
  <c r="AJ34" i="7" l="1"/>
  <c r="AN33" i="7"/>
  <c r="AL34" i="7"/>
  <c r="AM33" i="7"/>
  <c r="AD34" i="7"/>
  <c r="AH33" i="7"/>
  <c r="AF35" i="7"/>
  <c r="AG34" i="7"/>
  <c r="X34" i="7"/>
  <c r="Z34" i="7"/>
  <c r="AA33" i="7"/>
  <c r="AB33" i="7" s="1"/>
  <c r="T34" i="7"/>
  <c r="U33" i="7"/>
  <c r="L34" i="7"/>
  <c r="S33" i="7"/>
  <c r="V32" i="7"/>
  <c r="N33" i="7"/>
  <c r="O32" i="7"/>
  <c r="P32" i="7" s="1"/>
  <c r="R35" i="7"/>
  <c r="I33" i="7"/>
  <c r="J33" i="7" s="1"/>
  <c r="H34" i="7"/>
  <c r="M35" i="6"/>
  <c r="V33" i="6"/>
  <c r="W33" i="6" s="1"/>
  <c r="U34" i="6"/>
  <c r="P32" i="6"/>
  <c r="Q32" i="6" s="1"/>
  <c r="O33" i="6"/>
  <c r="AL35" i="7" l="1"/>
  <c r="AM34" i="7"/>
  <c r="AN34" i="7"/>
  <c r="AJ35" i="7"/>
  <c r="AF36" i="7"/>
  <c r="AG35" i="7"/>
  <c r="AH34" i="7"/>
  <c r="AD35" i="7"/>
  <c r="Z35" i="7"/>
  <c r="AA34" i="7"/>
  <c r="AB34" i="7" s="1"/>
  <c r="X35" i="7"/>
  <c r="N34" i="7"/>
  <c r="O33" i="7"/>
  <c r="P33" i="7" s="1"/>
  <c r="L35" i="7"/>
  <c r="I34" i="7"/>
  <c r="J34" i="7" s="1"/>
  <c r="H35" i="7"/>
  <c r="R36" i="7"/>
  <c r="S34" i="7"/>
  <c r="V33" i="7"/>
  <c r="T35" i="7"/>
  <c r="U34" i="7"/>
  <c r="M36" i="6"/>
  <c r="V34" i="6"/>
  <c r="W34" i="6" s="1"/>
  <c r="U35" i="6"/>
  <c r="P33" i="6"/>
  <c r="Q33" i="6" s="1"/>
  <c r="O34" i="6"/>
  <c r="AJ36" i="7" l="1"/>
  <c r="AL36" i="7"/>
  <c r="AM35" i="7"/>
  <c r="AN35" i="7" s="1"/>
  <c r="AD36" i="7"/>
  <c r="AH35" i="7"/>
  <c r="AG36" i="7"/>
  <c r="AF37" i="7"/>
  <c r="X36" i="7"/>
  <c r="Z36" i="7"/>
  <c r="AA35" i="7"/>
  <c r="AB35" i="7" s="1"/>
  <c r="U35" i="7"/>
  <c r="T36" i="7"/>
  <c r="R37" i="7"/>
  <c r="L36" i="7"/>
  <c r="H36" i="7"/>
  <c r="I35" i="7"/>
  <c r="J35" i="7" s="1"/>
  <c r="S35" i="7"/>
  <c r="V34" i="7"/>
  <c r="O34" i="7"/>
  <c r="P34" i="7" s="1"/>
  <c r="N35" i="7"/>
  <c r="M37" i="6"/>
  <c r="V35" i="6"/>
  <c r="W35" i="6" s="1"/>
  <c r="U36" i="6"/>
  <c r="P34" i="6"/>
  <c r="Q34" i="6" s="1"/>
  <c r="O35" i="6"/>
  <c r="AL37" i="7" l="1"/>
  <c r="AM36" i="7"/>
  <c r="AN36" i="7" s="1"/>
  <c r="AJ37" i="7"/>
  <c r="AF38" i="7"/>
  <c r="AG37" i="7"/>
  <c r="AD37" i="7"/>
  <c r="AH36" i="7"/>
  <c r="Z37" i="7"/>
  <c r="AA36" i="7"/>
  <c r="AB36" i="7" s="1"/>
  <c r="X37" i="7"/>
  <c r="R38" i="7"/>
  <c r="H37" i="7"/>
  <c r="I36" i="7"/>
  <c r="J36" i="7" s="1"/>
  <c r="O35" i="7"/>
  <c r="P35" i="7" s="1"/>
  <c r="N36" i="7"/>
  <c r="L37" i="7"/>
  <c r="U36" i="7"/>
  <c r="T37" i="7"/>
  <c r="S36" i="7"/>
  <c r="V35" i="7"/>
  <c r="M38" i="6"/>
  <c r="V36" i="6"/>
  <c r="W36" i="6" s="1"/>
  <c r="U37" i="6"/>
  <c r="P35" i="6"/>
  <c r="Q35" i="6" s="1"/>
  <c r="O36" i="6"/>
  <c r="AJ38" i="7" l="1"/>
  <c r="AL38" i="7"/>
  <c r="AM37" i="7"/>
  <c r="AN37" i="7" s="1"/>
  <c r="AD38" i="7"/>
  <c r="AH37" i="7"/>
  <c r="AF39" i="7"/>
  <c r="AG38" i="7"/>
  <c r="X38" i="7"/>
  <c r="AB37" i="7"/>
  <c r="AA37" i="7"/>
  <c r="Z38" i="7"/>
  <c r="S37" i="7"/>
  <c r="V36" i="7"/>
  <c r="I37" i="7"/>
  <c r="J37" i="7" s="1"/>
  <c r="H38" i="7"/>
  <c r="T38" i="7"/>
  <c r="U37" i="7"/>
  <c r="N37" i="7"/>
  <c r="O36" i="7"/>
  <c r="P36" i="7" s="1"/>
  <c r="R39" i="7"/>
  <c r="L38" i="7"/>
  <c r="M39" i="6"/>
  <c r="V37" i="6"/>
  <c r="W37" i="6" s="1"/>
  <c r="U38" i="6"/>
  <c r="P36" i="6"/>
  <c r="Q36" i="6" s="1"/>
  <c r="O37" i="6"/>
  <c r="AL39" i="7" l="1"/>
  <c r="AM38" i="7"/>
  <c r="AN38" i="7" s="1"/>
  <c r="AJ39" i="7"/>
  <c r="AF40" i="7"/>
  <c r="AG39" i="7"/>
  <c r="AH38" i="7"/>
  <c r="AD39" i="7"/>
  <c r="Z39" i="7"/>
  <c r="AA38" i="7"/>
  <c r="AB38" i="7" s="1"/>
  <c r="X39" i="7"/>
  <c r="N38" i="7"/>
  <c r="O37" i="7"/>
  <c r="P37" i="7" s="1"/>
  <c r="L39" i="7"/>
  <c r="I38" i="7"/>
  <c r="J38" i="7" s="1"/>
  <c r="H39" i="7"/>
  <c r="R40" i="7"/>
  <c r="T39" i="7"/>
  <c r="U38" i="7"/>
  <c r="S38" i="7"/>
  <c r="V37" i="7"/>
  <c r="M40" i="6"/>
  <c r="V38" i="6"/>
  <c r="W38" i="6" s="1"/>
  <c r="U39" i="6"/>
  <c r="P37" i="6"/>
  <c r="Q37" i="6" s="1"/>
  <c r="O38" i="6"/>
  <c r="AJ40" i="7" l="1"/>
  <c r="AL40" i="7"/>
  <c r="AM39" i="7"/>
  <c r="AN39" i="7" s="1"/>
  <c r="AD40" i="7"/>
  <c r="AH39" i="7"/>
  <c r="AF41" i="7"/>
  <c r="AG40" i="7"/>
  <c r="X40" i="7"/>
  <c r="AB39" i="7"/>
  <c r="Z40" i="7"/>
  <c r="AA39" i="7"/>
  <c r="S39" i="7"/>
  <c r="V38" i="7"/>
  <c r="R41" i="7"/>
  <c r="L40" i="7"/>
  <c r="H40" i="7"/>
  <c r="I39" i="7"/>
  <c r="J39" i="7" s="1"/>
  <c r="U39" i="7"/>
  <c r="T40" i="7"/>
  <c r="O38" i="7"/>
  <c r="P38" i="7" s="1"/>
  <c r="N39" i="7"/>
  <c r="M41" i="6"/>
  <c r="V39" i="6"/>
  <c r="W39" i="6" s="1"/>
  <c r="U40" i="6"/>
  <c r="P38" i="6"/>
  <c r="Q38" i="6" s="1"/>
  <c r="O39" i="6"/>
  <c r="AL41" i="7" l="1"/>
  <c r="AM40" i="7"/>
  <c r="AN40" i="7" s="1"/>
  <c r="AJ41" i="7"/>
  <c r="AF42" i="7"/>
  <c r="AG41" i="7"/>
  <c r="AD41" i="7"/>
  <c r="AH40" i="7"/>
  <c r="X41" i="7"/>
  <c r="AA40" i="7"/>
  <c r="AB40" i="7" s="1"/>
  <c r="Z41" i="7"/>
  <c r="H41" i="7"/>
  <c r="I40" i="7"/>
  <c r="J40" i="7" s="1"/>
  <c r="O39" i="7"/>
  <c r="P39" i="7" s="1"/>
  <c r="N40" i="7"/>
  <c r="R42" i="7"/>
  <c r="U40" i="7"/>
  <c r="T41" i="7"/>
  <c r="L41" i="7"/>
  <c r="S40" i="7"/>
  <c r="V39" i="7"/>
  <c r="M42" i="6"/>
  <c r="V40" i="6"/>
  <c r="W40" i="6" s="1"/>
  <c r="U41" i="6"/>
  <c r="P39" i="6"/>
  <c r="Q39" i="6" s="1"/>
  <c r="O40" i="6"/>
  <c r="AJ42" i="7" l="1"/>
  <c r="AL42" i="7"/>
  <c r="AM41" i="7"/>
  <c r="AN41" i="7" s="1"/>
  <c r="AD42" i="7"/>
  <c r="AH41" i="7"/>
  <c r="AF43" i="7"/>
  <c r="AG42" i="7"/>
  <c r="Z42" i="7"/>
  <c r="AA41" i="7"/>
  <c r="AB41" i="7" s="1"/>
  <c r="X42" i="7"/>
  <c r="N41" i="7"/>
  <c r="O40" i="7"/>
  <c r="P40" i="7" s="1"/>
  <c r="S41" i="7"/>
  <c r="V40" i="7"/>
  <c r="L42" i="7"/>
  <c r="R43" i="7"/>
  <c r="T42" i="7"/>
  <c r="U41" i="7"/>
  <c r="I41" i="7"/>
  <c r="J41" i="7" s="1"/>
  <c r="H42" i="7"/>
  <c r="M43" i="6"/>
  <c r="V41" i="6"/>
  <c r="W41" i="6" s="1"/>
  <c r="U42" i="6"/>
  <c r="P40" i="6"/>
  <c r="Q40" i="6" s="1"/>
  <c r="O41" i="6"/>
  <c r="AL43" i="7" l="1"/>
  <c r="AM42" i="7"/>
  <c r="AN42" i="7" s="1"/>
  <c r="AJ43" i="7"/>
  <c r="AF44" i="7"/>
  <c r="AG43" i="7"/>
  <c r="AH42" i="7"/>
  <c r="AD43" i="7"/>
  <c r="X43" i="7"/>
  <c r="Z43" i="7"/>
  <c r="AA42" i="7"/>
  <c r="AB42" i="7" s="1"/>
  <c r="S42" i="7"/>
  <c r="V41" i="7"/>
  <c r="R44" i="7"/>
  <c r="I42" i="7"/>
  <c r="J42" i="7" s="1"/>
  <c r="H43" i="7"/>
  <c r="T43" i="7"/>
  <c r="U42" i="7"/>
  <c r="L43" i="7"/>
  <c r="N42" i="7"/>
  <c r="O41" i="7"/>
  <c r="P41" i="7" s="1"/>
  <c r="M44" i="6"/>
  <c r="V42" i="6"/>
  <c r="W42" i="6" s="1"/>
  <c r="U43" i="6"/>
  <c r="P41" i="6"/>
  <c r="Q41" i="6" s="1"/>
  <c r="O42" i="6"/>
  <c r="AJ44" i="7" l="1"/>
  <c r="AN43" i="7"/>
  <c r="AL44" i="7"/>
  <c r="AM43" i="7"/>
  <c r="AH43" i="7"/>
  <c r="AD44" i="7"/>
  <c r="AF45" i="7"/>
  <c r="AG44" i="7"/>
  <c r="Z44" i="7"/>
  <c r="AA43" i="7"/>
  <c r="AB43" i="7" s="1"/>
  <c r="X44" i="7"/>
  <c r="O42" i="7"/>
  <c r="P42" i="7" s="1"/>
  <c r="N43" i="7"/>
  <c r="U43" i="7"/>
  <c r="T44" i="7"/>
  <c r="R45" i="7"/>
  <c r="H44" i="7"/>
  <c r="I43" i="7"/>
  <c r="J43" i="7" s="1"/>
  <c r="L44" i="7"/>
  <c r="S43" i="7"/>
  <c r="V42" i="7"/>
  <c r="M45" i="6"/>
  <c r="V43" i="6"/>
  <c r="W43" i="6" s="1"/>
  <c r="U44" i="6"/>
  <c r="P42" i="6"/>
  <c r="Q42" i="6" s="1"/>
  <c r="O43" i="6"/>
  <c r="AM44" i="7" l="1"/>
  <c r="AN44" i="7" s="1"/>
  <c r="AL45" i="7"/>
  <c r="AJ45" i="7"/>
  <c r="AF46" i="7"/>
  <c r="AG45" i="7"/>
  <c r="AD45" i="7"/>
  <c r="AH44" i="7"/>
  <c r="X45" i="7"/>
  <c r="AA44" i="7"/>
  <c r="AB44" i="7" s="1"/>
  <c r="Z45" i="7"/>
  <c r="U44" i="7"/>
  <c r="T45" i="7"/>
  <c r="S44" i="7"/>
  <c r="V43" i="7"/>
  <c r="H45" i="7"/>
  <c r="I44" i="7"/>
  <c r="J44" i="7" s="1"/>
  <c r="R46" i="7"/>
  <c r="O43" i="7"/>
  <c r="P43" i="7" s="1"/>
  <c r="N44" i="7"/>
  <c r="L45" i="7"/>
  <c r="M46" i="6"/>
  <c r="V44" i="6"/>
  <c r="W44" i="6" s="1"/>
  <c r="U45" i="6"/>
  <c r="P43" i="6"/>
  <c r="Q43" i="6" s="1"/>
  <c r="O44" i="6"/>
  <c r="AJ46" i="7" l="1"/>
  <c r="AN45" i="7"/>
  <c r="AL46" i="7"/>
  <c r="AM45" i="7"/>
  <c r="AD46" i="7"/>
  <c r="AH45" i="7"/>
  <c r="AF47" i="7"/>
  <c r="AG46" i="7"/>
  <c r="Z46" i="7"/>
  <c r="AA45" i="7"/>
  <c r="AB45" i="7" s="1"/>
  <c r="X46" i="7"/>
  <c r="L46" i="7"/>
  <c r="R47" i="7"/>
  <c r="S45" i="7"/>
  <c r="V44" i="7"/>
  <c r="T46" i="7"/>
  <c r="U45" i="7"/>
  <c r="N45" i="7"/>
  <c r="O44" i="7"/>
  <c r="P44" i="7" s="1"/>
  <c r="I45" i="7"/>
  <c r="J45" i="7" s="1"/>
  <c r="H46" i="7"/>
  <c r="M47" i="6"/>
  <c r="V45" i="6"/>
  <c r="W45" i="6" s="1"/>
  <c r="U46" i="6"/>
  <c r="P44" i="6"/>
  <c r="Q44" i="6" s="1"/>
  <c r="O45" i="6"/>
  <c r="AL47" i="7" l="1"/>
  <c r="AM46" i="7"/>
  <c r="AN46" i="7" s="1"/>
  <c r="AJ47" i="7"/>
  <c r="AF48" i="7"/>
  <c r="AG47" i="7"/>
  <c r="AH46" i="7"/>
  <c r="AD47" i="7"/>
  <c r="X47" i="7"/>
  <c r="Z47" i="7"/>
  <c r="AA46" i="7"/>
  <c r="AB46" i="7" s="1"/>
  <c r="R48" i="7"/>
  <c r="T47" i="7"/>
  <c r="U46" i="7"/>
  <c r="I46" i="7"/>
  <c r="J46" i="7" s="1"/>
  <c r="H47" i="7"/>
  <c r="L47" i="7"/>
  <c r="N46" i="7"/>
  <c r="O45" i="7"/>
  <c r="P45" i="7" s="1"/>
  <c r="S46" i="7"/>
  <c r="V45" i="7"/>
  <c r="M48" i="6"/>
  <c r="V46" i="6"/>
  <c r="W46" i="6" s="1"/>
  <c r="U47" i="6"/>
  <c r="P45" i="6"/>
  <c r="Q45" i="6" s="1"/>
  <c r="O46" i="6"/>
  <c r="AJ48" i="7" l="1"/>
  <c r="AL48" i="7"/>
  <c r="AM47" i="7"/>
  <c r="AN47" i="7" s="1"/>
  <c r="AD48" i="7"/>
  <c r="AH47" i="7"/>
  <c r="AF49" i="7"/>
  <c r="AG48" i="7"/>
  <c r="Z48" i="7"/>
  <c r="AA47" i="7"/>
  <c r="AB47" i="7" s="1"/>
  <c r="X48" i="7"/>
  <c r="S47" i="7"/>
  <c r="V46" i="7"/>
  <c r="L48" i="7"/>
  <c r="U47" i="7"/>
  <c r="T48" i="7"/>
  <c r="H48" i="7"/>
  <c r="I47" i="7"/>
  <c r="J47" i="7" s="1"/>
  <c r="O46" i="7"/>
  <c r="P46" i="7" s="1"/>
  <c r="N47" i="7"/>
  <c r="R49" i="7"/>
  <c r="M49" i="6"/>
  <c r="V47" i="6"/>
  <c r="W47" i="6" s="1"/>
  <c r="U48" i="6"/>
  <c r="P46" i="6"/>
  <c r="Q46" i="6" s="1"/>
  <c r="O47" i="6"/>
  <c r="AM48" i="7" l="1"/>
  <c r="AN48" i="7" s="1"/>
  <c r="AL49" i="7"/>
  <c r="AJ49" i="7"/>
  <c r="AF50" i="7"/>
  <c r="AG50" i="7" s="1"/>
  <c r="AG49" i="7"/>
  <c r="AD49" i="7"/>
  <c r="AH48" i="7"/>
  <c r="X49" i="7"/>
  <c r="Z49" i="7"/>
  <c r="AA48" i="7"/>
  <c r="AB48" i="7" s="1"/>
  <c r="R50" i="7"/>
  <c r="L49" i="7"/>
  <c r="H49" i="7"/>
  <c r="I48" i="7"/>
  <c r="J48" i="7" s="1"/>
  <c r="U48" i="7"/>
  <c r="T49" i="7"/>
  <c r="O47" i="7"/>
  <c r="P47" i="7" s="1"/>
  <c r="N48" i="7"/>
  <c r="S48" i="7"/>
  <c r="V47" i="7"/>
  <c r="M50" i="6"/>
  <c r="V48" i="6"/>
  <c r="W48" i="6" s="1"/>
  <c r="U49" i="6"/>
  <c r="P47" i="6"/>
  <c r="Q47" i="6" s="1"/>
  <c r="O48" i="6"/>
  <c r="AJ50" i="7" l="1"/>
  <c r="AN50" i="7" s="1"/>
  <c r="AN49" i="7"/>
  <c r="AL50" i="7"/>
  <c r="AM50" i="7" s="1"/>
  <c r="AM49" i="7"/>
  <c r="AD50" i="7"/>
  <c r="AH50" i="7" s="1"/>
  <c r="AH49" i="7"/>
  <c r="Z50" i="7"/>
  <c r="AA50" i="7" s="1"/>
  <c r="AA49" i="7"/>
  <c r="AB49" i="7" s="1"/>
  <c r="X50" i="7"/>
  <c r="T50" i="7"/>
  <c r="U50" i="7" s="1"/>
  <c r="U49" i="7"/>
  <c r="L50" i="7"/>
  <c r="S49" i="7"/>
  <c r="V48" i="7"/>
  <c r="N49" i="7"/>
  <c r="O48" i="7"/>
  <c r="P48" i="7" s="1"/>
  <c r="I49" i="7"/>
  <c r="J49" i="7" s="1"/>
  <c r="H50" i="7"/>
  <c r="I50" i="7" s="1"/>
  <c r="J50" i="7" s="1"/>
  <c r="V49" i="6"/>
  <c r="W49" i="6" s="1"/>
  <c r="U50" i="6"/>
  <c r="V50" i="6" s="1"/>
  <c r="W50" i="6" s="1"/>
  <c r="P48" i="6"/>
  <c r="Q48" i="6" s="1"/>
  <c r="O49" i="6"/>
  <c r="AB50" i="7" l="1"/>
  <c r="N50" i="7"/>
  <c r="O50" i="7" s="1"/>
  <c r="P50" i="7" s="1"/>
  <c r="O49" i="7"/>
  <c r="P49" i="7" s="1"/>
  <c r="S50" i="7"/>
  <c r="V50" i="7" s="1"/>
  <c r="V49" i="7"/>
  <c r="P49" i="6"/>
  <c r="Q49" i="6" s="1"/>
  <c r="O50" i="6"/>
  <c r="P50" i="6" s="1"/>
  <c r="Q50" i="6" s="1"/>
</calcChain>
</file>

<file path=xl/sharedStrings.xml><?xml version="1.0" encoding="utf-8"?>
<sst xmlns="http://schemas.openxmlformats.org/spreadsheetml/2006/main" count="803" uniqueCount="54">
  <si>
    <t>Individual Income Taxes</t>
  </si>
  <si>
    <t>Corporation Income Taxes</t>
  </si>
  <si>
    <t>Social Insurance and Retirement Receipts</t>
  </si>
  <si>
    <t>Excise Taxes</t>
  </si>
  <si>
    <t>Estate and Gift Taxes</t>
  </si>
  <si>
    <t>Customs Duties</t>
  </si>
  <si>
    <t>Miscellaneous Receipts</t>
  </si>
  <si>
    <t>National Defense</t>
  </si>
  <si>
    <t>International Affairs</t>
  </si>
  <si>
    <t>General Science, Space, and Technology</t>
  </si>
  <si>
    <t>Energy</t>
  </si>
  <si>
    <t>Natural Resources and Environment</t>
  </si>
  <si>
    <t>Agriculture</t>
  </si>
  <si>
    <t>Commerce and Housing Credit</t>
  </si>
  <si>
    <t>Transportation</t>
  </si>
  <si>
    <t>Community and Regional Development</t>
  </si>
  <si>
    <t>Education, Training, Employment, and Social Services</t>
  </si>
  <si>
    <t>Health</t>
  </si>
  <si>
    <t>Medicare</t>
  </si>
  <si>
    <t>Income Security</t>
  </si>
  <si>
    <t>Social Security</t>
  </si>
  <si>
    <t>Veterans Benefits and Services</t>
  </si>
  <si>
    <t>Administration of Justice</t>
  </si>
  <si>
    <t>General Government</t>
  </si>
  <si>
    <t>Net Interest</t>
  </si>
  <si>
    <t>Undistributed Offsetting Receipts</t>
  </si>
  <si>
    <t>Deficit</t>
  </si>
  <si>
    <t>Receipt</t>
  </si>
  <si>
    <t>Outlay</t>
  </si>
  <si>
    <t>Link</t>
  </si>
  <si>
    <t>t</t>
  </si>
  <si>
    <t>link</t>
  </si>
  <si>
    <t>Path</t>
  </si>
  <si>
    <t>MinMax</t>
  </si>
  <si>
    <t>Min</t>
  </si>
  <si>
    <t>Max</t>
  </si>
  <si>
    <t>Receipt_Amount</t>
  </si>
  <si>
    <t>Stage1_Source</t>
  </si>
  <si>
    <t>Stage3_Outlay_Type</t>
  </si>
  <si>
    <t>Stage2_Receipt_Type</t>
  </si>
  <si>
    <t>Outlay_Amount</t>
  </si>
  <si>
    <t>Stage4_Function</t>
  </si>
  <si>
    <t>Source</t>
  </si>
  <si>
    <t>VizSide</t>
  </si>
  <si>
    <t>Receipt_Type</t>
  </si>
  <si>
    <t>VizSideOutlays</t>
  </si>
  <si>
    <t>Function</t>
  </si>
  <si>
    <t>Rank_Stage3_Outlays`</t>
  </si>
  <si>
    <t>Rank_Stage4_Functions</t>
  </si>
  <si>
    <t>sigmoid</t>
  </si>
  <si>
    <t>curve</t>
  </si>
  <si>
    <t>percent of outlays</t>
  </si>
  <si>
    <t>Rank 3</t>
  </si>
  <si>
    <t>Rank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</si>
</sst>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playground3!$J$1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playground3!$J$2:$J$121</c:f>
              <c:numCache>
                <c:formatCode>General</c:formatCode>
                <c:ptCount val="120"/>
                <c:pt idx="0">
                  <c:v>30.00494524631327</c:v>
                </c:pt>
                <c:pt idx="1">
                  <c:v>30.006345365684972</c:v>
                </c:pt>
                <c:pt idx="2">
                  <c:v>30.008140275431792</c:v>
                </c:pt>
                <c:pt idx="3">
                  <c:v>30.010440251387116</c:v>
                </c:pt>
                <c:pt idx="4">
                  <c:v>30.01338570184857</c:v>
                </c:pt>
                <c:pt idx="5">
                  <c:v>30.017154970827423</c:v>
                </c:pt>
                <c:pt idx="6">
                  <c:v>30.021973885261186</c:v>
                </c:pt>
                <c:pt idx="7">
                  <c:v>30.028127254086492</c:v>
                </c:pt>
                <c:pt idx="8">
                  <c:v>30.035972419924182</c:v>
                </c:pt>
                <c:pt idx="9">
                  <c:v>30.045954739820051</c:v>
                </c:pt>
                <c:pt idx="10">
                  <c:v>30.058624461502713</c:v>
                </c:pt>
                <c:pt idx="11">
                  <c:v>30.074653774688258</c:v>
                </c:pt>
                <c:pt idx="12">
                  <c:v>30.094851746355133</c:v>
                </c:pt>
                <c:pt idx="13">
                  <c:v>30.120173300348014</c:v>
                </c:pt>
                <c:pt idx="14">
                  <c:v>30.151716360042489</c:v>
                </c:pt>
                <c:pt idx="15">
                  <c:v>30.19069892979822</c:v>
                </c:pt>
                <c:pt idx="16">
                  <c:v>30.238405844044234</c:v>
                </c:pt>
                <c:pt idx="17">
                  <c:v>30.296094396063378</c:v>
                </c:pt>
                <c:pt idx="18">
                  <c:v>30.364851047612714</c:v>
                </c:pt>
                <c:pt idx="19">
                  <c:v>30.445400277650617</c:v>
                </c:pt>
                <c:pt idx="20">
                  <c:v>30.53788284273999</c:v>
                </c:pt>
                <c:pt idx="21">
                  <c:v>30.641642601649213</c:v>
                </c:pt>
                <c:pt idx="22">
                  <c:v>30.755081337596291</c:v>
                </c:pt>
                <c:pt idx="23">
                  <c:v>30.875646998228405</c:v>
                </c:pt>
                <c:pt idx="24">
                  <c:v>31</c:v>
                </c:pt>
                <c:pt idx="25">
                  <c:v>31.124353001771595</c:v>
                </c:pt>
                <c:pt idx="26">
                  <c:v>31.244918662403709</c:v>
                </c:pt>
                <c:pt idx="27">
                  <c:v>31.358357398350787</c:v>
                </c:pt>
                <c:pt idx="28">
                  <c:v>31.46211715726001</c:v>
                </c:pt>
                <c:pt idx="29">
                  <c:v>31.554599722349383</c:v>
                </c:pt>
                <c:pt idx="30">
                  <c:v>31.635148952387286</c:v>
                </c:pt>
                <c:pt idx="31">
                  <c:v>31.703905603936622</c:v>
                </c:pt>
                <c:pt idx="32">
                  <c:v>31.761594155955766</c:v>
                </c:pt>
                <c:pt idx="33">
                  <c:v>31.80930107020178</c:v>
                </c:pt>
                <c:pt idx="34">
                  <c:v>31.848283639957515</c:v>
                </c:pt>
                <c:pt idx="35">
                  <c:v>31.879826699651986</c:v>
                </c:pt>
                <c:pt idx="36">
                  <c:v>31.905148253644867</c:v>
                </c:pt>
                <c:pt idx="37">
                  <c:v>31.925346225311742</c:v>
                </c:pt>
                <c:pt idx="38">
                  <c:v>31.941375538497287</c:v>
                </c:pt>
                <c:pt idx="39">
                  <c:v>31.954045260179949</c:v>
                </c:pt>
                <c:pt idx="40">
                  <c:v>31.964027580075818</c:v>
                </c:pt>
                <c:pt idx="41">
                  <c:v>31.971872745913508</c:v>
                </c:pt>
                <c:pt idx="42">
                  <c:v>31.978026114738814</c:v>
                </c:pt>
                <c:pt idx="43">
                  <c:v>31.982845029172577</c:v>
                </c:pt>
                <c:pt idx="44">
                  <c:v>31.98661429815143</c:v>
                </c:pt>
                <c:pt idx="45">
                  <c:v>31.989559748612884</c:v>
                </c:pt>
                <c:pt idx="46">
                  <c:v>31.991859724568208</c:v>
                </c:pt>
                <c:pt idx="47">
                  <c:v>31.993654634315028</c:v>
                </c:pt>
                <c:pt idx="48">
                  <c:v>31.99505475368673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6-41DA-829D-28ADB624DD92}"/>
            </c:ext>
          </c:extLst>
        </c:ser>
        <c:ser>
          <c:idx val="1"/>
          <c:order val="1"/>
          <c:tx>
            <c:strRef>
              <c:f>playground3!$P$1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playground3!$P$2:$P$121</c:f>
              <c:numCache>
                <c:formatCode>General</c:formatCode>
                <c:ptCount val="120"/>
                <c:pt idx="0">
                  <c:v>29.00494524631327</c:v>
                </c:pt>
                <c:pt idx="1">
                  <c:v>29.006345365684972</c:v>
                </c:pt>
                <c:pt idx="2">
                  <c:v>29.008140275431792</c:v>
                </c:pt>
                <c:pt idx="3">
                  <c:v>29.010440251387116</c:v>
                </c:pt>
                <c:pt idx="4">
                  <c:v>29.01338570184857</c:v>
                </c:pt>
                <c:pt idx="5">
                  <c:v>29.017154970827423</c:v>
                </c:pt>
                <c:pt idx="6">
                  <c:v>29.021973885261186</c:v>
                </c:pt>
                <c:pt idx="7">
                  <c:v>29.028127254086492</c:v>
                </c:pt>
                <c:pt idx="8">
                  <c:v>29.035972419924182</c:v>
                </c:pt>
                <c:pt idx="9">
                  <c:v>29.045954739820051</c:v>
                </c:pt>
                <c:pt idx="10">
                  <c:v>29.058624461502713</c:v>
                </c:pt>
                <c:pt idx="11">
                  <c:v>29.074653774688258</c:v>
                </c:pt>
                <c:pt idx="12">
                  <c:v>29.094851746355133</c:v>
                </c:pt>
                <c:pt idx="13">
                  <c:v>29.120173300348014</c:v>
                </c:pt>
                <c:pt idx="14">
                  <c:v>29.151716360042489</c:v>
                </c:pt>
                <c:pt idx="15">
                  <c:v>29.19069892979822</c:v>
                </c:pt>
                <c:pt idx="16">
                  <c:v>29.238405844044234</c:v>
                </c:pt>
                <c:pt idx="17">
                  <c:v>29.296094396063378</c:v>
                </c:pt>
                <c:pt idx="18">
                  <c:v>29.364851047612714</c:v>
                </c:pt>
                <c:pt idx="19">
                  <c:v>29.445400277650617</c:v>
                </c:pt>
                <c:pt idx="20">
                  <c:v>29.53788284273999</c:v>
                </c:pt>
                <c:pt idx="21">
                  <c:v>29.641642601649213</c:v>
                </c:pt>
                <c:pt idx="22">
                  <c:v>29.755081337596291</c:v>
                </c:pt>
                <c:pt idx="23">
                  <c:v>29.875646998228405</c:v>
                </c:pt>
                <c:pt idx="24">
                  <c:v>30</c:v>
                </c:pt>
                <c:pt idx="25">
                  <c:v>30.124353001771595</c:v>
                </c:pt>
                <c:pt idx="26">
                  <c:v>30.244918662403709</c:v>
                </c:pt>
                <c:pt idx="27">
                  <c:v>30.358357398350787</c:v>
                </c:pt>
                <c:pt idx="28">
                  <c:v>30.46211715726001</c:v>
                </c:pt>
                <c:pt idx="29">
                  <c:v>30.554599722349383</c:v>
                </c:pt>
                <c:pt idx="30">
                  <c:v>30.635148952387286</c:v>
                </c:pt>
                <c:pt idx="31">
                  <c:v>30.703905603936622</c:v>
                </c:pt>
                <c:pt idx="32">
                  <c:v>30.761594155955766</c:v>
                </c:pt>
                <c:pt idx="33">
                  <c:v>30.80930107020178</c:v>
                </c:pt>
                <c:pt idx="34">
                  <c:v>30.848283639957515</c:v>
                </c:pt>
                <c:pt idx="35">
                  <c:v>30.879826699651986</c:v>
                </c:pt>
                <c:pt idx="36">
                  <c:v>30.905148253644867</c:v>
                </c:pt>
                <c:pt idx="37">
                  <c:v>30.925346225311742</c:v>
                </c:pt>
                <c:pt idx="38">
                  <c:v>30.941375538497287</c:v>
                </c:pt>
                <c:pt idx="39">
                  <c:v>30.954045260179949</c:v>
                </c:pt>
                <c:pt idx="40">
                  <c:v>30.964027580075818</c:v>
                </c:pt>
                <c:pt idx="41">
                  <c:v>30.971872745913508</c:v>
                </c:pt>
                <c:pt idx="42">
                  <c:v>30.978026114738814</c:v>
                </c:pt>
                <c:pt idx="43">
                  <c:v>30.982845029172577</c:v>
                </c:pt>
                <c:pt idx="44">
                  <c:v>30.98661429815143</c:v>
                </c:pt>
                <c:pt idx="45">
                  <c:v>30.989559748612884</c:v>
                </c:pt>
                <c:pt idx="46">
                  <c:v>30.991859724568208</c:v>
                </c:pt>
                <c:pt idx="47">
                  <c:v>30.993654634315028</c:v>
                </c:pt>
                <c:pt idx="48">
                  <c:v>30.99505475368673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6-41DA-829D-28ADB624DD92}"/>
            </c:ext>
          </c:extLst>
        </c:ser>
        <c:ser>
          <c:idx val="2"/>
          <c:order val="2"/>
          <c:tx>
            <c:strRef>
              <c:f>playground3!$V$1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playground3!$V$2:$V$121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6-41DA-829D-28ADB624DD92}"/>
            </c:ext>
          </c:extLst>
        </c:ser>
        <c:ser>
          <c:idx val="3"/>
          <c:order val="3"/>
          <c:tx>
            <c:strRef>
              <c:f>playground3!$AB$1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playground3!$AB$2:$AB$121</c:f>
              <c:numCache>
                <c:formatCode>General</c:formatCode>
                <c:ptCount val="120"/>
                <c:pt idx="0">
                  <c:v>18.99505475368673</c:v>
                </c:pt>
                <c:pt idx="1">
                  <c:v>18.993654634315028</c:v>
                </c:pt>
                <c:pt idx="2">
                  <c:v>18.991859724568208</c:v>
                </c:pt>
                <c:pt idx="3">
                  <c:v>18.989559748612884</c:v>
                </c:pt>
                <c:pt idx="4">
                  <c:v>18.98661429815143</c:v>
                </c:pt>
                <c:pt idx="5">
                  <c:v>18.982845029172577</c:v>
                </c:pt>
                <c:pt idx="6">
                  <c:v>18.978026114738814</c:v>
                </c:pt>
                <c:pt idx="7">
                  <c:v>18.971872745913508</c:v>
                </c:pt>
                <c:pt idx="8">
                  <c:v>18.964027580075818</c:v>
                </c:pt>
                <c:pt idx="9">
                  <c:v>18.954045260179949</c:v>
                </c:pt>
                <c:pt idx="10">
                  <c:v>18.941375538497287</c:v>
                </c:pt>
                <c:pt idx="11">
                  <c:v>18.925346225311742</c:v>
                </c:pt>
                <c:pt idx="12">
                  <c:v>18.905148253644867</c:v>
                </c:pt>
                <c:pt idx="13">
                  <c:v>18.879826699651986</c:v>
                </c:pt>
                <c:pt idx="14">
                  <c:v>18.848283639957511</c:v>
                </c:pt>
                <c:pt idx="15">
                  <c:v>18.80930107020178</c:v>
                </c:pt>
                <c:pt idx="16">
                  <c:v>18.761594155955766</c:v>
                </c:pt>
                <c:pt idx="17">
                  <c:v>18.703905603936622</c:v>
                </c:pt>
                <c:pt idx="18">
                  <c:v>18.635148952387286</c:v>
                </c:pt>
                <c:pt idx="19">
                  <c:v>18.554599722349383</c:v>
                </c:pt>
                <c:pt idx="20">
                  <c:v>18.46211715726001</c:v>
                </c:pt>
                <c:pt idx="21">
                  <c:v>18.358357398350787</c:v>
                </c:pt>
                <c:pt idx="22">
                  <c:v>18.244918662403709</c:v>
                </c:pt>
                <c:pt idx="23">
                  <c:v>18.124353001771595</c:v>
                </c:pt>
                <c:pt idx="24">
                  <c:v>18</c:v>
                </c:pt>
                <c:pt idx="25">
                  <c:v>17.875646998228405</c:v>
                </c:pt>
                <c:pt idx="26">
                  <c:v>17.755081337596291</c:v>
                </c:pt>
                <c:pt idx="27">
                  <c:v>17.641642601649213</c:v>
                </c:pt>
                <c:pt idx="28">
                  <c:v>17.53788284273999</c:v>
                </c:pt>
                <c:pt idx="29">
                  <c:v>17.445400277650617</c:v>
                </c:pt>
                <c:pt idx="30">
                  <c:v>17.364851047612714</c:v>
                </c:pt>
                <c:pt idx="31">
                  <c:v>17.296094396063378</c:v>
                </c:pt>
                <c:pt idx="32">
                  <c:v>17.238405844044234</c:v>
                </c:pt>
                <c:pt idx="33">
                  <c:v>17.19069892979822</c:v>
                </c:pt>
                <c:pt idx="34">
                  <c:v>17.151716360042485</c:v>
                </c:pt>
                <c:pt idx="35">
                  <c:v>17.120173300348014</c:v>
                </c:pt>
                <c:pt idx="36">
                  <c:v>17.094851746355133</c:v>
                </c:pt>
                <c:pt idx="37">
                  <c:v>17.074653774688258</c:v>
                </c:pt>
                <c:pt idx="38">
                  <c:v>17.058624461502713</c:v>
                </c:pt>
                <c:pt idx="39">
                  <c:v>17.045954739820051</c:v>
                </c:pt>
                <c:pt idx="40">
                  <c:v>17.035972419924182</c:v>
                </c:pt>
                <c:pt idx="41">
                  <c:v>17.028127254086492</c:v>
                </c:pt>
                <c:pt idx="42">
                  <c:v>17.021973885261186</c:v>
                </c:pt>
                <c:pt idx="43">
                  <c:v>17.017154970827423</c:v>
                </c:pt>
                <c:pt idx="44">
                  <c:v>17.01338570184857</c:v>
                </c:pt>
                <c:pt idx="45">
                  <c:v>17.010440251387116</c:v>
                </c:pt>
                <c:pt idx="46">
                  <c:v>17.008140275431792</c:v>
                </c:pt>
                <c:pt idx="47">
                  <c:v>17.006345365684972</c:v>
                </c:pt>
                <c:pt idx="48">
                  <c:v>17.00494524631327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6-41DA-829D-28ADB624DD92}"/>
            </c:ext>
          </c:extLst>
        </c:ser>
        <c:ser>
          <c:idx val="4"/>
          <c:order val="4"/>
          <c:tx>
            <c:strRef>
              <c:f>playground3!$AH$1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playground3!$AH$2:$AH$121</c:f>
              <c:numCache>
                <c:formatCode>General</c:formatCode>
                <c:ptCount val="120"/>
                <c:pt idx="0">
                  <c:v>10.99505475368673</c:v>
                </c:pt>
                <c:pt idx="1">
                  <c:v>10.99365463431503</c:v>
                </c:pt>
                <c:pt idx="2">
                  <c:v>10.991859724568208</c:v>
                </c:pt>
                <c:pt idx="3">
                  <c:v>10.989559748612884</c:v>
                </c:pt>
                <c:pt idx="4">
                  <c:v>10.98661429815143</c:v>
                </c:pt>
                <c:pt idx="5">
                  <c:v>10.982845029172577</c:v>
                </c:pt>
                <c:pt idx="6">
                  <c:v>10.978026114738814</c:v>
                </c:pt>
                <c:pt idx="7">
                  <c:v>10.97187274591351</c:v>
                </c:pt>
                <c:pt idx="8">
                  <c:v>10.964027580075816</c:v>
                </c:pt>
                <c:pt idx="9">
                  <c:v>10.954045260179949</c:v>
                </c:pt>
                <c:pt idx="10">
                  <c:v>10.941375538497287</c:v>
                </c:pt>
                <c:pt idx="11">
                  <c:v>10.925346225311742</c:v>
                </c:pt>
                <c:pt idx="12">
                  <c:v>10.905148253644866</c:v>
                </c:pt>
                <c:pt idx="13">
                  <c:v>10.879826699651984</c:v>
                </c:pt>
                <c:pt idx="14">
                  <c:v>10.848283639957513</c:v>
                </c:pt>
                <c:pt idx="15">
                  <c:v>10.809301070201782</c:v>
                </c:pt>
                <c:pt idx="16">
                  <c:v>10.761594155955764</c:v>
                </c:pt>
                <c:pt idx="17">
                  <c:v>10.70390560393662</c:v>
                </c:pt>
                <c:pt idx="18">
                  <c:v>10.635148952387286</c:v>
                </c:pt>
                <c:pt idx="19">
                  <c:v>10.554599722349382</c:v>
                </c:pt>
                <c:pt idx="20">
                  <c:v>10.46211715726001</c:v>
                </c:pt>
                <c:pt idx="21">
                  <c:v>10.358357398350787</c:v>
                </c:pt>
                <c:pt idx="22">
                  <c:v>10.244918662403709</c:v>
                </c:pt>
                <c:pt idx="23">
                  <c:v>10.124353001771595</c:v>
                </c:pt>
                <c:pt idx="24">
                  <c:v>10</c:v>
                </c:pt>
                <c:pt idx="25">
                  <c:v>9.8756469982284045</c:v>
                </c:pt>
                <c:pt idx="26">
                  <c:v>9.755081337596291</c:v>
                </c:pt>
                <c:pt idx="27">
                  <c:v>9.6416426016492132</c:v>
                </c:pt>
                <c:pt idx="28">
                  <c:v>9.5378828427399895</c:v>
                </c:pt>
                <c:pt idx="29">
                  <c:v>9.4454002776506183</c:v>
                </c:pt>
                <c:pt idx="30">
                  <c:v>9.3648510476127136</c:v>
                </c:pt>
                <c:pt idx="31">
                  <c:v>9.2960943960633795</c:v>
                </c:pt>
                <c:pt idx="32">
                  <c:v>9.2384058440442356</c:v>
                </c:pt>
                <c:pt idx="33">
                  <c:v>9.1906989297982182</c:v>
                </c:pt>
                <c:pt idx="34">
                  <c:v>9.1517163600424869</c:v>
                </c:pt>
                <c:pt idx="35">
                  <c:v>9.1201733003480143</c:v>
                </c:pt>
                <c:pt idx="36">
                  <c:v>9.0948517463551326</c:v>
                </c:pt>
                <c:pt idx="37">
                  <c:v>9.0746537746882581</c:v>
                </c:pt>
                <c:pt idx="38">
                  <c:v>9.0586244615027134</c:v>
                </c:pt>
                <c:pt idx="39">
                  <c:v>9.0459547398200506</c:v>
                </c:pt>
                <c:pt idx="40">
                  <c:v>9.0359724199241835</c:v>
                </c:pt>
                <c:pt idx="41">
                  <c:v>9.0281272540864919</c:v>
                </c:pt>
                <c:pt idx="42">
                  <c:v>9.0219738852611862</c:v>
                </c:pt>
                <c:pt idx="43">
                  <c:v>9.0171549708274235</c:v>
                </c:pt>
                <c:pt idx="44">
                  <c:v>9.0133857018485699</c:v>
                </c:pt>
                <c:pt idx="45">
                  <c:v>9.0104402513871165</c:v>
                </c:pt>
                <c:pt idx="46">
                  <c:v>9.0081402754317921</c:v>
                </c:pt>
                <c:pt idx="47">
                  <c:v>9.0063453656849699</c:v>
                </c:pt>
                <c:pt idx="48">
                  <c:v>9.0049452463132695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16-41DA-829D-28ADB624DD92}"/>
            </c:ext>
          </c:extLst>
        </c:ser>
        <c:ser>
          <c:idx val="5"/>
          <c:order val="5"/>
          <c:tx>
            <c:strRef>
              <c:f>playground3!$AN$1</c:f>
              <c:strCache>
                <c:ptCount val="1"/>
                <c:pt idx="0">
                  <c:v>curve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playground3!$AN$2:$AN$121</c:f>
              <c:numCache>
                <c:formatCode>General</c:formatCode>
                <c:ptCount val="120"/>
                <c:pt idx="0">
                  <c:v>9.9950547536867305</c:v>
                </c:pt>
                <c:pt idx="1">
                  <c:v>9.9936546343150301</c:v>
                </c:pt>
                <c:pt idx="2">
                  <c:v>9.9918597245682079</c:v>
                </c:pt>
                <c:pt idx="3">
                  <c:v>9.9895597486128835</c:v>
                </c:pt>
                <c:pt idx="4">
                  <c:v>9.9866142981514301</c:v>
                </c:pt>
                <c:pt idx="5">
                  <c:v>9.9828450291725765</c:v>
                </c:pt>
                <c:pt idx="6">
                  <c:v>9.9780261147388138</c:v>
                </c:pt>
                <c:pt idx="7">
                  <c:v>9.9718727459135099</c:v>
                </c:pt>
                <c:pt idx="8">
                  <c:v>9.9640275800758165</c:v>
                </c:pt>
                <c:pt idx="9">
                  <c:v>9.9540452601799494</c:v>
                </c:pt>
                <c:pt idx="10">
                  <c:v>9.9413755384972866</c:v>
                </c:pt>
                <c:pt idx="11">
                  <c:v>9.9253462253117419</c:v>
                </c:pt>
                <c:pt idx="12">
                  <c:v>9.9051482536448656</c:v>
                </c:pt>
                <c:pt idx="13">
                  <c:v>9.8798266996519839</c:v>
                </c:pt>
                <c:pt idx="14">
                  <c:v>9.8482836399575131</c:v>
                </c:pt>
                <c:pt idx="15">
                  <c:v>9.8093010702017818</c:v>
                </c:pt>
                <c:pt idx="16">
                  <c:v>9.7615941559557644</c:v>
                </c:pt>
                <c:pt idx="17">
                  <c:v>9.7039056039366205</c:v>
                </c:pt>
                <c:pt idx="18">
                  <c:v>9.6351489523872864</c:v>
                </c:pt>
                <c:pt idx="19">
                  <c:v>9.5545997223493817</c:v>
                </c:pt>
                <c:pt idx="20">
                  <c:v>9.4621171572600105</c:v>
                </c:pt>
                <c:pt idx="21">
                  <c:v>9.3583573983507868</c:v>
                </c:pt>
                <c:pt idx="22">
                  <c:v>9.244918662403709</c:v>
                </c:pt>
                <c:pt idx="23">
                  <c:v>9.1243530017715955</c:v>
                </c:pt>
                <c:pt idx="24">
                  <c:v>9</c:v>
                </c:pt>
                <c:pt idx="25">
                  <c:v>8.8756469982284045</c:v>
                </c:pt>
                <c:pt idx="26">
                  <c:v>8.755081337596291</c:v>
                </c:pt>
                <c:pt idx="27">
                  <c:v>8.6416426016492132</c:v>
                </c:pt>
                <c:pt idx="28">
                  <c:v>8.5378828427399895</c:v>
                </c:pt>
                <c:pt idx="29">
                  <c:v>8.4454002776506183</c:v>
                </c:pt>
                <c:pt idx="30">
                  <c:v>8.3648510476127136</c:v>
                </c:pt>
                <c:pt idx="31">
                  <c:v>8.2960943960633795</c:v>
                </c:pt>
                <c:pt idx="32">
                  <c:v>8.2384058440442356</c:v>
                </c:pt>
                <c:pt idx="33">
                  <c:v>8.1906989297982182</c:v>
                </c:pt>
                <c:pt idx="34">
                  <c:v>8.1517163600424869</c:v>
                </c:pt>
                <c:pt idx="35">
                  <c:v>8.1201733003480143</c:v>
                </c:pt>
                <c:pt idx="36">
                  <c:v>8.0948517463551326</c:v>
                </c:pt>
                <c:pt idx="37">
                  <c:v>8.0746537746882581</c:v>
                </c:pt>
                <c:pt idx="38">
                  <c:v>8.0586244615027134</c:v>
                </c:pt>
                <c:pt idx="39">
                  <c:v>8.0459547398200506</c:v>
                </c:pt>
                <c:pt idx="40">
                  <c:v>8.0359724199241835</c:v>
                </c:pt>
                <c:pt idx="41">
                  <c:v>8.0281272540864919</c:v>
                </c:pt>
                <c:pt idx="42">
                  <c:v>8.0219738852611862</c:v>
                </c:pt>
                <c:pt idx="43">
                  <c:v>8.0171549708274235</c:v>
                </c:pt>
                <c:pt idx="44">
                  <c:v>8.0133857018485699</c:v>
                </c:pt>
                <c:pt idx="45">
                  <c:v>8.0104402513871165</c:v>
                </c:pt>
                <c:pt idx="46">
                  <c:v>8.0081402754317921</c:v>
                </c:pt>
                <c:pt idx="47">
                  <c:v>8.0063453656849699</c:v>
                </c:pt>
                <c:pt idx="48">
                  <c:v>8.0049452463132695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16-41DA-829D-28ADB624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77224"/>
        <c:axId val="494278864"/>
      </c:lineChart>
      <c:catAx>
        <c:axId val="49427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8864"/>
        <c:crosses val="autoZero"/>
        <c:auto val="1"/>
        <c:lblAlgn val="ctr"/>
        <c:lblOffset val="100"/>
        <c:noMultiLvlLbl val="0"/>
      </c:catAx>
      <c:valAx>
        <c:axId val="494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415925</xdr:colOff>
      <xdr:row>3</xdr:row>
      <xdr:rowOff>168275</xdr:rowOff>
    </xdr:from>
    <xdr:to>
      <xdr:col>19</xdr:col>
      <xdr:colOff>536575</xdr:colOff>
      <xdr:row>18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B9F86-208B-4FAB-881F-2BFD8E0E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tabSelected="1" topLeftCell="F1" workbookViewId="0">
      <selection activeCell="J1" activeCellId="5" sqref="AN1:AN1048576 AH1:AH1048576 AB1:AB1048576 V1:V1048576 P1:P1048576 J1:J1048576"/>
    </sheetView>
  </sheetViews>
  <sheetFormatPr defaultRowHeight="14.5" x14ac:dyDescent="0.35"/>
  <cols>
    <col min="1" max="5" width="8.7265625" hidden="1" customWidth="1"/>
    <col min="11" max="11" width="3" customWidth="1"/>
    <col min="17" max="17" width="2.54296875" customWidth="1"/>
    <col min="29" max="29" width="3.26953125" customWidth="1"/>
    <col min="35" max="35" width="2.81640625" customWidth="1"/>
  </cols>
  <sheetData>
    <row r="1" spans="1:40" x14ac:dyDescent="0.35">
      <c r="A1" t="s">
        <v>38</v>
      </c>
      <c r="B1" t="s">
        <v>40</v>
      </c>
      <c r="C1" t="s">
        <v>41</v>
      </c>
      <c r="D1" t="s">
        <v>45</v>
      </c>
      <c r="E1" t="s">
        <v>51</v>
      </c>
      <c r="F1" t="s">
        <v>47</v>
      </c>
      <c r="G1" t="s">
        <v>48</v>
      </c>
      <c r="H1" t="s">
        <v>30</v>
      </c>
      <c r="I1" t="s">
        <v>49</v>
      </c>
      <c r="J1" t="s">
        <v>50</v>
      </c>
      <c r="L1" t="s">
        <v>47</v>
      </c>
      <c r="M1" t="s">
        <v>48</v>
      </c>
      <c r="N1" t="s">
        <v>30</v>
      </c>
      <c r="O1" t="s">
        <v>49</v>
      </c>
      <c r="P1" t="s">
        <v>50</v>
      </c>
      <c r="R1" t="s">
        <v>47</v>
      </c>
      <c r="S1" t="s">
        <v>48</v>
      </c>
      <c r="T1" t="s">
        <v>30</v>
      </c>
      <c r="U1" t="s">
        <v>49</v>
      </c>
      <c r="V1" t="s">
        <v>50</v>
      </c>
      <c r="X1" t="s">
        <v>47</v>
      </c>
      <c r="Y1" t="s">
        <v>48</v>
      </c>
      <c r="Z1" t="s">
        <v>30</v>
      </c>
      <c r="AA1" t="s">
        <v>49</v>
      </c>
      <c r="AB1" t="s">
        <v>50</v>
      </c>
      <c r="AD1" t="s">
        <v>47</v>
      </c>
      <c r="AE1" t="s">
        <v>48</v>
      </c>
      <c r="AF1" t="s">
        <v>30</v>
      </c>
      <c r="AG1" t="s">
        <v>49</v>
      </c>
      <c r="AH1" t="s">
        <v>50</v>
      </c>
      <c r="AJ1" t="s">
        <v>47</v>
      </c>
      <c r="AK1" t="s">
        <v>48</v>
      </c>
      <c r="AL1" t="s">
        <v>30</v>
      </c>
      <c r="AM1" t="s">
        <v>49</v>
      </c>
      <c r="AN1" t="s">
        <v>50</v>
      </c>
    </row>
    <row r="2" spans="1:40" x14ac:dyDescent="0.35">
      <c r="A2" t="s">
        <v>28</v>
      </c>
      <c r="B2">
        <v>78680000000</v>
      </c>
      <c r="C2" t="s">
        <v>20</v>
      </c>
      <c r="D2" t="s">
        <v>28</v>
      </c>
      <c r="E2">
        <f t="shared" ref="E2:E33" si="0">B2/SUM($B$2:$B$20)</f>
        <v>5.2631578941348033E-2</v>
      </c>
      <c r="F2">
        <v>30</v>
      </c>
      <c r="G2">
        <v>32</v>
      </c>
      <c r="H2">
        <v>-6</v>
      </c>
      <c r="I2">
        <f>1/(1+EXP(-H2))</f>
        <v>2.4726231566347743E-3</v>
      </c>
      <c r="J2">
        <f t="shared" ref="J2:J33" si="1">F2+((G2-F2)*I2)</f>
        <v>30.00494524631327</v>
      </c>
      <c r="L2">
        <v>29</v>
      </c>
      <c r="M2">
        <v>31</v>
      </c>
      <c r="N2">
        <v>-6</v>
      </c>
      <c r="O2">
        <f>1/(1+EXP(-N2))</f>
        <v>2.4726231566347743E-3</v>
      </c>
      <c r="P2">
        <f>L2+((M2-L2)*O2)</f>
        <v>29.00494524631327</v>
      </c>
      <c r="R2">
        <v>20</v>
      </c>
      <c r="S2">
        <v>20</v>
      </c>
      <c r="T2">
        <v>-6</v>
      </c>
      <c r="U2">
        <f>1/(1+EXP(-T2))</f>
        <v>2.4726231566347743E-3</v>
      </c>
      <c r="V2">
        <f>R2+((S2-R2)*U2)</f>
        <v>20</v>
      </c>
      <c r="X2">
        <v>19</v>
      </c>
      <c r="Y2">
        <v>17</v>
      </c>
      <c r="Z2">
        <v>-6</v>
      </c>
      <c r="AA2">
        <f>1/(1+EXP(-Z2))</f>
        <v>2.4726231566347743E-3</v>
      </c>
      <c r="AB2">
        <f>X2+((Y2-X2)*AA2)</f>
        <v>18.99505475368673</v>
      </c>
      <c r="AD2">
        <v>11</v>
      </c>
      <c r="AE2">
        <v>9</v>
      </c>
      <c r="AF2">
        <v>-6</v>
      </c>
      <c r="AG2">
        <f>1/(1+EXP(-AF2))</f>
        <v>2.4726231566347743E-3</v>
      </c>
      <c r="AH2">
        <f>AD2+((AE2-AD2)*AG2)</f>
        <v>10.99505475368673</v>
      </c>
      <c r="AJ2">
        <v>10</v>
      </c>
      <c r="AK2">
        <v>8</v>
      </c>
      <c r="AL2">
        <v>-6</v>
      </c>
      <c r="AM2">
        <f>1/(1+EXP(-AL2))</f>
        <v>2.4726231566347743E-3</v>
      </c>
      <c r="AN2">
        <f>AJ2+((AK2-AJ2)*AM2)</f>
        <v>9.9950547536867305</v>
      </c>
    </row>
    <row r="3" spans="1:40" x14ac:dyDescent="0.35">
      <c r="A3" t="s">
        <v>28</v>
      </c>
      <c r="B3">
        <v>78680000001</v>
      </c>
      <c r="C3" t="s">
        <v>20</v>
      </c>
      <c r="D3" t="s">
        <v>28</v>
      </c>
      <c r="E3">
        <f t="shared" si="0"/>
        <v>5.2631578942016963E-2</v>
      </c>
      <c r="F3">
        <f>F2</f>
        <v>30</v>
      </c>
      <c r="G3">
        <f>G2</f>
        <v>32</v>
      </c>
      <c r="H3">
        <f>H2+0.25</f>
        <v>-5.75</v>
      </c>
      <c r="I3">
        <f t="shared" ref="I3:I50" si="2">1/(1+EXP(-H3))</f>
        <v>3.1726828424851893E-3</v>
      </c>
      <c r="J3">
        <f t="shared" si="1"/>
        <v>30.006345365684972</v>
      </c>
      <c r="L3">
        <f>L2</f>
        <v>29</v>
      </c>
      <c r="M3">
        <f>M2</f>
        <v>31</v>
      </c>
      <c r="N3">
        <f>N2+0.25</f>
        <v>-5.75</v>
      </c>
      <c r="O3">
        <f t="shared" ref="O3:O50" si="3">1/(1+EXP(-N3))</f>
        <v>3.1726828424851893E-3</v>
      </c>
      <c r="P3">
        <f t="shared" ref="P3:P50" si="4">L3+((M3-L3)*O3)</f>
        <v>29.006345365684972</v>
      </c>
      <c r="R3">
        <f>R2</f>
        <v>20</v>
      </c>
      <c r="S3">
        <f>S2</f>
        <v>20</v>
      </c>
      <c r="T3">
        <f>T2+0.25</f>
        <v>-5.75</v>
      </c>
      <c r="U3">
        <f t="shared" ref="U3:U50" si="5">1/(1+EXP(-T3))</f>
        <v>3.1726828424851893E-3</v>
      </c>
      <c r="V3">
        <f t="shared" ref="V3:V50" si="6">R3+((S3-R3)*U3)</f>
        <v>20</v>
      </c>
      <c r="X3">
        <f>X2</f>
        <v>19</v>
      </c>
      <c r="Y3">
        <f>Y2</f>
        <v>17</v>
      </c>
      <c r="Z3">
        <f>Z2+0.25</f>
        <v>-5.75</v>
      </c>
      <c r="AA3">
        <f t="shared" ref="AA3:AA50" si="7">1/(1+EXP(-Z3))</f>
        <v>3.1726828424851893E-3</v>
      </c>
      <c r="AB3">
        <f t="shared" ref="AB3:AB50" si="8">X3+((Y3-X3)*AA3)</f>
        <v>18.993654634315028</v>
      </c>
      <c r="AD3">
        <f>AD2</f>
        <v>11</v>
      </c>
      <c r="AE3">
        <f>AE2</f>
        <v>9</v>
      </c>
      <c r="AF3">
        <f>AF2+0.25</f>
        <v>-5.75</v>
      </c>
      <c r="AG3">
        <f t="shared" ref="AG3:AG50" si="9">1/(1+EXP(-AF3))</f>
        <v>3.1726828424851893E-3</v>
      </c>
      <c r="AH3">
        <f t="shared" ref="AH3:AH50" si="10">AD3+((AE3-AD3)*AG3)</f>
        <v>10.99365463431503</v>
      </c>
      <c r="AJ3">
        <f>AJ2</f>
        <v>10</v>
      </c>
      <c r="AK3">
        <f>AK2</f>
        <v>8</v>
      </c>
      <c r="AL3">
        <f>AL2+0.25</f>
        <v>-5.75</v>
      </c>
      <c r="AM3">
        <f t="shared" ref="AM3:AM50" si="11">1/(1+EXP(-AL3))</f>
        <v>3.1726828424851893E-3</v>
      </c>
      <c r="AN3">
        <f t="shared" ref="AN3:AN50" si="12">AJ3+((AK3-AJ3)*AM3)</f>
        <v>9.9936546343150301</v>
      </c>
    </row>
    <row r="4" spans="1:40" x14ac:dyDescent="0.35">
      <c r="A4" t="s">
        <v>28</v>
      </c>
      <c r="B4">
        <v>78680000002</v>
      </c>
      <c r="C4" t="s">
        <v>20</v>
      </c>
      <c r="D4" t="s">
        <v>28</v>
      </c>
      <c r="E4">
        <f t="shared" si="0"/>
        <v>5.2631578942685893E-2</v>
      </c>
      <c r="F4">
        <f t="shared" ref="F4:F50" si="13">F3</f>
        <v>30</v>
      </c>
      <c r="G4">
        <f t="shared" ref="G4:G50" si="14">G3</f>
        <v>32</v>
      </c>
      <c r="H4">
        <f t="shared" ref="H4:H50" si="15">H3+0.25</f>
        <v>-5.5</v>
      </c>
      <c r="I4">
        <f t="shared" si="2"/>
        <v>4.0701377158961277E-3</v>
      </c>
      <c r="J4">
        <f t="shared" si="1"/>
        <v>30.008140275431792</v>
      </c>
      <c r="L4">
        <f t="shared" ref="L4:M50" si="16">L3</f>
        <v>29</v>
      </c>
      <c r="M4">
        <f t="shared" si="16"/>
        <v>31</v>
      </c>
      <c r="N4">
        <f t="shared" ref="N4:N50" si="17">N3+0.25</f>
        <v>-5.5</v>
      </c>
      <c r="O4">
        <f t="shared" si="3"/>
        <v>4.0701377158961277E-3</v>
      </c>
      <c r="P4">
        <f t="shared" si="4"/>
        <v>29.008140275431792</v>
      </c>
      <c r="R4">
        <f t="shared" ref="R4:S50" si="18">R3</f>
        <v>20</v>
      </c>
      <c r="S4">
        <f t="shared" si="18"/>
        <v>20</v>
      </c>
      <c r="T4">
        <f t="shared" ref="T4:T50" si="19">T3+0.25</f>
        <v>-5.5</v>
      </c>
      <c r="U4">
        <f t="shared" si="5"/>
        <v>4.0701377158961277E-3</v>
      </c>
      <c r="V4">
        <f t="shared" si="6"/>
        <v>20</v>
      </c>
      <c r="X4">
        <f t="shared" ref="X4:X50" si="20">X3</f>
        <v>19</v>
      </c>
      <c r="Y4">
        <f t="shared" ref="Y4:Y50" si="21">Y3</f>
        <v>17</v>
      </c>
      <c r="Z4">
        <f t="shared" ref="Z4:Z50" si="22">Z3+0.25</f>
        <v>-5.5</v>
      </c>
      <c r="AA4">
        <f t="shared" si="7"/>
        <v>4.0701377158961277E-3</v>
      </c>
      <c r="AB4">
        <f t="shared" si="8"/>
        <v>18.991859724568208</v>
      </c>
      <c r="AD4">
        <f t="shared" ref="AD4:AD50" si="23">AD3</f>
        <v>11</v>
      </c>
      <c r="AE4">
        <f t="shared" ref="AE4:AE50" si="24">AE3</f>
        <v>9</v>
      </c>
      <c r="AF4">
        <f t="shared" ref="AF4:AF50" si="25">AF3+0.25</f>
        <v>-5.5</v>
      </c>
      <c r="AG4">
        <f t="shared" si="9"/>
        <v>4.0701377158961277E-3</v>
      </c>
      <c r="AH4">
        <f t="shared" si="10"/>
        <v>10.991859724568208</v>
      </c>
      <c r="AJ4">
        <f t="shared" ref="AJ4:AJ50" si="26">AJ3</f>
        <v>10</v>
      </c>
      <c r="AK4">
        <f t="shared" ref="AK4:AK50" si="27">AK3</f>
        <v>8</v>
      </c>
      <c r="AL4">
        <f t="shared" ref="AL4:AL50" si="28">AL3+0.25</f>
        <v>-5.5</v>
      </c>
      <c r="AM4">
        <f t="shared" si="11"/>
        <v>4.0701377158961277E-3</v>
      </c>
      <c r="AN4">
        <f t="shared" si="12"/>
        <v>9.9918597245682079</v>
      </c>
    </row>
    <row r="5" spans="1:40" x14ac:dyDescent="0.35">
      <c r="A5" t="s">
        <v>28</v>
      </c>
      <c r="B5">
        <v>78680000003</v>
      </c>
      <c r="C5" t="s">
        <v>20</v>
      </c>
      <c r="D5" t="s">
        <v>28</v>
      </c>
      <c r="E5">
        <f t="shared" si="0"/>
        <v>5.263157894335483E-2</v>
      </c>
      <c r="F5">
        <f t="shared" si="13"/>
        <v>30</v>
      </c>
      <c r="G5">
        <f t="shared" si="14"/>
        <v>32</v>
      </c>
      <c r="H5">
        <f t="shared" si="15"/>
        <v>-5.25</v>
      </c>
      <c r="I5">
        <f t="shared" si="2"/>
        <v>5.2201256935583973E-3</v>
      </c>
      <c r="J5">
        <f t="shared" si="1"/>
        <v>30.010440251387116</v>
      </c>
      <c r="L5">
        <f t="shared" si="16"/>
        <v>29</v>
      </c>
      <c r="M5">
        <f t="shared" si="16"/>
        <v>31</v>
      </c>
      <c r="N5">
        <f t="shared" si="17"/>
        <v>-5.25</v>
      </c>
      <c r="O5">
        <f t="shared" si="3"/>
        <v>5.2201256935583973E-3</v>
      </c>
      <c r="P5">
        <f t="shared" si="4"/>
        <v>29.010440251387116</v>
      </c>
      <c r="R5">
        <f t="shared" si="18"/>
        <v>20</v>
      </c>
      <c r="S5">
        <f t="shared" si="18"/>
        <v>20</v>
      </c>
      <c r="T5">
        <f t="shared" si="19"/>
        <v>-5.25</v>
      </c>
      <c r="U5">
        <f t="shared" si="5"/>
        <v>5.2201256935583973E-3</v>
      </c>
      <c r="V5">
        <f t="shared" si="6"/>
        <v>20</v>
      </c>
      <c r="X5">
        <f t="shared" si="20"/>
        <v>19</v>
      </c>
      <c r="Y5">
        <f t="shared" si="21"/>
        <v>17</v>
      </c>
      <c r="Z5">
        <f t="shared" si="22"/>
        <v>-5.25</v>
      </c>
      <c r="AA5">
        <f t="shared" si="7"/>
        <v>5.2201256935583973E-3</v>
      </c>
      <c r="AB5">
        <f t="shared" si="8"/>
        <v>18.989559748612884</v>
      </c>
      <c r="AD5">
        <f t="shared" si="23"/>
        <v>11</v>
      </c>
      <c r="AE5">
        <f t="shared" si="24"/>
        <v>9</v>
      </c>
      <c r="AF5">
        <f t="shared" si="25"/>
        <v>-5.25</v>
      </c>
      <c r="AG5">
        <f t="shared" si="9"/>
        <v>5.2201256935583973E-3</v>
      </c>
      <c r="AH5">
        <f t="shared" si="10"/>
        <v>10.989559748612884</v>
      </c>
      <c r="AJ5">
        <f t="shared" si="26"/>
        <v>10</v>
      </c>
      <c r="AK5">
        <f t="shared" si="27"/>
        <v>8</v>
      </c>
      <c r="AL5">
        <f t="shared" si="28"/>
        <v>-5.25</v>
      </c>
      <c r="AM5">
        <f t="shared" si="11"/>
        <v>5.2201256935583973E-3</v>
      </c>
      <c r="AN5">
        <f t="shared" si="12"/>
        <v>9.9895597486128835</v>
      </c>
    </row>
    <row r="6" spans="1:40" x14ac:dyDescent="0.35">
      <c r="A6" t="s">
        <v>28</v>
      </c>
      <c r="B6">
        <v>78680000004</v>
      </c>
      <c r="C6" t="s">
        <v>20</v>
      </c>
      <c r="D6" t="s">
        <v>28</v>
      </c>
      <c r="E6">
        <f t="shared" si="0"/>
        <v>5.263157894402376E-2</v>
      </c>
      <c r="F6">
        <f t="shared" si="13"/>
        <v>30</v>
      </c>
      <c r="G6">
        <f t="shared" si="14"/>
        <v>32</v>
      </c>
      <c r="H6">
        <f t="shared" si="15"/>
        <v>-5</v>
      </c>
      <c r="I6">
        <f t="shared" si="2"/>
        <v>6.6928509242848554E-3</v>
      </c>
      <c r="J6">
        <f t="shared" si="1"/>
        <v>30.01338570184857</v>
      </c>
      <c r="L6">
        <f t="shared" si="16"/>
        <v>29</v>
      </c>
      <c r="M6">
        <f t="shared" si="16"/>
        <v>31</v>
      </c>
      <c r="N6">
        <f t="shared" si="17"/>
        <v>-5</v>
      </c>
      <c r="O6">
        <f t="shared" si="3"/>
        <v>6.6928509242848554E-3</v>
      </c>
      <c r="P6">
        <f t="shared" si="4"/>
        <v>29.01338570184857</v>
      </c>
      <c r="R6">
        <f t="shared" si="18"/>
        <v>20</v>
      </c>
      <c r="S6">
        <f t="shared" si="18"/>
        <v>20</v>
      </c>
      <c r="T6">
        <f t="shared" si="19"/>
        <v>-5</v>
      </c>
      <c r="U6">
        <f t="shared" si="5"/>
        <v>6.6928509242848554E-3</v>
      </c>
      <c r="V6">
        <f t="shared" si="6"/>
        <v>20</v>
      </c>
      <c r="X6">
        <f t="shared" si="20"/>
        <v>19</v>
      </c>
      <c r="Y6">
        <f t="shared" si="21"/>
        <v>17</v>
      </c>
      <c r="Z6">
        <f t="shared" si="22"/>
        <v>-5</v>
      </c>
      <c r="AA6">
        <f t="shared" si="7"/>
        <v>6.6928509242848554E-3</v>
      </c>
      <c r="AB6">
        <f t="shared" si="8"/>
        <v>18.98661429815143</v>
      </c>
      <c r="AD6">
        <f t="shared" si="23"/>
        <v>11</v>
      </c>
      <c r="AE6">
        <f t="shared" si="24"/>
        <v>9</v>
      </c>
      <c r="AF6">
        <f t="shared" si="25"/>
        <v>-5</v>
      </c>
      <c r="AG6">
        <f t="shared" si="9"/>
        <v>6.6928509242848554E-3</v>
      </c>
      <c r="AH6">
        <f t="shared" si="10"/>
        <v>10.98661429815143</v>
      </c>
      <c r="AJ6">
        <f t="shared" si="26"/>
        <v>10</v>
      </c>
      <c r="AK6">
        <f t="shared" si="27"/>
        <v>8</v>
      </c>
      <c r="AL6">
        <f t="shared" si="28"/>
        <v>-5</v>
      </c>
      <c r="AM6">
        <f t="shared" si="11"/>
        <v>6.6928509242848554E-3</v>
      </c>
      <c r="AN6">
        <f t="shared" si="12"/>
        <v>9.9866142981514301</v>
      </c>
    </row>
    <row r="7" spans="1:40" x14ac:dyDescent="0.35">
      <c r="A7" t="s">
        <v>28</v>
      </c>
      <c r="B7">
        <v>78680000005</v>
      </c>
      <c r="C7" t="s">
        <v>20</v>
      </c>
      <c r="D7" t="s">
        <v>28</v>
      </c>
      <c r="E7">
        <f t="shared" si="0"/>
        <v>5.263157894469269E-2</v>
      </c>
      <c r="F7">
        <f t="shared" si="13"/>
        <v>30</v>
      </c>
      <c r="G7">
        <f t="shared" si="14"/>
        <v>32</v>
      </c>
      <c r="H7">
        <f t="shared" si="15"/>
        <v>-4.75</v>
      </c>
      <c r="I7">
        <f t="shared" si="2"/>
        <v>8.5774854137119841E-3</v>
      </c>
      <c r="J7">
        <f t="shared" si="1"/>
        <v>30.017154970827423</v>
      </c>
      <c r="L7">
        <f t="shared" si="16"/>
        <v>29</v>
      </c>
      <c r="M7">
        <f t="shared" si="16"/>
        <v>31</v>
      </c>
      <c r="N7">
        <f t="shared" si="17"/>
        <v>-4.75</v>
      </c>
      <c r="O7">
        <f t="shared" si="3"/>
        <v>8.5774854137119841E-3</v>
      </c>
      <c r="P7">
        <f t="shared" si="4"/>
        <v>29.017154970827423</v>
      </c>
      <c r="R7">
        <f t="shared" si="18"/>
        <v>20</v>
      </c>
      <c r="S7">
        <f t="shared" si="18"/>
        <v>20</v>
      </c>
      <c r="T7">
        <f t="shared" si="19"/>
        <v>-4.75</v>
      </c>
      <c r="U7">
        <f t="shared" si="5"/>
        <v>8.5774854137119841E-3</v>
      </c>
      <c r="V7">
        <f t="shared" si="6"/>
        <v>20</v>
      </c>
      <c r="X7">
        <f t="shared" si="20"/>
        <v>19</v>
      </c>
      <c r="Y7">
        <f t="shared" si="21"/>
        <v>17</v>
      </c>
      <c r="Z7">
        <f t="shared" si="22"/>
        <v>-4.75</v>
      </c>
      <c r="AA7">
        <f t="shared" si="7"/>
        <v>8.5774854137119841E-3</v>
      </c>
      <c r="AB7">
        <f t="shared" si="8"/>
        <v>18.982845029172577</v>
      </c>
      <c r="AD7">
        <f t="shared" si="23"/>
        <v>11</v>
      </c>
      <c r="AE7">
        <f t="shared" si="24"/>
        <v>9</v>
      </c>
      <c r="AF7">
        <f t="shared" si="25"/>
        <v>-4.75</v>
      </c>
      <c r="AG7">
        <f t="shared" si="9"/>
        <v>8.5774854137119841E-3</v>
      </c>
      <c r="AH7">
        <f t="shared" si="10"/>
        <v>10.982845029172577</v>
      </c>
      <c r="AJ7">
        <f t="shared" si="26"/>
        <v>10</v>
      </c>
      <c r="AK7">
        <f t="shared" si="27"/>
        <v>8</v>
      </c>
      <c r="AL7">
        <f t="shared" si="28"/>
        <v>-4.75</v>
      </c>
      <c r="AM7">
        <f t="shared" si="11"/>
        <v>8.5774854137119841E-3</v>
      </c>
      <c r="AN7">
        <f t="shared" si="12"/>
        <v>9.9828450291725765</v>
      </c>
    </row>
    <row r="8" spans="1:40" x14ac:dyDescent="0.35">
      <c r="A8" t="s">
        <v>28</v>
      </c>
      <c r="B8">
        <v>78680000006</v>
      </c>
      <c r="C8" t="s">
        <v>20</v>
      </c>
      <c r="D8" t="s">
        <v>28</v>
      </c>
      <c r="E8">
        <f t="shared" si="0"/>
        <v>5.2631578945361628E-2</v>
      </c>
      <c r="F8">
        <f t="shared" si="13"/>
        <v>30</v>
      </c>
      <c r="G8">
        <f t="shared" si="14"/>
        <v>32</v>
      </c>
      <c r="H8">
        <f t="shared" si="15"/>
        <v>-4.5</v>
      </c>
      <c r="I8">
        <f t="shared" si="2"/>
        <v>1.098694263059318E-2</v>
      </c>
      <c r="J8">
        <f t="shared" si="1"/>
        <v>30.021973885261186</v>
      </c>
      <c r="L8">
        <f t="shared" si="16"/>
        <v>29</v>
      </c>
      <c r="M8">
        <f t="shared" si="16"/>
        <v>31</v>
      </c>
      <c r="N8">
        <f t="shared" si="17"/>
        <v>-4.5</v>
      </c>
      <c r="O8">
        <f t="shared" si="3"/>
        <v>1.098694263059318E-2</v>
      </c>
      <c r="P8">
        <f t="shared" si="4"/>
        <v>29.021973885261186</v>
      </c>
      <c r="R8">
        <f t="shared" si="18"/>
        <v>20</v>
      </c>
      <c r="S8">
        <f t="shared" si="18"/>
        <v>20</v>
      </c>
      <c r="T8">
        <f t="shared" si="19"/>
        <v>-4.5</v>
      </c>
      <c r="U8">
        <f t="shared" si="5"/>
        <v>1.098694263059318E-2</v>
      </c>
      <c r="V8">
        <f t="shared" si="6"/>
        <v>20</v>
      </c>
      <c r="X8">
        <f t="shared" si="20"/>
        <v>19</v>
      </c>
      <c r="Y8">
        <f t="shared" si="21"/>
        <v>17</v>
      </c>
      <c r="Z8">
        <f t="shared" si="22"/>
        <v>-4.5</v>
      </c>
      <c r="AA8">
        <f t="shared" si="7"/>
        <v>1.098694263059318E-2</v>
      </c>
      <c r="AB8">
        <f t="shared" si="8"/>
        <v>18.978026114738814</v>
      </c>
      <c r="AD8">
        <f t="shared" si="23"/>
        <v>11</v>
      </c>
      <c r="AE8">
        <f t="shared" si="24"/>
        <v>9</v>
      </c>
      <c r="AF8">
        <f t="shared" si="25"/>
        <v>-4.5</v>
      </c>
      <c r="AG8">
        <f t="shared" si="9"/>
        <v>1.098694263059318E-2</v>
      </c>
      <c r="AH8">
        <f t="shared" si="10"/>
        <v>10.978026114738814</v>
      </c>
      <c r="AJ8">
        <f t="shared" si="26"/>
        <v>10</v>
      </c>
      <c r="AK8">
        <f t="shared" si="27"/>
        <v>8</v>
      </c>
      <c r="AL8">
        <f t="shared" si="28"/>
        <v>-4.5</v>
      </c>
      <c r="AM8">
        <f t="shared" si="11"/>
        <v>1.098694263059318E-2</v>
      </c>
      <c r="AN8">
        <f t="shared" si="12"/>
        <v>9.9780261147388138</v>
      </c>
    </row>
    <row r="9" spans="1:40" x14ac:dyDescent="0.35">
      <c r="A9" t="s">
        <v>28</v>
      </c>
      <c r="B9">
        <v>78680000007</v>
      </c>
      <c r="C9" t="s">
        <v>20</v>
      </c>
      <c r="D9" t="s">
        <v>28</v>
      </c>
      <c r="E9">
        <f t="shared" si="0"/>
        <v>5.2631578946030558E-2</v>
      </c>
      <c r="F9">
        <f t="shared" si="13"/>
        <v>30</v>
      </c>
      <c r="G9">
        <f t="shared" si="14"/>
        <v>32</v>
      </c>
      <c r="H9">
        <f t="shared" si="15"/>
        <v>-4.25</v>
      </c>
      <c r="I9">
        <f t="shared" si="2"/>
        <v>1.4063627043245475E-2</v>
      </c>
      <c r="J9">
        <f t="shared" si="1"/>
        <v>30.028127254086492</v>
      </c>
      <c r="L9">
        <f t="shared" si="16"/>
        <v>29</v>
      </c>
      <c r="M9">
        <f t="shared" si="16"/>
        <v>31</v>
      </c>
      <c r="N9">
        <f t="shared" si="17"/>
        <v>-4.25</v>
      </c>
      <c r="O9">
        <f t="shared" si="3"/>
        <v>1.4063627043245475E-2</v>
      </c>
      <c r="P9">
        <f t="shared" si="4"/>
        <v>29.028127254086492</v>
      </c>
      <c r="R9">
        <f t="shared" si="18"/>
        <v>20</v>
      </c>
      <c r="S9">
        <f t="shared" si="18"/>
        <v>20</v>
      </c>
      <c r="T9">
        <f t="shared" si="19"/>
        <v>-4.25</v>
      </c>
      <c r="U9">
        <f t="shared" si="5"/>
        <v>1.4063627043245475E-2</v>
      </c>
      <c r="V9">
        <f t="shared" si="6"/>
        <v>20</v>
      </c>
      <c r="X9">
        <f t="shared" si="20"/>
        <v>19</v>
      </c>
      <c r="Y9">
        <f t="shared" si="21"/>
        <v>17</v>
      </c>
      <c r="Z9">
        <f t="shared" si="22"/>
        <v>-4.25</v>
      </c>
      <c r="AA9">
        <f t="shared" si="7"/>
        <v>1.4063627043245475E-2</v>
      </c>
      <c r="AB9">
        <f t="shared" si="8"/>
        <v>18.971872745913508</v>
      </c>
      <c r="AD9">
        <f t="shared" si="23"/>
        <v>11</v>
      </c>
      <c r="AE9">
        <f t="shared" si="24"/>
        <v>9</v>
      </c>
      <c r="AF9">
        <f t="shared" si="25"/>
        <v>-4.25</v>
      </c>
      <c r="AG9">
        <f t="shared" si="9"/>
        <v>1.4063627043245475E-2</v>
      </c>
      <c r="AH9">
        <f t="shared" si="10"/>
        <v>10.97187274591351</v>
      </c>
      <c r="AJ9">
        <f t="shared" si="26"/>
        <v>10</v>
      </c>
      <c r="AK9">
        <f t="shared" si="27"/>
        <v>8</v>
      </c>
      <c r="AL9">
        <f t="shared" si="28"/>
        <v>-4.25</v>
      </c>
      <c r="AM9">
        <f t="shared" si="11"/>
        <v>1.4063627043245475E-2</v>
      </c>
      <c r="AN9">
        <f t="shared" si="12"/>
        <v>9.9718727459135099</v>
      </c>
    </row>
    <row r="10" spans="1:40" x14ac:dyDescent="0.35">
      <c r="A10" t="s">
        <v>28</v>
      </c>
      <c r="B10">
        <v>78680000008</v>
      </c>
      <c r="C10" t="s">
        <v>20</v>
      </c>
      <c r="D10" t="s">
        <v>28</v>
      </c>
      <c r="E10">
        <f t="shared" si="0"/>
        <v>5.2631578946699488E-2</v>
      </c>
      <c r="F10">
        <f t="shared" si="13"/>
        <v>30</v>
      </c>
      <c r="G10">
        <f t="shared" si="14"/>
        <v>32</v>
      </c>
      <c r="H10">
        <f t="shared" si="15"/>
        <v>-4</v>
      </c>
      <c r="I10">
        <f t="shared" si="2"/>
        <v>1.7986209962091559E-2</v>
      </c>
      <c r="J10">
        <f t="shared" si="1"/>
        <v>30.035972419924182</v>
      </c>
      <c r="L10">
        <f t="shared" si="16"/>
        <v>29</v>
      </c>
      <c r="M10">
        <f t="shared" si="16"/>
        <v>31</v>
      </c>
      <c r="N10">
        <f t="shared" si="17"/>
        <v>-4</v>
      </c>
      <c r="O10">
        <f t="shared" si="3"/>
        <v>1.7986209962091559E-2</v>
      </c>
      <c r="P10">
        <f t="shared" si="4"/>
        <v>29.035972419924182</v>
      </c>
      <c r="R10">
        <f t="shared" si="18"/>
        <v>20</v>
      </c>
      <c r="S10">
        <f t="shared" si="18"/>
        <v>20</v>
      </c>
      <c r="T10">
        <f t="shared" si="19"/>
        <v>-4</v>
      </c>
      <c r="U10">
        <f t="shared" si="5"/>
        <v>1.7986209962091559E-2</v>
      </c>
      <c r="V10">
        <f t="shared" si="6"/>
        <v>20</v>
      </c>
      <c r="X10">
        <f t="shared" si="20"/>
        <v>19</v>
      </c>
      <c r="Y10">
        <f t="shared" si="21"/>
        <v>17</v>
      </c>
      <c r="Z10">
        <f t="shared" si="22"/>
        <v>-4</v>
      </c>
      <c r="AA10">
        <f t="shared" si="7"/>
        <v>1.7986209962091559E-2</v>
      </c>
      <c r="AB10">
        <f t="shared" si="8"/>
        <v>18.964027580075818</v>
      </c>
      <c r="AD10">
        <f t="shared" si="23"/>
        <v>11</v>
      </c>
      <c r="AE10">
        <f t="shared" si="24"/>
        <v>9</v>
      </c>
      <c r="AF10">
        <f t="shared" si="25"/>
        <v>-4</v>
      </c>
      <c r="AG10">
        <f t="shared" si="9"/>
        <v>1.7986209962091559E-2</v>
      </c>
      <c r="AH10">
        <f t="shared" si="10"/>
        <v>10.964027580075816</v>
      </c>
      <c r="AJ10">
        <f t="shared" si="26"/>
        <v>10</v>
      </c>
      <c r="AK10">
        <f t="shared" si="27"/>
        <v>8</v>
      </c>
      <c r="AL10">
        <f t="shared" si="28"/>
        <v>-4</v>
      </c>
      <c r="AM10">
        <f t="shared" si="11"/>
        <v>1.7986209962091559E-2</v>
      </c>
      <c r="AN10">
        <f t="shared" si="12"/>
        <v>9.9640275800758165</v>
      </c>
    </row>
    <row r="11" spans="1:40" x14ac:dyDescent="0.35">
      <c r="A11" t="s">
        <v>28</v>
      </c>
      <c r="B11">
        <v>78680000009</v>
      </c>
      <c r="C11" t="s">
        <v>20</v>
      </c>
      <c r="D11" t="s">
        <v>28</v>
      </c>
      <c r="E11">
        <f t="shared" si="0"/>
        <v>5.2631578947368418E-2</v>
      </c>
      <c r="F11">
        <f t="shared" si="13"/>
        <v>30</v>
      </c>
      <c r="G11">
        <f t="shared" si="14"/>
        <v>32</v>
      </c>
      <c r="H11">
        <f t="shared" si="15"/>
        <v>-3.75</v>
      </c>
      <c r="I11">
        <f t="shared" si="2"/>
        <v>2.2977369910025615E-2</v>
      </c>
      <c r="J11">
        <f t="shared" si="1"/>
        <v>30.045954739820051</v>
      </c>
      <c r="L11">
        <f t="shared" si="16"/>
        <v>29</v>
      </c>
      <c r="M11">
        <f t="shared" si="16"/>
        <v>31</v>
      </c>
      <c r="N11">
        <f t="shared" si="17"/>
        <v>-3.75</v>
      </c>
      <c r="O11">
        <f t="shared" si="3"/>
        <v>2.2977369910025615E-2</v>
      </c>
      <c r="P11">
        <f t="shared" si="4"/>
        <v>29.045954739820051</v>
      </c>
      <c r="R11">
        <f t="shared" si="18"/>
        <v>20</v>
      </c>
      <c r="S11">
        <f t="shared" si="18"/>
        <v>20</v>
      </c>
      <c r="T11">
        <f t="shared" si="19"/>
        <v>-3.75</v>
      </c>
      <c r="U11">
        <f t="shared" si="5"/>
        <v>2.2977369910025615E-2</v>
      </c>
      <c r="V11">
        <f t="shared" si="6"/>
        <v>20</v>
      </c>
      <c r="X11">
        <f t="shared" si="20"/>
        <v>19</v>
      </c>
      <c r="Y11">
        <f t="shared" si="21"/>
        <v>17</v>
      </c>
      <c r="Z11">
        <f t="shared" si="22"/>
        <v>-3.75</v>
      </c>
      <c r="AA11">
        <f t="shared" si="7"/>
        <v>2.2977369910025615E-2</v>
      </c>
      <c r="AB11">
        <f t="shared" si="8"/>
        <v>18.954045260179949</v>
      </c>
      <c r="AD11">
        <f t="shared" si="23"/>
        <v>11</v>
      </c>
      <c r="AE11">
        <f t="shared" si="24"/>
        <v>9</v>
      </c>
      <c r="AF11">
        <f t="shared" si="25"/>
        <v>-3.75</v>
      </c>
      <c r="AG11">
        <f t="shared" si="9"/>
        <v>2.2977369910025615E-2</v>
      </c>
      <c r="AH11">
        <f t="shared" si="10"/>
        <v>10.954045260179949</v>
      </c>
      <c r="AJ11">
        <f t="shared" si="26"/>
        <v>10</v>
      </c>
      <c r="AK11">
        <f t="shared" si="27"/>
        <v>8</v>
      </c>
      <c r="AL11">
        <f t="shared" si="28"/>
        <v>-3.75</v>
      </c>
      <c r="AM11">
        <f t="shared" si="11"/>
        <v>2.2977369910025615E-2</v>
      </c>
      <c r="AN11">
        <f t="shared" si="12"/>
        <v>9.9540452601799494</v>
      </c>
    </row>
    <row r="12" spans="1:40" x14ac:dyDescent="0.35">
      <c r="A12" t="s">
        <v>28</v>
      </c>
      <c r="B12">
        <v>78680000010</v>
      </c>
      <c r="C12" t="s">
        <v>20</v>
      </c>
      <c r="D12" t="s">
        <v>28</v>
      </c>
      <c r="E12">
        <f t="shared" si="0"/>
        <v>5.2631578948037355E-2</v>
      </c>
      <c r="F12">
        <f t="shared" si="13"/>
        <v>30</v>
      </c>
      <c r="G12">
        <f t="shared" si="14"/>
        <v>32</v>
      </c>
      <c r="H12">
        <f t="shared" si="15"/>
        <v>-3.5</v>
      </c>
      <c r="I12">
        <f t="shared" si="2"/>
        <v>2.9312230751356319E-2</v>
      </c>
      <c r="J12">
        <f t="shared" si="1"/>
        <v>30.058624461502713</v>
      </c>
      <c r="L12">
        <f t="shared" si="16"/>
        <v>29</v>
      </c>
      <c r="M12">
        <f t="shared" si="16"/>
        <v>31</v>
      </c>
      <c r="N12">
        <f t="shared" si="17"/>
        <v>-3.5</v>
      </c>
      <c r="O12">
        <f t="shared" si="3"/>
        <v>2.9312230751356319E-2</v>
      </c>
      <c r="P12">
        <f t="shared" si="4"/>
        <v>29.058624461502713</v>
      </c>
      <c r="R12">
        <f t="shared" si="18"/>
        <v>20</v>
      </c>
      <c r="S12">
        <f t="shared" si="18"/>
        <v>20</v>
      </c>
      <c r="T12">
        <f t="shared" si="19"/>
        <v>-3.5</v>
      </c>
      <c r="U12">
        <f t="shared" si="5"/>
        <v>2.9312230751356319E-2</v>
      </c>
      <c r="V12">
        <f t="shared" si="6"/>
        <v>20</v>
      </c>
      <c r="X12">
        <f t="shared" si="20"/>
        <v>19</v>
      </c>
      <c r="Y12">
        <f t="shared" si="21"/>
        <v>17</v>
      </c>
      <c r="Z12">
        <f t="shared" si="22"/>
        <v>-3.5</v>
      </c>
      <c r="AA12">
        <f t="shared" si="7"/>
        <v>2.9312230751356319E-2</v>
      </c>
      <c r="AB12">
        <f t="shared" si="8"/>
        <v>18.941375538497287</v>
      </c>
      <c r="AD12">
        <f t="shared" si="23"/>
        <v>11</v>
      </c>
      <c r="AE12">
        <f t="shared" si="24"/>
        <v>9</v>
      </c>
      <c r="AF12">
        <f t="shared" si="25"/>
        <v>-3.5</v>
      </c>
      <c r="AG12">
        <f t="shared" si="9"/>
        <v>2.9312230751356319E-2</v>
      </c>
      <c r="AH12">
        <f t="shared" si="10"/>
        <v>10.941375538497287</v>
      </c>
      <c r="AJ12">
        <f t="shared" si="26"/>
        <v>10</v>
      </c>
      <c r="AK12">
        <f t="shared" si="27"/>
        <v>8</v>
      </c>
      <c r="AL12">
        <f t="shared" si="28"/>
        <v>-3.5</v>
      </c>
      <c r="AM12">
        <f t="shared" si="11"/>
        <v>2.9312230751356319E-2</v>
      </c>
      <c r="AN12">
        <f t="shared" si="12"/>
        <v>9.9413755384972866</v>
      </c>
    </row>
    <row r="13" spans="1:40" x14ac:dyDescent="0.35">
      <c r="A13" t="s">
        <v>28</v>
      </c>
      <c r="B13">
        <v>78680000011</v>
      </c>
      <c r="C13" t="s">
        <v>20</v>
      </c>
      <c r="D13" t="s">
        <v>28</v>
      </c>
      <c r="E13">
        <f t="shared" si="0"/>
        <v>5.2631578948706285E-2</v>
      </c>
      <c r="F13">
        <f t="shared" si="13"/>
        <v>30</v>
      </c>
      <c r="G13">
        <f t="shared" si="14"/>
        <v>32</v>
      </c>
      <c r="H13">
        <f t="shared" si="15"/>
        <v>-3.25</v>
      </c>
      <c r="I13">
        <f t="shared" si="2"/>
        <v>3.7326887344129457E-2</v>
      </c>
      <c r="J13">
        <f t="shared" si="1"/>
        <v>30.074653774688258</v>
      </c>
      <c r="L13">
        <f t="shared" si="16"/>
        <v>29</v>
      </c>
      <c r="M13">
        <f t="shared" si="16"/>
        <v>31</v>
      </c>
      <c r="N13">
        <f t="shared" si="17"/>
        <v>-3.25</v>
      </c>
      <c r="O13">
        <f t="shared" si="3"/>
        <v>3.7326887344129457E-2</v>
      </c>
      <c r="P13">
        <f t="shared" si="4"/>
        <v>29.074653774688258</v>
      </c>
      <c r="R13">
        <f t="shared" si="18"/>
        <v>20</v>
      </c>
      <c r="S13">
        <f t="shared" si="18"/>
        <v>20</v>
      </c>
      <c r="T13">
        <f t="shared" si="19"/>
        <v>-3.25</v>
      </c>
      <c r="U13">
        <f t="shared" si="5"/>
        <v>3.7326887344129457E-2</v>
      </c>
      <c r="V13">
        <f t="shared" si="6"/>
        <v>20</v>
      </c>
      <c r="X13">
        <f t="shared" si="20"/>
        <v>19</v>
      </c>
      <c r="Y13">
        <f t="shared" si="21"/>
        <v>17</v>
      </c>
      <c r="Z13">
        <f t="shared" si="22"/>
        <v>-3.25</v>
      </c>
      <c r="AA13">
        <f t="shared" si="7"/>
        <v>3.7326887344129457E-2</v>
      </c>
      <c r="AB13">
        <f t="shared" si="8"/>
        <v>18.925346225311742</v>
      </c>
      <c r="AD13">
        <f t="shared" si="23"/>
        <v>11</v>
      </c>
      <c r="AE13">
        <f t="shared" si="24"/>
        <v>9</v>
      </c>
      <c r="AF13">
        <f t="shared" si="25"/>
        <v>-3.25</v>
      </c>
      <c r="AG13">
        <f t="shared" si="9"/>
        <v>3.7326887344129457E-2</v>
      </c>
      <c r="AH13">
        <f t="shared" si="10"/>
        <v>10.925346225311742</v>
      </c>
      <c r="AJ13">
        <f t="shared" si="26"/>
        <v>10</v>
      </c>
      <c r="AK13">
        <f t="shared" si="27"/>
        <v>8</v>
      </c>
      <c r="AL13">
        <f t="shared" si="28"/>
        <v>-3.25</v>
      </c>
      <c r="AM13">
        <f t="shared" si="11"/>
        <v>3.7326887344129457E-2</v>
      </c>
      <c r="AN13">
        <f t="shared" si="12"/>
        <v>9.9253462253117419</v>
      </c>
    </row>
    <row r="14" spans="1:40" x14ac:dyDescent="0.35">
      <c r="A14" t="s">
        <v>28</v>
      </c>
      <c r="B14">
        <v>78680000012</v>
      </c>
      <c r="C14" t="s">
        <v>20</v>
      </c>
      <c r="D14" t="s">
        <v>28</v>
      </c>
      <c r="E14">
        <f t="shared" si="0"/>
        <v>5.2631578949375216E-2</v>
      </c>
      <c r="F14">
        <f t="shared" si="13"/>
        <v>30</v>
      </c>
      <c r="G14">
        <f t="shared" si="14"/>
        <v>32</v>
      </c>
      <c r="H14">
        <f t="shared" si="15"/>
        <v>-3</v>
      </c>
      <c r="I14">
        <f t="shared" si="2"/>
        <v>4.7425873177566781E-2</v>
      </c>
      <c r="J14">
        <f t="shared" si="1"/>
        <v>30.094851746355133</v>
      </c>
      <c r="L14">
        <f t="shared" si="16"/>
        <v>29</v>
      </c>
      <c r="M14">
        <f t="shared" si="16"/>
        <v>31</v>
      </c>
      <c r="N14">
        <f t="shared" si="17"/>
        <v>-3</v>
      </c>
      <c r="O14">
        <f t="shared" si="3"/>
        <v>4.7425873177566781E-2</v>
      </c>
      <c r="P14">
        <f t="shared" si="4"/>
        <v>29.094851746355133</v>
      </c>
      <c r="R14">
        <f t="shared" si="18"/>
        <v>20</v>
      </c>
      <c r="S14">
        <f t="shared" si="18"/>
        <v>20</v>
      </c>
      <c r="T14">
        <f t="shared" si="19"/>
        <v>-3</v>
      </c>
      <c r="U14">
        <f t="shared" si="5"/>
        <v>4.7425873177566781E-2</v>
      </c>
      <c r="V14">
        <f t="shared" si="6"/>
        <v>20</v>
      </c>
      <c r="X14">
        <f t="shared" si="20"/>
        <v>19</v>
      </c>
      <c r="Y14">
        <f t="shared" si="21"/>
        <v>17</v>
      </c>
      <c r="Z14">
        <f t="shared" si="22"/>
        <v>-3</v>
      </c>
      <c r="AA14">
        <f t="shared" si="7"/>
        <v>4.7425873177566781E-2</v>
      </c>
      <c r="AB14">
        <f t="shared" si="8"/>
        <v>18.905148253644867</v>
      </c>
      <c r="AD14">
        <f t="shared" si="23"/>
        <v>11</v>
      </c>
      <c r="AE14">
        <f t="shared" si="24"/>
        <v>9</v>
      </c>
      <c r="AF14">
        <f t="shared" si="25"/>
        <v>-3</v>
      </c>
      <c r="AG14">
        <f t="shared" si="9"/>
        <v>4.7425873177566781E-2</v>
      </c>
      <c r="AH14">
        <f t="shared" si="10"/>
        <v>10.905148253644866</v>
      </c>
      <c r="AJ14">
        <f t="shared" si="26"/>
        <v>10</v>
      </c>
      <c r="AK14">
        <f t="shared" si="27"/>
        <v>8</v>
      </c>
      <c r="AL14">
        <f t="shared" si="28"/>
        <v>-3</v>
      </c>
      <c r="AM14">
        <f t="shared" si="11"/>
        <v>4.7425873177566781E-2</v>
      </c>
      <c r="AN14">
        <f t="shared" si="12"/>
        <v>9.9051482536448656</v>
      </c>
    </row>
    <row r="15" spans="1:40" x14ac:dyDescent="0.35">
      <c r="A15" t="s">
        <v>28</v>
      </c>
      <c r="B15">
        <v>78680000013</v>
      </c>
      <c r="C15" t="s">
        <v>20</v>
      </c>
      <c r="D15" t="s">
        <v>28</v>
      </c>
      <c r="E15">
        <f t="shared" si="0"/>
        <v>5.2631578950044153E-2</v>
      </c>
      <c r="F15">
        <f t="shared" si="13"/>
        <v>30</v>
      </c>
      <c r="G15">
        <f t="shared" si="14"/>
        <v>32</v>
      </c>
      <c r="H15">
        <f t="shared" si="15"/>
        <v>-2.75</v>
      </c>
      <c r="I15">
        <f t="shared" si="2"/>
        <v>6.0086650174007626E-2</v>
      </c>
      <c r="J15">
        <f t="shared" si="1"/>
        <v>30.120173300348014</v>
      </c>
      <c r="L15">
        <f t="shared" si="16"/>
        <v>29</v>
      </c>
      <c r="M15">
        <f t="shared" si="16"/>
        <v>31</v>
      </c>
      <c r="N15">
        <f t="shared" si="17"/>
        <v>-2.75</v>
      </c>
      <c r="O15">
        <f t="shared" si="3"/>
        <v>6.0086650174007626E-2</v>
      </c>
      <c r="P15">
        <f t="shared" si="4"/>
        <v>29.120173300348014</v>
      </c>
      <c r="R15">
        <f t="shared" si="18"/>
        <v>20</v>
      </c>
      <c r="S15">
        <f t="shared" si="18"/>
        <v>20</v>
      </c>
      <c r="T15">
        <f t="shared" si="19"/>
        <v>-2.75</v>
      </c>
      <c r="U15">
        <f t="shared" si="5"/>
        <v>6.0086650174007626E-2</v>
      </c>
      <c r="V15">
        <f t="shared" si="6"/>
        <v>20</v>
      </c>
      <c r="X15">
        <f t="shared" si="20"/>
        <v>19</v>
      </c>
      <c r="Y15">
        <f t="shared" si="21"/>
        <v>17</v>
      </c>
      <c r="Z15">
        <f t="shared" si="22"/>
        <v>-2.75</v>
      </c>
      <c r="AA15">
        <f t="shared" si="7"/>
        <v>6.0086650174007626E-2</v>
      </c>
      <c r="AB15">
        <f t="shared" si="8"/>
        <v>18.879826699651986</v>
      </c>
      <c r="AD15">
        <f t="shared" si="23"/>
        <v>11</v>
      </c>
      <c r="AE15">
        <f t="shared" si="24"/>
        <v>9</v>
      </c>
      <c r="AF15">
        <f t="shared" si="25"/>
        <v>-2.75</v>
      </c>
      <c r="AG15">
        <f t="shared" si="9"/>
        <v>6.0086650174007626E-2</v>
      </c>
      <c r="AH15">
        <f t="shared" si="10"/>
        <v>10.879826699651984</v>
      </c>
      <c r="AJ15">
        <f t="shared" si="26"/>
        <v>10</v>
      </c>
      <c r="AK15">
        <f t="shared" si="27"/>
        <v>8</v>
      </c>
      <c r="AL15">
        <f t="shared" si="28"/>
        <v>-2.75</v>
      </c>
      <c r="AM15">
        <f t="shared" si="11"/>
        <v>6.0086650174007626E-2</v>
      </c>
      <c r="AN15">
        <f t="shared" si="12"/>
        <v>9.8798266996519839</v>
      </c>
    </row>
    <row r="16" spans="1:40" x14ac:dyDescent="0.35">
      <c r="A16" t="s">
        <v>28</v>
      </c>
      <c r="B16">
        <v>78680000014</v>
      </c>
      <c r="C16" t="s">
        <v>20</v>
      </c>
      <c r="D16" t="s">
        <v>28</v>
      </c>
      <c r="E16">
        <f t="shared" si="0"/>
        <v>5.2631578950713083E-2</v>
      </c>
      <c r="F16">
        <f t="shared" si="13"/>
        <v>30</v>
      </c>
      <c r="G16">
        <f t="shared" si="14"/>
        <v>32</v>
      </c>
      <c r="H16">
        <f t="shared" si="15"/>
        <v>-2.5</v>
      </c>
      <c r="I16">
        <f t="shared" si="2"/>
        <v>7.5858180021243546E-2</v>
      </c>
      <c r="J16">
        <f t="shared" si="1"/>
        <v>30.151716360042489</v>
      </c>
      <c r="L16">
        <f t="shared" si="16"/>
        <v>29</v>
      </c>
      <c r="M16">
        <f t="shared" si="16"/>
        <v>31</v>
      </c>
      <c r="N16">
        <f t="shared" si="17"/>
        <v>-2.5</v>
      </c>
      <c r="O16">
        <f t="shared" si="3"/>
        <v>7.5858180021243546E-2</v>
      </c>
      <c r="P16">
        <f t="shared" si="4"/>
        <v>29.151716360042489</v>
      </c>
      <c r="R16">
        <f t="shared" si="18"/>
        <v>20</v>
      </c>
      <c r="S16">
        <f t="shared" si="18"/>
        <v>20</v>
      </c>
      <c r="T16">
        <f t="shared" si="19"/>
        <v>-2.5</v>
      </c>
      <c r="U16">
        <f t="shared" si="5"/>
        <v>7.5858180021243546E-2</v>
      </c>
      <c r="V16">
        <f t="shared" si="6"/>
        <v>20</v>
      </c>
      <c r="X16">
        <f t="shared" si="20"/>
        <v>19</v>
      </c>
      <c r="Y16">
        <f t="shared" si="21"/>
        <v>17</v>
      </c>
      <c r="Z16">
        <f t="shared" si="22"/>
        <v>-2.5</v>
      </c>
      <c r="AA16">
        <f t="shared" si="7"/>
        <v>7.5858180021243546E-2</v>
      </c>
      <c r="AB16">
        <f t="shared" si="8"/>
        <v>18.848283639957511</v>
      </c>
      <c r="AD16">
        <f t="shared" si="23"/>
        <v>11</v>
      </c>
      <c r="AE16">
        <f t="shared" si="24"/>
        <v>9</v>
      </c>
      <c r="AF16">
        <f t="shared" si="25"/>
        <v>-2.5</v>
      </c>
      <c r="AG16">
        <f t="shared" si="9"/>
        <v>7.5858180021243546E-2</v>
      </c>
      <c r="AH16">
        <f t="shared" si="10"/>
        <v>10.848283639957513</v>
      </c>
      <c r="AJ16">
        <f t="shared" si="26"/>
        <v>10</v>
      </c>
      <c r="AK16">
        <f t="shared" si="27"/>
        <v>8</v>
      </c>
      <c r="AL16">
        <f t="shared" si="28"/>
        <v>-2.5</v>
      </c>
      <c r="AM16">
        <f t="shared" si="11"/>
        <v>7.5858180021243546E-2</v>
      </c>
      <c r="AN16">
        <f t="shared" si="12"/>
        <v>9.8482836399575131</v>
      </c>
    </row>
    <row r="17" spans="1:40" x14ac:dyDescent="0.35">
      <c r="A17" t="s">
        <v>28</v>
      </c>
      <c r="B17">
        <v>78680000015</v>
      </c>
      <c r="C17" t="s">
        <v>20</v>
      </c>
      <c r="D17" t="s">
        <v>28</v>
      </c>
      <c r="E17">
        <f t="shared" si="0"/>
        <v>5.2631578951382013E-2</v>
      </c>
      <c r="F17">
        <f t="shared" si="13"/>
        <v>30</v>
      </c>
      <c r="G17">
        <f t="shared" si="14"/>
        <v>32</v>
      </c>
      <c r="H17">
        <f t="shared" si="15"/>
        <v>-2.25</v>
      </c>
      <c r="I17">
        <f t="shared" si="2"/>
        <v>9.534946489910949E-2</v>
      </c>
      <c r="J17">
        <f t="shared" si="1"/>
        <v>30.19069892979822</v>
      </c>
      <c r="L17">
        <f t="shared" si="16"/>
        <v>29</v>
      </c>
      <c r="M17">
        <f t="shared" si="16"/>
        <v>31</v>
      </c>
      <c r="N17">
        <f t="shared" si="17"/>
        <v>-2.25</v>
      </c>
      <c r="O17">
        <f t="shared" si="3"/>
        <v>9.534946489910949E-2</v>
      </c>
      <c r="P17">
        <f t="shared" si="4"/>
        <v>29.19069892979822</v>
      </c>
      <c r="R17">
        <f t="shared" si="18"/>
        <v>20</v>
      </c>
      <c r="S17">
        <f t="shared" si="18"/>
        <v>20</v>
      </c>
      <c r="T17">
        <f t="shared" si="19"/>
        <v>-2.25</v>
      </c>
      <c r="U17">
        <f t="shared" si="5"/>
        <v>9.534946489910949E-2</v>
      </c>
      <c r="V17">
        <f t="shared" si="6"/>
        <v>20</v>
      </c>
      <c r="X17">
        <f t="shared" si="20"/>
        <v>19</v>
      </c>
      <c r="Y17">
        <f t="shared" si="21"/>
        <v>17</v>
      </c>
      <c r="Z17">
        <f t="shared" si="22"/>
        <v>-2.25</v>
      </c>
      <c r="AA17">
        <f t="shared" si="7"/>
        <v>9.534946489910949E-2</v>
      </c>
      <c r="AB17">
        <f t="shared" si="8"/>
        <v>18.80930107020178</v>
      </c>
      <c r="AD17">
        <f t="shared" si="23"/>
        <v>11</v>
      </c>
      <c r="AE17">
        <f t="shared" si="24"/>
        <v>9</v>
      </c>
      <c r="AF17">
        <f t="shared" si="25"/>
        <v>-2.25</v>
      </c>
      <c r="AG17">
        <f t="shared" si="9"/>
        <v>9.534946489910949E-2</v>
      </c>
      <c r="AH17">
        <f t="shared" si="10"/>
        <v>10.809301070201782</v>
      </c>
      <c r="AJ17">
        <f t="shared" si="26"/>
        <v>10</v>
      </c>
      <c r="AK17">
        <f t="shared" si="27"/>
        <v>8</v>
      </c>
      <c r="AL17">
        <f t="shared" si="28"/>
        <v>-2.25</v>
      </c>
      <c r="AM17">
        <f t="shared" si="11"/>
        <v>9.534946489910949E-2</v>
      </c>
      <c r="AN17">
        <f t="shared" si="12"/>
        <v>9.8093010702017818</v>
      </c>
    </row>
    <row r="18" spans="1:40" x14ac:dyDescent="0.35">
      <c r="A18" t="s">
        <v>28</v>
      </c>
      <c r="B18">
        <v>78680000016</v>
      </c>
      <c r="C18" t="s">
        <v>20</v>
      </c>
      <c r="D18" t="s">
        <v>28</v>
      </c>
      <c r="E18">
        <f t="shared" si="0"/>
        <v>5.2631578952050943E-2</v>
      </c>
      <c r="F18">
        <f t="shared" si="13"/>
        <v>30</v>
      </c>
      <c r="G18">
        <f t="shared" si="14"/>
        <v>32</v>
      </c>
      <c r="H18">
        <f t="shared" si="15"/>
        <v>-2</v>
      </c>
      <c r="I18">
        <f t="shared" si="2"/>
        <v>0.11920292202211755</v>
      </c>
      <c r="J18">
        <f t="shared" si="1"/>
        <v>30.238405844044234</v>
      </c>
      <c r="L18">
        <f t="shared" si="16"/>
        <v>29</v>
      </c>
      <c r="M18">
        <f t="shared" si="16"/>
        <v>31</v>
      </c>
      <c r="N18">
        <f t="shared" si="17"/>
        <v>-2</v>
      </c>
      <c r="O18">
        <f t="shared" si="3"/>
        <v>0.11920292202211755</v>
      </c>
      <c r="P18">
        <f t="shared" si="4"/>
        <v>29.238405844044234</v>
      </c>
      <c r="R18">
        <f t="shared" si="18"/>
        <v>20</v>
      </c>
      <c r="S18">
        <f t="shared" si="18"/>
        <v>20</v>
      </c>
      <c r="T18">
        <f t="shared" si="19"/>
        <v>-2</v>
      </c>
      <c r="U18">
        <f t="shared" si="5"/>
        <v>0.11920292202211755</v>
      </c>
      <c r="V18">
        <f t="shared" si="6"/>
        <v>20</v>
      </c>
      <c r="X18">
        <f t="shared" si="20"/>
        <v>19</v>
      </c>
      <c r="Y18">
        <f t="shared" si="21"/>
        <v>17</v>
      </c>
      <c r="Z18">
        <f t="shared" si="22"/>
        <v>-2</v>
      </c>
      <c r="AA18">
        <f t="shared" si="7"/>
        <v>0.11920292202211755</v>
      </c>
      <c r="AB18">
        <f t="shared" si="8"/>
        <v>18.761594155955766</v>
      </c>
      <c r="AD18">
        <f t="shared" si="23"/>
        <v>11</v>
      </c>
      <c r="AE18">
        <f t="shared" si="24"/>
        <v>9</v>
      </c>
      <c r="AF18">
        <f t="shared" si="25"/>
        <v>-2</v>
      </c>
      <c r="AG18">
        <f t="shared" si="9"/>
        <v>0.11920292202211755</v>
      </c>
      <c r="AH18">
        <f t="shared" si="10"/>
        <v>10.761594155955764</v>
      </c>
      <c r="AJ18">
        <f t="shared" si="26"/>
        <v>10</v>
      </c>
      <c r="AK18">
        <f t="shared" si="27"/>
        <v>8</v>
      </c>
      <c r="AL18">
        <f t="shared" si="28"/>
        <v>-2</v>
      </c>
      <c r="AM18">
        <f t="shared" si="11"/>
        <v>0.11920292202211755</v>
      </c>
      <c r="AN18">
        <f t="shared" si="12"/>
        <v>9.7615941559557644</v>
      </c>
    </row>
    <row r="19" spans="1:40" x14ac:dyDescent="0.35">
      <c r="A19" t="s">
        <v>28</v>
      </c>
      <c r="B19">
        <v>78680000017</v>
      </c>
      <c r="C19" t="s">
        <v>20</v>
      </c>
      <c r="D19" t="s">
        <v>28</v>
      </c>
      <c r="E19">
        <f t="shared" si="0"/>
        <v>5.263157895271988E-2</v>
      </c>
      <c r="F19">
        <f t="shared" si="13"/>
        <v>30</v>
      </c>
      <c r="G19">
        <f t="shared" si="14"/>
        <v>32</v>
      </c>
      <c r="H19">
        <f t="shared" si="15"/>
        <v>-1.75</v>
      </c>
      <c r="I19">
        <f t="shared" si="2"/>
        <v>0.14804719803168948</v>
      </c>
      <c r="J19">
        <f t="shared" si="1"/>
        <v>30.296094396063378</v>
      </c>
      <c r="L19">
        <f t="shared" si="16"/>
        <v>29</v>
      </c>
      <c r="M19">
        <f t="shared" si="16"/>
        <v>31</v>
      </c>
      <c r="N19">
        <f t="shared" si="17"/>
        <v>-1.75</v>
      </c>
      <c r="O19">
        <f t="shared" si="3"/>
        <v>0.14804719803168948</v>
      </c>
      <c r="P19">
        <f t="shared" si="4"/>
        <v>29.296094396063378</v>
      </c>
      <c r="R19">
        <f t="shared" si="18"/>
        <v>20</v>
      </c>
      <c r="S19">
        <f t="shared" si="18"/>
        <v>20</v>
      </c>
      <c r="T19">
        <f t="shared" si="19"/>
        <v>-1.75</v>
      </c>
      <c r="U19">
        <f t="shared" si="5"/>
        <v>0.14804719803168948</v>
      </c>
      <c r="V19">
        <f t="shared" si="6"/>
        <v>20</v>
      </c>
      <c r="X19">
        <f t="shared" si="20"/>
        <v>19</v>
      </c>
      <c r="Y19">
        <f t="shared" si="21"/>
        <v>17</v>
      </c>
      <c r="Z19">
        <f t="shared" si="22"/>
        <v>-1.75</v>
      </c>
      <c r="AA19">
        <f t="shared" si="7"/>
        <v>0.14804719803168948</v>
      </c>
      <c r="AB19">
        <f t="shared" si="8"/>
        <v>18.703905603936622</v>
      </c>
      <c r="AD19">
        <f t="shared" si="23"/>
        <v>11</v>
      </c>
      <c r="AE19">
        <f t="shared" si="24"/>
        <v>9</v>
      </c>
      <c r="AF19">
        <f t="shared" si="25"/>
        <v>-1.75</v>
      </c>
      <c r="AG19">
        <f t="shared" si="9"/>
        <v>0.14804719803168948</v>
      </c>
      <c r="AH19">
        <f t="shared" si="10"/>
        <v>10.70390560393662</v>
      </c>
      <c r="AJ19">
        <f t="shared" si="26"/>
        <v>10</v>
      </c>
      <c r="AK19">
        <f t="shared" si="27"/>
        <v>8</v>
      </c>
      <c r="AL19">
        <f t="shared" si="28"/>
        <v>-1.75</v>
      </c>
      <c r="AM19">
        <f t="shared" si="11"/>
        <v>0.14804719803168948</v>
      </c>
      <c r="AN19">
        <f t="shared" si="12"/>
        <v>9.7039056039366205</v>
      </c>
    </row>
    <row r="20" spans="1:40" x14ac:dyDescent="0.35">
      <c r="A20" t="s">
        <v>28</v>
      </c>
      <c r="B20">
        <v>78680000018</v>
      </c>
      <c r="C20" t="s">
        <v>20</v>
      </c>
      <c r="D20" t="s">
        <v>28</v>
      </c>
      <c r="E20">
        <f t="shared" si="0"/>
        <v>5.2631578953388811E-2</v>
      </c>
      <c r="F20">
        <f t="shared" si="13"/>
        <v>30</v>
      </c>
      <c r="G20">
        <f t="shared" si="14"/>
        <v>32</v>
      </c>
      <c r="H20">
        <f t="shared" si="15"/>
        <v>-1.5</v>
      </c>
      <c r="I20">
        <f t="shared" si="2"/>
        <v>0.18242552380635635</v>
      </c>
      <c r="J20">
        <f t="shared" si="1"/>
        <v>30.364851047612714</v>
      </c>
      <c r="L20">
        <f t="shared" si="16"/>
        <v>29</v>
      </c>
      <c r="M20">
        <f t="shared" si="16"/>
        <v>31</v>
      </c>
      <c r="N20">
        <f t="shared" si="17"/>
        <v>-1.5</v>
      </c>
      <c r="O20">
        <f t="shared" si="3"/>
        <v>0.18242552380635635</v>
      </c>
      <c r="P20">
        <f t="shared" si="4"/>
        <v>29.364851047612714</v>
      </c>
      <c r="R20">
        <f t="shared" si="18"/>
        <v>20</v>
      </c>
      <c r="S20">
        <f t="shared" si="18"/>
        <v>20</v>
      </c>
      <c r="T20">
        <f t="shared" si="19"/>
        <v>-1.5</v>
      </c>
      <c r="U20">
        <f t="shared" si="5"/>
        <v>0.18242552380635635</v>
      </c>
      <c r="V20">
        <f t="shared" si="6"/>
        <v>20</v>
      </c>
      <c r="X20">
        <f t="shared" si="20"/>
        <v>19</v>
      </c>
      <c r="Y20">
        <f t="shared" si="21"/>
        <v>17</v>
      </c>
      <c r="Z20">
        <f t="shared" si="22"/>
        <v>-1.5</v>
      </c>
      <c r="AA20">
        <f t="shared" si="7"/>
        <v>0.18242552380635635</v>
      </c>
      <c r="AB20">
        <f t="shared" si="8"/>
        <v>18.635148952387286</v>
      </c>
      <c r="AD20">
        <f t="shared" si="23"/>
        <v>11</v>
      </c>
      <c r="AE20">
        <f t="shared" si="24"/>
        <v>9</v>
      </c>
      <c r="AF20">
        <f t="shared" si="25"/>
        <v>-1.5</v>
      </c>
      <c r="AG20">
        <f t="shared" si="9"/>
        <v>0.18242552380635635</v>
      </c>
      <c r="AH20">
        <f t="shared" si="10"/>
        <v>10.635148952387286</v>
      </c>
      <c r="AJ20">
        <f t="shared" si="26"/>
        <v>10</v>
      </c>
      <c r="AK20">
        <f t="shared" si="27"/>
        <v>8</v>
      </c>
      <c r="AL20">
        <f t="shared" si="28"/>
        <v>-1.5</v>
      </c>
      <c r="AM20">
        <f t="shared" si="11"/>
        <v>0.18242552380635635</v>
      </c>
      <c r="AN20">
        <f t="shared" si="12"/>
        <v>9.6351489523872864</v>
      </c>
    </row>
    <row r="21" spans="1:40" x14ac:dyDescent="0.35">
      <c r="A21" t="s">
        <v>28</v>
      </c>
      <c r="B21">
        <v>78680000019</v>
      </c>
      <c r="C21" t="s">
        <v>20</v>
      </c>
      <c r="D21" t="s">
        <v>28</v>
      </c>
      <c r="E21">
        <f t="shared" si="0"/>
        <v>5.2631578954057741E-2</v>
      </c>
      <c r="F21">
        <f t="shared" si="13"/>
        <v>30</v>
      </c>
      <c r="G21">
        <f t="shared" si="14"/>
        <v>32</v>
      </c>
      <c r="H21">
        <f t="shared" si="15"/>
        <v>-1.25</v>
      </c>
      <c r="I21">
        <f t="shared" si="2"/>
        <v>0.22270013882530884</v>
      </c>
      <c r="J21">
        <f t="shared" si="1"/>
        <v>30.445400277650617</v>
      </c>
      <c r="L21">
        <f t="shared" si="16"/>
        <v>29</v>
      </c>
      <c r="M21">
        <f t="shared" si="16"/>
        <v>31</v>
      </c>
      <c r="N21">
        <f t="shared" si="17"/>
        <v>-1.25</v>
      </c>
      <c r="O21">
        <f t="shared" si="3"/>
        <v>0.22270013882530884</v>
      </c>
      <c r="P21">
        <f t="shared" si="4"/>
        <v>29.445400277650617</v>
      </c>
      <c r="R21">
        <f t="shared" si="18"/>
        <v>20</v>
      </c>
      <c r="S21">
        <f t="shared" si="18"/>
        <v>20</v>
      </c>
      <c r="T21">
        <f t="shared" si="19"/>
        <v>-1.25</v>
      </c>
      <c r="U21">
        <f t="shared" si="5"/>
        <v>0.22270013882530884</v>
      </c>
      <c r="V21">
        <f t="shared" si="6"/>
        <v>20</v>
      </c>
      <c r="X21">
        <f t="shared" si="20"/>
        <v>19</v>
      </c>
      <c r="Y21">
        <f t="shared" si="21"/>
        <v>17</v>
      </c>
      <c r="Z21">
        <f t="shared" si="22"/>
        <v>-1.25</v>
      </c>
      <c r="AA21">
        <f t="shared" si="7"/>
        <v>0.22270013882530884</v>
      </c>
      <c r="AB21">
        <f t="shared" si="8"/>
        <v>18.554599722349383</v>
      </c>
      <c r="AD21">
        <f t="shared" si="23"/>
        <v>11</v>
      </c>
      <c r="AE21">
        <f t="shared" si="24"/>
        <v>9</v>
      </c>
      <c r="AF21">
        <f t="shared" si="25"/>
        <v>-1.25</v>
      </c>
      <c r="AG21">
        <f t="shared" si="9"/>
        <v>0.22270013882530884</v>
      </c>
      <c r="AH21">
        <f t="shared" si="10"/>
        <v>10.554599722349382</v>
      </c>
      <c r="AJ21">
        <f t="shared" si="26"/>
        <v>10</v>
      </c>
      <c r="AK21">
        <f t="shared" si="27"/>
        <v>8</v>
      </c>
      <c r="AL21">
        <f t="shared" si="28"/>
        <v>-1.25</v>
      </c>
      <c r="AM21">
        <f t="shared" si="11"/>
        <v>0.22270013882530884</v>
      </c>
      <c r="AN21">
        <f t="shared" si="12"/>
        <v>9.5545997223493817</v>
      </c>
    </row>
    <row r="22" spans="1:40" x14ac:dyDescent="0.35">
      <c r="A22" t="s">
        <v>28</v>
      </c>
      <c r="B22">
        <v>78680000020</v>
      </c>
      <c r="C22" t="s">
        <v>20</v>
      </c>
      <c r="D22" t="s">
        <v>28</v>
      </c>
      <c r="E22">
        <f t="shared" si="0"/>
        <v>5.2631578954726671E-2</v>
      </c>
      <c r="F22">
        <f t="shared" si="13"/>
        <v>30</v>
      </c>
      <c r="G22">
        <f t="shared" si="14"/>
        <v>32</v>
      </c>
      <c r="H22">
        <f t="shared" si="15"/>
        <v>-1</v>
      </c>
      <c r="I22">
        <f t="shared" si="2"/>
        <v>0.2689414213699951</v>
      </c>
      <c r="J22">
        <f t="shared" si="1"/>
        <v>30.53788284273999</v>
      </c>
      <c r="L22">
        <f t="shared" si="16"/>
        <v>29</v>
      </c>
      <c r="M22">
        <f t="shared" si="16"/>
        <v>31</v>
      </c>
      <c r="N22">
        <f t="shared" si="17"/>
        <v>-1</v>
      </c>
      <c r="O22">
        <f t="shared" si="3"/>
        <v>0.2689414213699951</v>
      </c>
      <c r="P22">
        <f t="shared" si="4"/>
        <v>29.53788284273999</v>
      </c>
      <c r="R22">
        <f t="shared" si="18"/>
        <v>20</v>
      </c>
      <c r="S22">
        <f t="shared" si="18"/>
        <v>20</v>
      </c>
      <c r="T22">
        <f t="shared" si="19"/>
        <v>-1</v>
      </c>
      <c r="U22">
        <f t="shared" si="5"/>
        <v>0.2689414213699951</v>
      </c>
      <c r="V22">
        <f t="shared" si="6"/>
        <v>20</v>
      </c>
      <c r="X22">
        <f t="shared" si="20"/>
        <v>19</v>
      </c>
      <c r="Y22">
        <f t="shared" si="21"/>
        <v>17</v>
      </c>
      <c r="Z22">
        <f t="shared" si="22"/>
        <v>-1</v>
      </c>
      <c r="AA22">
        <f t="shared" si="7"/>
        <v>0.2689414213699951</v>
      </c>
      <c r="AB22">
        <f t="shared" si="8"/>
        <v>18.46211715726001</v>
      </c>
      <c r="AD22">
        <f t="shared" si="23"/>
        <v>11</v>
      </c>
      <c r="AE22">
        <f t="shared" si="24"/>
        <v>9</v>
      </c>
      <c r="AF22">
        <f t="shared" si="25"/>
        <v>-1</v>
      </c>
      <c r="AG22">
        <f t="shared" si="9"/>
        <v>0.2689414213699951</v>
      </c>
      <c r="AH22">
        <f t="shared" si="10"/>
        <v>10.46211715726001</v>
      </c>
      <c r="AJ22">
        <f t="shared" si="26"/>
        <v>10</v>
      </c>
      <c r="AK22">
        <f t="shared" si="27"/>
        <v>8</v>
      </c>
      <c r="AL22">
        <f t="shared" si="28"/>
        <v>-1</v>
      </c>
      <c r="AM22">
        <f t="shared" si="11"/>
        <v>0.2689414213699951</v>
      </c>
      <c r="AN22">
        <f t="shared" si="12"/>
        <v>9.4621171572600105</v>
      </c>
    </row>
    <row r="23" spans="1:40" x14ac:dyDescent="0.35">
      <c r="A23" t="s">
        <v>28</v>
      </c>
      <c r="B23">
        <v>78680000021</v>
      </c>
      <c r="C23" t="s">
        <v>20</v>
      </c>
      <c r="D23" t="s">
        <v>28</v>
      </c>
      <c r="E23">
        <f t="shared" si="0"/>
        <v>5.2631578955395608E-2</v>
      </c>
      <c r="F23">
        <f t="shared" si="13"/>
        <v>30</v>
      </c>
      <c r="G23">
        <f t="shared" si="14"/>
        <v>32</v>
      </c>
      <c r="H23">
        <f t="shared" si="15"/>
        <v>-0.75</v>
      </c>
      <c r="I23">
        <f t="shared" si="2"/>
        <v>0.32082130082460703</v>
      </c>
      <c r="J23">
        <f t="shared" si="1"/>
        <v>30.641642601649213</v>
      </c>
      <c r="L23">
        <f t="shared" si="16"/>
        <v>29</v>
      </c>
      <c r="M23">
        <f t="shared" si="16"/>
        <v>31</v>
      </c>
      <c r="N23">
        <f t="shared" si="17"/>
        <v>-0.75</v>
      </c>
      <c r="O23">
        <f t="shared" si="3"/>
        <v>0.32082130082460703</v>
      </c>
      <c r="P23">
        <f t="shared" si="4"/>
        <v>29.641642601649213</v>
      </c>
      <c r="R23">
        <f t="shared" si="18"/>
        <v>20</v>
      </c>
      <c r="S23">
        <f t="shared" si="18"/>
        <v>20</v>
      </c>
      <c r="T23">
        <f t="shared" si="19"/>
        <v>-0.75</v>
      </c>
      <c r="U23">
        <f t="shared" si="5"/>
        <v>0.32082130082460703</v>
      </c>
      <c r="V23">
        <f t="shared" si="6"/>
        <v>20</v>
      </c>
      <c r="X23">
        <f t="shared" si="20"/>
        <v>19</v>
      </c>
      <c r="Y23">
        <f t="shared" si="21"/>
        <v>17</v>
      </c>
      <c r="Z23">
        <f t="shared" si="22"/>
        <v>-0.75</v>
      </c>
      <c r="AA23">
        <f t="shared" si="7"/>
        <v>0.32082130082460703</v>
      </c>
      <c r="AB23">
        <f t="shared" si="8"/>
        <v>18.358357398350787</v>
      </c>
      <c r="AD23">
        <f t="shared" si="23"/>
        <v>11</v>
      </c>
      <c r="AE23">
        <f t="shared" si="24"/>
        <v>9</v>
      </c>
      <c r="AF23">
        <f t="shared" si="25"/>
        <v>-0.75</v>
      </c>
      <c r="AG23">
        <f t="shared" si="9"/>
        <v>0.32082130082460703</v>
      </c>
      <c r="AH23">
        <f t="shared" si="10"/>
        <v>10.358357398350787</v>
      </c>
      <c r="AJ23">
        <f t="shared" si="26"/>
        <v>10</v>
      </c>
      <c r="AK23">
        <f t="shared" si="27"/>
        <v>8</v>
      </c>
      <c r="AL23">
        <f t="shared" si="28"/>
        <v>-0.75</v>
      </c>
      <c r="AM23">
        <f t="shared" si="11"/>
        <v>0.32082130082460703</v>
      </c>
      <c r="AN23">
        <f t="shared" si="12"/>
        <v>9.3583573983507868</v>
      </c>
    </row>
    <row r="24" spans="1:40" x14ac:dyDescent="0.35">
      <c r="A24" t="s">
        <v>28</v>
      </c>
      <c r="B24">
        <v>78680000022</v>
      </c>
      <c r="C24" t="s">
        <v>20</v>
      </c>
      <c r="D24" t="s">
        <v>28</v>
      </c>
      <c r="E24">
        <f t="shared" si="0"/>
        <v>5.2631578956064538E-2</v>
      </c>
      <c r="F24">
        <f t="shared" si="13"/>
        <v>30</v>
      </c>
      <c r="G24">
        <f t="shared" si="14"/>
        <v>32</v>
      </c>
      <c r="H24">
        <f t="shared" si="15"/>
        <v>-0.5</v>
      </c>
      <c r="I24">
        <f t="shared" si="2"/>
        <v>0.37754066879814541</v>
      </c>
      <c r="J24">
        <f t="shared" si="1"/>
        <v>30.755081337596291</v>
      </c>
      <c r="L24">
        <f t="shared" si="16"/>
        <v>29</v>
      </c>
      <c r="M24">
        <f t="shared" si="16"/>
        <v>31</v>
      </c>
      <c r="N24">
        <f t="shared" si="17"/>
        <v>-0.5</v>
      </c>
      <c r="O24">
        <f t="shared" si="3"/>
        <v>0.37754066879814541</v>
      </c>
      <c r="P24">
        <f t="shared" si="4"/>
        <v>29.755081337596291</v>
      </c>
      <c r="R24">
        <f t="shared" si="18"/>
        <v>20</v>
      </c>
      <c r="S24">
        <f t="shared" si="18"/>
        <v>20</v>
      </c>
      <c r="T24">
        <f t="shared" si="19"/>
        <v>-0.5</v>
      </c>
      <c r="U24">
        <f t="shared" si="5"/>
        <v>0.37754066879814541</v>
      </c>
      <c r="V24">
        <f t="shared" si="6"/>
        <v>20</v>
      </c>
      <c r="X24">
        <f t="shared" si="20"/>
        <v>19</v>
      </c>
      <c r="Y24">
        <f t="shared" si="21"/>
        <v>17</v>
      </c>
      <c r="Z24">
        <f t="shared" si="22"/>
        <v>-0.5</v>
      </c>
      <c r="AA24">
        <f t="shared" si="7"/>
        <v>0.37754066879814541</v>
      </c>
      <c r="AB24">
        <f t="shared" si="8"/>
        <v>18.244918662403709</v>
      </c>
      <c r="AD24">
        <f t="shared" si="23"/>
        <v>11</v>
      </c>
      <c r="AE24">
        <f t="shared" si="24"/>
        <v>9</v>
      </c>
      <c r="AF24">
        <f t="shared" si="25"/>
        <v>-0.5</v>
      </c>
      <c r="AG24">
        <f t="shared" si="9"/>
        <v>0.37754066879814541</v>
      </c>
      <c r="AH24">
        <f t="shared" si="10"/>
        <v>10.244918662403709</v>
      </c>
      <c r="AJ24">
        <f t="shared" si="26"/>
        <v>10</v>
      </c>
      <c r="AK24">
        <f t="shared" si="27"/>
        <v>8</v>
      </c>
      <c r="AL24">
        <f t="shared" si="28"/>
        <v>-0.5</v>
      </c>
      <c r="AM24">
        <f t="shared" si="11"/>
        <v>0.37754066879814541</v>
      </c>
      <c r="AN24">
        <f t="shared" si="12"/>
        <v>9.244918662403709</v>
      </c>
    </row>
    <row r="25" spans="1:40" x14ac:dyDescent="0.35">
      <c r="A25" t="s">
        <v>28</v>
      </c>
      <c r="B25">
        <v>78680000023</v>
      </c>
      <c r="C25" t="s">
        <v>20</v>
      </c>
      <c r="D25" t="s">
        <v>28</v>
      </c>
      <c r="E25">
        <f t="shared" si="0"/>
        <v>5.2631578956733469E-2</v>
      </c>
      <c r="F25">
        <f t="shared" si="13"/>
        <v>30</v>
      </c>
      <c r="G25">
        <f t="shared" si="14"/>
        <v>32</v>
      </c>
      <c r="H25">
        <f t="shared" si="15"/>
        <v>-0.25</v>
      </c>
      <c r="I25">
        <f t="shared" si="2"/>
        <v>0.43782349911420193</v>
      </c>
      <c r="J25">
        <f t="shared" si="1"/>
        <v>30.875646998228405</v>
      </c>
      <c r="L25">
        <f t="shared" si="16"/>
        <v>29</v>
      </c>
      <c r="M25">
        <f t="shared" si="16"/>
        <v>31</v>
      </c>
      <c r="N25">
        <f t="shared" si="17"/>
        <v>-0.25</v>
      </c>
      <c r="O25">
        <f t="shared" si="3"/>
        <v>0.43782349911420193</v>
      </c>
      <c r="P25">
        <f t="shared" si="4"/>
        <v>29.875646998228405</v>
      </c>
      <c r="R25">
        <f t="shared" si="18"/>
        <v>20</v>
      </c>
      <c r="S25">
        <f t="shared" si="18"/>
        <v>20</v>
      </c>
      <c r="T25">
        <f t="shared" si="19"/>
        <v>-0.25</v>
      </c>
      <c r="U25">
        <f t="shared" si="5"/>
        <v>0.43782349911420193</v>
      </c>
      <c r="V25">
        <f t="shared" si="6"/>
        <v>20</v>
      </c>
      <c r="X25">
        <f t="shared" si="20"/>
        <v>19</v>
      </c>
      <c r="Y25">
        <f t="shared" si="21"/>
        <v>17</v>
      </c>
      <c r="Z25">
        <f t="shared" si="22"/>
        <v>-0.25</v>
      </c>
      <c r="AA25">
        <f t="shared" si="7"/>
        <v>0.43782349911420193</v>
      </c>
      <c r="AB25">
        <f t="shared" si="8"/>
        <v>18.124353001771595</v>
      </c>
      <c r="AD25">
        <f t="shared" si="23"/>
        <v>11</v>
      </c>
      <c r="AE25">
        <f t="shared" si="24"/>
        <v>9</v>
      </c>
      <c r="AF25">
        <f t="shared" si="25"/>
        <v>-0.25</v>
      </c>
      <c r="AG25">
        <f t="shared" si="9"/>
        <v>0.43782349911420193</v>
      </c>
      <c r="AH25">
        <f t="shared" si="10"/>
        <v>10.124353001771595</v>
      </c>
      <c r="AJ25">
        <f t="shared" si="26"/>
        <v>10</v>
      </c>
      <c r="AK25">
        <f t="shared" si="27"/>
        <v>8</v>
      </c>
      <c r="AL25">
        <f t="shared" si="28"/>
        <v>-0.25</v>
      </c>
      <c r="AM25">
        <f t="shared" si="11"/>
        <v>0.43782349911420193</v>
      </c>
      <c r="AN25">
        <f t="shared" si="12"/>
        <v>9.1243530017715955</v>
      </c>
    </row>
    <row r="26" spans="1:40" x14ac:dyDescent="0.35">
      <c r="A26" t="s">
        <v>28</v>
      </c>
      <c r="B26">
        <v>78680000024</v>
      </c>
      <c r="C26" t="s">
        <v>20</v>
      </c>
      <c r="D26" t="s">
        <v>28</v>
      </c>
      <c r="E26">
        <f t="shared" si="0"/>
        <v>5.2631578957402406E-2</v>
      </c>
      <c r="F26">
        <f t="shared" si="13"/>
        <v>30</v>
      </c>
      <c r="G26">
        <f t="shared" si="14"/>
        <v>32</v>
      </c>
      <c r="H26">
        <f t="shared" si="15"/>
        <v>0</v>
      </c>
      <c r="I26">
        <f t="shared" si="2"/>
        <v>0.5</v>
      </c>
      <c r="J26">
        <f t="shared" si="1"/>
        <v>31</v>
      </c>
      <c r="L26">
        <f t="shared" si="16"/>
        <v>29</v>
      </c>
      <c r="M26">
        <f t="shared" si="16"/>
        <v>31</v>
      </c>
      <c r="N26">
        <f t="shared" si="17"/>
        <v>0</v>
      </c>
      <c r="O26">
        <f t="shared" si="3"/>
        <v>0.5</v>
      </c>
      <c r="P26">
        <f t="shared" si="4"/>
        <v>30</v>
      </c>
      <c r="R26">
        <f t="shared" si="18"/>
        <v>20</v>
      </c>
      <c r="S26">
        <f t="shared" si="18"/>
        <v>20</v>
      </c>
      <c r="T26">
        <f t="shared" si="19"/>
        <v>0</v>
      </c>
      <c r="U26">
        <f t="shared" si="5"/>
        <v>0.5</v>
      </c>
      <c r="V26">
        <f t="shared" si="6"/>
        <v>20</v>
      </c>
      <c r="X26">
        <f t="shared" si="20"/>
        <v>19</v>
      </c>
      <c r="Y26">
        <f t="shared" si="21"/>
        <v>17</v>
      </c>
      <c r="Z26">
        <f t="shared" si="22"/>
        <v>0</v>
      </c>
      <c r="AA26">
        <f t="shared" si="7"/>
        <v>0.5</v>
      </c>
      <c r="AB26">
        <f t="shared" si="8"/>
        <v>18</v>
      </c>
      <c r="AD26">
        <f t="shared" si="23"/>
        <v>11</v>
      </c>
      <c r="AE26">
        <f t="shared" si="24"/>
        <v>9</v>
      </c>
      <c r="AF26">
        <f t="shared" si="25"/>
        <v>0</v>
      </c>
      <c r="AG26">
        <f t="shared" si="9"/>
        <v>0.5</v>
      </c>
      <c r="AH26">
        <f t="shared" si="10"/>
        <v>10</v>
      </c>
      <c r="AJ26">
        <f t="shared" si="26"/>
        <v>10</v>
      </c>
      <c r="AK26">
        <f t="shared" si="27"/>
        <v>8</v>
      </c>
      <c r="AL26">
        <f t="shared" si="28"/>
        <v>0</v>
      </c>
      <c r="AM26">
        <f t="shared" si="11"/>
        <v>0.5</v>
      </c>
      <c r="AN26">
        <f t="shared" si="12"/>
        <v>9</v>
      </c>
    </row>
    <row r="27" spans="1:40" x14ac:dyDescent="0.35">
      <c r="A27" t="s">
        <v>28</v>
      </c>
      <c r="B27">
        <v>78680000025</v>
      </c>
      <c r="C27" t="s">
        <v>20</v>
      </c>
      <c r="D27" t="s">
        <v>28</v>
      </c>
      <c r="E27">
        <f t="shared" si="0"/>
        <v>5.2631578958071336E-2</v>
      </c>
      <c r="F27">
        <f t="shared" si="13"/>
        <v>30</v>
      </c>
      <c r="G27">
        <f t="shared" si="14"/>
        <v>32</v>
      </c>
      <c r="H27">
        <f t="shared" si="15"/>
        <v>0.25</v>
      </c>
      <c r="I27">
        <f t="shared" si="2"/>
        <v>0.56217650088579807</v>
      </c>
      <c r="J27">
        <f t="shared" si="1"/>
        <v>31.124353001771595</v>
      </c>
      <c r="L27">
        <f t="shared" si="16"/>
        <v>29</v>
      </c>
      <c r="M27">
        <f t="shared" si="16"/>
        <v>31</v>
      </c>
      <c r="N27">
        <f t="shared" si="17"/>
        <v>0.25</v>
      </c>
      <c r="O27">
        <f t="shared" si="3"/>
        <v>0.56217650088579807</v>
      </c>
      <c r="P27">
        <f t="shared" si="4"/>
        <v>30.124353001771595</v>
      </c>
      <c r="R27">
        <f t="shared" si="18"/>
        <v>20</v>
      </c>
      <c r="S27">
        <f t="shared" si="18"/>
        <v>20</v>
      </c>
      <c r="T27">
        <f t="shared" si="19"/>
        <v>0.25</v>
      </c>
      <c r="U27">
        <f t="shared" si="5"/>
        <v>0.56217650088579807</v>
      </c>
      <c r="V27">
        <f t="shared" si="6"/>
        <v>20</v>
      </c>
      <c r="X27">
        <f t="shared" si="20"/>
        <v>19</v>
      </c>
      <c r="Y27">
        <f t="shared" si="21"/>
        <v>17</v>
      </c>
      <c r="Z27">
        <f t="shared" si="22"/>
        <v>0.25</v>
      </c>
      <c r="AA27">
        <f t="shared" si="7"/>
        <v>0.56217650088579807</v>
      </c>
      <c r="AB27">
        <f t="shared" si="8"/>
        <v>17.875646998228405</v>
      </c>
      <c r="AD27">
        <f t="shared" si="23"/>
        <v>11</v>
      </c>
      <c r="AE27">
        <f t="shared" si="24"/>
        <v>9</v>
      </c>
      <c r="AF27">
        <f t="shared" si="25"/>
        <v>0.25</v>
      </c>
      <c r="AG27">
        <f t="shared" si="9"/>
        <v>0.56217650088579807</v>
      </c>
      <c r="AH27">
        <f t="shared" si="10"/>
        <v>9.8756469982284045</v>
      </c>
      <c r="AJ27">
        <f t="shared" si="26"/>
        <v>10</v>
      </c>
      <c r="AK27">
        <f t="shared" si="27"/>
        <v>8</v>
      </c>
      <c r="AL27">
        <f t="shared" si="28"/>
        <v>0.25</v>
      </c>
      <c r="AM27">
        <f t="shared" si="11"/>
        <v>0.56217650088579807</v>
      </c>
      <c r="AN27">
        <f t="shared" si="12"/>
        <v>8.8756469982284045</v>
      </c>
    </row>
    <row r="28" spans="1:40" x14ac:dyDescent="0.35">
      <c r="A28" t="s">
        <v>28</v>
      </c>
      <c r="B28">
        <v>78680000026</v>
      </c>
      <c r="C28" t="s">
        <v>20</v>
      </c>
      <c r="D28" t="s">
        <v>28</v>
      </c>
      <c r="E28">
        <f t="shared" si="0"/>
        <v>5.2631578958740266E-2</v>
      </c>
      <c r="F28">
        <f t="shared" si="13"/>
        <v>30</v>
      </c>
      <c r="G28">
        <f t="shared" si="14"/>
        <v>32</v>
      </c>
      <c r="H28">
        <f t="shared" si="15"/>
        <v>0.5</v>
      </c>
      <c r="I28">
        <f t="shared" si="2"/>
        <v>0.62245933120185459</v>
      </c>
      <c r="J28">
        <f t="shared" si="1"/>
        <v>31.244918662403709</v>
      </c>
      <c r="L28">
        <f t="shared" si="16"/>
        <v>29</v>
      </c>
      <c r="M28">
        <f t="shared" si="16"/>
        <v>31</v>
      </c>
      <c r="N28">
        <f t="shared" si="17"/>
        <v>0.5</v>
      </c>
      <c r="O28">
        <f t="shared" si="3"/>
        <v>0.62245933120185459</v>
      </c>
      <c r="P28">
        <f t="shared" si="4"/>
        <v>30.244918662403709</v>
      </c>
      <c r="R28">
        <f t="shared" si="18"/>
        <v>20</v>
      </c>
      <c r="S28">
        <f t="shared" si="18"/>
        <v>20</v>
      </c>
      <c r="T28">
        <f t="shared" si="19"/>
        <v>0.5</v>
      </c>
      <c r="U28">
        <f t="shared" si="5"/>
        <v>0.62245933120185459</v>
      </c>
      <c r="V28">
        <f t="shared" si="6"/>
        <v>20</v>
      </c>
      <c r="X28">
        <f t="shared" si="20"/>
        <v>19</v>
      </c>
      <c r="Y28">
        <f t="shared" si="21"/>
        <v>17</v>
      </c>
      <c r="Z28">
        <f t="shared" si="22"/>
        <v>0.5</v>
      </c>
      <c r="AA28">
        <f t="shared" si="7"/>
        <v>0.62245933120185459</v>
      </c>
      <c r="AB28">
        <f t="shared" si="8"/>
        <v>17.755081337596291</v>
      </c>
      <c r="AD28">
        <f t="shared" si="23"/>
        <v>11</v>
      </c>
      <c r="AE28">
        <f t="shared" si="24"/>
        <v>9</v>
      </c>
      <c r="AF28">
        <f t="shared" si="25"/>
        <v>0.5</v>
      </c>
      <c r="AG28">
        <f t="shared" si="9"/>
        <v>0.62245933120185459</v>
      </c>
      <c r="AH28">
        <f t="shared" si="10"/>
        <v>9.755081337596291</v>
      </c>
      <c r="AJ28">
        <f t="shared" si="26"/>
        <v>10</v>
      </c>
      <c r="AK28">
        <f t="shared" si="27"/>
        <v>8</v>
      </c>
      <c r="AL28">
        <f t="shared" si="28"/>
        <v>0.5</v>
      </c>
      <c r="AM28">
        <f t="shared" si="11"/>
        <v>0.62245933120185459</v>
      </c>
      <c r="AN28">
        <f t="shared" si="12"/>
        <v>8.755081337596291</v>
      </c>
    </row>
    <row r="29" spans="1:40" x14ac:dyDescent="0.35">
      <c r="A29" t="s">
        <v>28</v>
      </c>
      <c r="B29">
        <v>78680000027</v>
      </c>
      <c r="C29" t="s">
        <v>20</v>
      </c>
      <c r="D29" t="s">
        <v>28</v>
      </c>
      <c r="E29">
        <f t="shared" si="0"/>
        <v>5.2631578959409196E-2</v>
      </c>
      <c r="F29">
        <f t="shared" si="13"/>
        <v>30</v>
      </c>
      <c r="G29">
        <f t="shared" si="14"/>
        <v>32</v>
      </c>
      <c r="H29">
        <f t="shared" si="15"/>
        <v>0.75</v>
      </c>
      <c r="I29">
        <f t="shared" si="2"/>
        <v>0.67917869917539297</v>
      </c>
      <c r="J29">
        <f t="shared" si="1"/>
        <v>31.358357398350787</v>
      </c>
      <c r="L29">
        <f t="shared" si="16"/>
        <v>29</v>
      </c>
      <c r="M29">
        <f t="shared" si="16"/>
        <v>31</v>
      </c>
      <c r="N29">
        <f t="shared" si="17"/>
        <v>0.75</v>
      </c>
      <c r="O29">
        <f t="shared" si="3"/>
        <v>0.67917869917539297</v>
      </c>
      <c r="P29">
        <f t="shared" si="4"/>
        <v>30.358357398350787</v>
      </c>
      <c r="R29">
        <f t="shared" si="18"/>
        <v>20</v>
      </c>
      <c r="S29">
        <f t="shared" si="18"/>
        <v>20</v>
      </c>
      <c r="T29">
        <f t="shared" si="19"/>
        <v>0.75</v>
      </c>
      <c r="U29">
        <f t="shared" si="5"/>
        <v>0.67917869917539297</v>
      </c>
      <c r="V29">
        <f t="shared" si="6"/>
        <v>20</v>
      </c>
      <c r="X29">
        <f t="shared" si="20"/>
        <v>19</v>
      </c>
      <c r="Y29">
        <f t="shared" si="21"/>
        <v>17</v>
      </c>
      <c r="Z29">
        <f t="shared" si="22"/>
        <v>0.75</v>
      </c>
      <c r="AA29">
        <f t="shared" si="7"/>
        <v>0.67917869917539297</v>
      </c>
      <c r="AB29">
        <f t="shared" si="8"/>
        <v>17.641642601649213</v>
      </c>
      <c r="AD29">
        <f t="shared" si="23"/>
        <v>11</v>
      </c>
      <c r="AE29">
        <f t="shared" si="24"/>
        <v>9</v>
      </c>
      <c r="AF29">
        <f t="shared" si="25"/>
        <v>0.75</v>
      </c>
      <c r="AG29">
        <f t="shared" si="9"/>
        <v>0.67917869917539297</v>
      </c>
      <c r="AH29">
        <f t="shared" si="10"/>
        <v>9.6416426016492132</v>
      </c>
      <c r="AJ29">
        <f t="shared" si="26"/>
        <v>10</v>
      </c>
      <c r="AK29">
        <f t="shared" si="27"/>
        <v>8</v>
      </c>
      <c r="AL29">
        <f t="shared" si="28"/>
        <v>0.75</v>
      </c>
      <c r="AM29">
        <f t="shared" si="11"/>
        <v>0.67917869917539297</v>
      </c>
      <c r="AN29">
        <f t="shared" si="12"/>
        <v>8.6416426016492132</v>
      </c>
    </row>
    <row r="30" spans="1:40" x14ac:dyDescent="0.35">
      <c r="A30" t="s">
        <v>28</v>
      </c>
      <c r="B30">
        <v>78680000028</v>
      </c>
      <c r="C30" t="s">
        <v>20</v>
      </c>
      <c r="D30" t="s">
        <v>28</v>
      </c>
      <c r="E30">
        <f t="shared" si="0"/>
        <v>5.2631578960078133E-2</v>
      </c>
      <c r="F30">
        <f t="shared" si="13"/>
        <v>30</v>
      </c>
      <c r="G30">
        <f t="shared" si="14"/>
        <v>32</v>
      </c>
      <c r="H30">
        <f t="shared" si="15"/>
        <v>1</v>
      </c>
      <c r="I30">
        <f t="shared" si="2"/>
        <v>0.7310585786300049</v>
      </c>
      <c r="J30">
        <f t="shared" si="1"/>
        <v>31.46211715726001</v>
      </c>
      <c r="L30">
        <f t="shared" si="16"/>
        <v>29</v>
      </c>
      <c r="M30">
        <f t="shared" si="16"/>
        <v>31</v>
      </c>
      <c r="N30">
        <f t="shared" si="17"/>
        <v>1</v>
      </c>
      <c r="O30">
        <f t="shared" si="3"/>
        <v>0.7310585786300049</v>
      </c>
      <c r="P30">
        <f t="shared" si="4"/>
        <v>30.46211715726001</v>
      </c>
      <c r="R30">
        <f t="shared" si="18"/>
        <v>20</v>
      </c>
      <c r="S30">
        <f t="shared" si="18"/>
        <v>20</v>
      </c>
      <c r="T30">
        <f t="shared" si="19"/>
        <v>1</v>
      </c>
      <c r="U30">
        <f t="shared" si="5"/>
        <v>0.7310585786300049</v>
      </c>
      <c r="V30">
        <f t="shared" si="6"/>
        <v>20</v>
      </c>
      <c r="X30">
        <f t="shared" si="20"/>
        <v>19</v>
      </c>
      <c r="Y30">
        <f t="shared" si="21"/>
        <v>17</v>
      </c>
      <c r="Z30">
        <f t="shared" si="22"/>
        <v>1</v>
      </c>
      <c r="AA30">
        <f t="shared" si="7"/>
        <v>0.7310585786300049</v>
      </c>
      <c r="AB30">
        <f t="shared" si="8"/>
        <v>17.53788284273999</v>
      </c>
      <c r="AD30">
        <f t="shared" si="23"/>
        <v>11</v>
      </c>
      <c r="AE30">
        <f t="shared" si="24"/>
        <v>9</v>
      </c>
      <c r="AF30">
        <f t="shared" si="25"/>
        <v>1</v>
      </c>
      <c r="AG30">
        <f t="shared" si="9"/>
        <v>0.7310585786300049</v>
      </c>
      <c r="AH30">
        <f t="shared" si="10"/>
        <v>9.5378828427399895</v>
      </c>
      <c r="AJ30">
        <f t="shared" si="26"/>
        <v>10</v>
      </c>
      <c r="AK30">
        <f t="shared" si="27"/>
        <v>8</v>
      </c>
      <c r="AL30">
        <f t="shared" si="28"/>
        <v>1</v>
      </c>
      <c r="AM30">
        <f t="shared" si="11"/>
        <v>0.7310585786300049</v>
      </c>
      <c r="AN30">
        <f t="shared" si="12"/>
        <v>8.5378828427399895</v>
      </c>
    </row>
    <row r="31" spans="1:40" x14ac:dyDescent="0.35">
      <c r="A31" t="s">
        <v>28</v>
      </c>
      <c r="B31">
        <v>78680000029</v>
      </c>
      <c r="C31" t="s">
        <v>20</v>
      </c>
      <c r="D31" t="s">
        <v>28</v>
      </c>
      <c r="E31">
        <f t="shared" si="0"/>
        <v>5.2631578960747064E-2</v>
      </c>
      <c r="F31">
        <f t="shared" si="13"/>
        <v>30</v>
      </c>
      <c r="G31">
        <f t="shared" si="14"/>
        <v>32</v>
      </c>
      <c r="H31">
        <f t="shared" si="15"/>
        <v>1.25</v>
      </c>
      <c r="I31">
        <f t="shared" si="2"/>
        <v>0.77729986117469108</v>
      </c>
      <c r="J31">
        <f t="shared" si="1"/>
        <v>31.554599722349383</v>
      </c>
      <c r="L31">
        <f t="shared" si="16"/>
        <v>29</v>
      </c>
      <c r="M31">
        <f t="shared" si="16"/>
        <v>31</v>
      </c>
      <c r="N31">
        <f t="shared" si="17"/>
        <v>1.25</v>
      </c>
      <c r="O31">
        <f t="shared" si="3"/>
        <v>0.77729986117469108</v>
      </c>
      <c r="P31">
        <f t="shared" si="4"/>
        <v>30.554599722349383</v>
      </c>
      <c r="R31">
        <f t="shared" si="18"/>
        <v>20</v>
      </c>
      <c r="S31">
        <f t="shared" si="18"/>
        <v>20</v>
      </c>
      <c r="T31">
        <f t="shared" si="19"/>
        <v>1.25</v>
      </c>
      <c r="U31">
        <f t="shared" si="5"/>
        <v>0.77729986117469108</v>
      </c>
      <c r="V31">
        <f t="shared" si="6"/>
        <v>20</v>
      </c>
      <c r="X31">
        <f t="shared" si="20"/>
        <v>19</v>
      </c>
      <c r="Y31">
        <f t="shared" si="21"/>
        <v>17</v>
      </c>
      <c r="Z31">
        <f t="shared" si="22"/>
        <v>1.25</v>
      </c>
      <c r="AA31">
        <f t="shared" si="7"/>
        <v>0.77729986117469108</v>
      </c>
      <c r="AB31">
        <f t="shared" si="8"/>
        <v>17.445400277650617</v>
      </c>
      <c r="AD31">
        <f t="shared" si="23"/>
        <v>11</v>
      </c>
      <c r="AE31">
        <f t="shared" si="24"/>
        <v>9</v>
      </c>
      <c r="AF31">
        <f t="shared" si="25"/>
        <v>1.25</v>
      </c>
      <c r="AG31">
        <f t="shared" si="9"/>
        <v>0.77729986117469108</v>
      </c>
      <c r="AH31">
        <f t="shared" si="10"/>
        <v>9.4454002776506183</v>
      </c>
      <c r="AJ31">
        <f t="shared" si="26"/>
        <v>10</v>
      </c>
      <c r="AK31">
        <f t="shared" si="27"/>
        <v>8</v>
      </c>
      <c r="AL31">
        <f t="shared" si="28"/>
        <v>1.25</v>
      </c>
      <c r="AM31">
        <f t="shared" si="11"/>
        <v>0.77729986117469108</v>
      </c>
      <c r="AN31">
        <f t="shared" si="12"/>
        <v>8.4454002776506183</v>
      </c>
    </row>
    <row r="32" spans="1:40" x14ac:dyDescent="0.35">
      <c r="A32" t="s">
        <v>28</v>
      </c>
      <c r="B32">
        <v>78680000030</v>
      </c>
      <c r="C32" t="s">
        <v>20</v>
      </c>
      <c r="D32" t="s">
        <v>28</v>
      </c>
      <c r="E32">
        <f t="shared" si="0"/>
        <v>5.2631578961415994E-2</v>
      </c>
      <c r="F32">
        <f t="shared" si="13"/>
        <v>30</v>
      </c>
      <c r="G32">
        <f t="shared" si="14"/>
        <v>32</v>
      </c>
      <c r="H32">
        <f t="shared" si="15"/>
        <v>1.5</v>
      </c>
      <c r="I32">
        <f t="shared" si="2"/>
        <v>0.81757447619364365</v>
      </c>
      <c r="J32">
        <f t="shared" si="1"/>
        <v>31.635148952387286</v>
      </c>
      <c r="L32">
        <f t="shared" si="16"/>
        <v>29</v>
      </c>
      <c r="M32">
        <f t="shared" si="16"/>
        <v>31</v>
      </c>
      <c r="N32">
        <f t="shared" si="17"/>
        <v>1.5</v>
      </c>
      <c r="O32">
        <f t="shared" si="3"/>
        <v>0.81757447619364365</v>
      </c>
      <c r="P32">
        <f t="shared" si="4"/>
        <v>30.635148952387286</v>
      </c>
      <c r="R32">
        <f t="shared" si="18"/>
        <v>20</v>
      </c>
      <c r="S32">
        <f t="shared" si="18"/>
        <v>20</v>
      </c>
      <c r="T32">
        <f t="shared" si="19"/>
        <v>1.5</v>
      </c>
      <c r="U32">
        <f t="shared" si="5"/>
        <v>0.81757447619364365</v>
      </c>
      <c r="V32">
        <f t="shared" si="6"/>
        <v>20</v>
      </c>
      <c r="X32">
        <f t="shared" si="20"/>
        <v>19</v>
      </c>
      <c r="Y32">
        <f t="shared" si="21"/>
        <v>17</v>
      </c>
      <c r="Z32">
        <f t="shared" si="22"/>
        <v>1.5</v>
      </c>
      <c r="AA32">
        <f t="shared" si="7"/>
        <v>0.81757447619364365</v>
      </c>
      <c r="AB32">
        <f t="shared" si="8"/>
        <v>17.364851047612714</v>
      </c>
      <c r="AD32">
        <f t="shared" si="23"/>
        <v>11</v>
      </c>
      <c r="AE32">
        <f t="shared" si="24"/>
        <v>9</v>
      </c>
      <c r="AF32">
        <f t="shared" si="25"/>
        <v>1.5</v>
      </c>
      <c r="AG32">
        <f t="shared" si="9"/>
        <v>0.81757447619364365</v>
      </c>
      <c r="AH32">
        <f t="shared" si="10"/>
        <v>9.3648510476127136</v>
      </c>
      <c r="AJ32">
        <f t="shared" si="26"/>
        <v>10</v>
      </c>
      <c r="AK32">
        <f t="shared" si="27"/>
        <v>8</v>
      </c>
      <c r="AL32">
        <f t="shared" si="28"/>
        <v>1.5</v>
      </c>
      <c r="AM32">
        <f t="shared" si="11"/>
        <v>0.81757447619364365</v>
      </c>
      <c r="AN32">
        <f t="shared" si="12"/>
        <v>8.3648510476127136</v>
      </c>
    </row>
    <row r="33" spans="1:40" x14ac:dyDescent="0.35">
      <c r="A33" t="s">
        <v>28</v>
      </c>
      <c r="B33">
        <v>78680000031</v>
      </c>
      <c r="C33" t="s">
        <v>20</v>
      </c>
      <c r="D33" t="s">
        <v>28</v>
      </c>
      <c r="E33">
        <f t="shared" si="0"/>
        <v>5.2631578962084931E-2</v>
      </c>
      <c r="F33">
        <f t="shared" si="13"/>
        <v>30</v>
      </c>
      <c r="G33">
        <f t="shared" si="14"/>
        <v>32</v>
      </c>
      <c r="H33">
        <f t="shared" si="15"/>
        <v>1.75</v>
      </c>
      <c r="I33">
        <f t="shared" si="2"/>
        <v>0.85195280196831058</v>
      </c>
      <c r="J33">
        <f t="shared" si="1"/>
        <v>31.703905603936622</v>
      </c>
      <c r="L33">
        <f t="shared" si="16"/>
        <v>29</v>
      </c>
      <c r="M33">
        <f t="shared" si="16"/>
        <v>31</v>
      </c>
      <c r="N33">
        <f t="shared" si="17"/>
        <v>1.75</v>
      </c>
      <c r="O33">
        <f t="shared" si="3"/>
        <v>0.85195280196831058</v>
      </c>
      <c r="P33">
        <f t="shared" si="4"/>
        <v>30.703905603936622</v>
      </c>
      <c r="R33">
        <f t="shared" si="18"/>
        <v>20</v>
      </c>
      <c r="S33">
        <f t="shared" si="18"/>
        <v>20</v>
      </c>
      <c r="T33">
        <f t="shared" si="19"/>
        <v>1.75</v>
      </c>
      <c r="U33">
        <f t="shared" si="5"/>
        <v>0.85195280196831058</v>
      </c>
      <c r="V33">
        <f t="shared" si="6"/>
        <v>20</v>
      </c>
      <c r="X33">
        <f t="shared" si="20"/>
        <v>19</v>
      </c>
      <c r="Y33">
        <f t="shared" si="21"/>
        <v>17</v>
      </c>
      <c r="Z33">
        <f t="shared" si="22"/>
        <v>1.75</v>
      </c>
      <c r="AA33">
        <f t="shared" si="7"/>
        <v>0.85195280196831058</v>
      </c>
      <c r="AB33">
        <f t="shared" si="8"/>
        <v>17.296094396063378</v>
      </c>
      <c r="AD33">
        <f t="shared" si="23"/>
        <v>11</v>
      </c>
      <c r="AE33">
        <f t="shared" si="24"/>
        <v>9</v>
      </c>
      <c r="AF33">
        <f t="shared" si="25"/>
        <v>1.75</v>
      </c>
      <c r="AG33">
        <f t="shared" si="9"/>
        <v>0.85195280196831058</v>
      </c>
      <c r="AH33">
        <f t="shared" si="10"/>
        <v>9.2960943960633795</v>
      </c>
      <c r="AJ33">
        <f t="shared" si="26"/>
        <v>10</v>
      </c>
      <c r="AK33">
        <f t="shared" si="27"/>
        <v>8</v>
      </c>
      <c r="AL33">
        <f t="shared" si="28"/>
        <v>1.75</v>
      </c>
      <c r="AM33">
        <f t="shared" si="11"/>
        <v>0.85195280196831058</v>
      </c>
      <c r="AN33">
        <f t="shared" si="12"/>
        <v>8.2960943960633795</v>
      </c>
    </row>
    <row r="34" spans="1:40" x14ac:dyDescent="0.35">
      <c r="A34" t="s">
        <v>28</v>
      </c>
      <c r="B34">
        <v>78680000032</v>
      </c>
      <c r="C34" t="s">
        <v>20</v>
      </c>
      <c r="D34" t="s">
        <v>28</v>
      </c>
      <c r="E34">
        <f t="shared" ref="E34:E50" si="29">B34/SUM($B$2:$B$20)</f>
        <v>5.2631578962753861E-2</v>
      </c>
      <c r="F34">
        <f t="shared" si="13"/>
        <v>30</v>
      </c>
      <c r="G34">
        <f t="shared" si="14"/>
        <v>32</v>
      </c>
      <c r="H34">
        <f t="shared" si="15"/>
        <v>2</v>
      </c>
      <c r="I34">
        <f t="shared" si="2"/>
        <v>0.88079707797788231</v>
      </c>
      <c r="J34">
        <f t="shared" ref="J34:J50" si="30">F34+((G34-F34)*I34)</f>
        <v>31.761594155955766</v>
      </c>
      <c r="L34">
        <f t="shared" si="16"/>
        <v>29</v>
      </c>
      <c r="M34">
        <f t="shared" si="16"/>
        <v>31</v>
      </c>
      <c r="N34">
        <f t="shared" si="17"/>
        <v>2</v>
      </c>
      <c r="O34">
        <f t="shared" si="3"/>
        <v>0.88079707797788231</v>
      </c>
      <c r="P34">
        <f t="shared" si="4"/>
        <v>30.761594155955766</v>
      </c>
      <c r="R34">
        <f t="shared" si="18"/>
        <v>20</v>
      </c>
      <c r="S34">
        <f t="shared" si="18"/>
        <v>20</v>
      </c>
      <c r="T34">
        <f t="shared" si="19"/>
        <v>2</v>
      </c>
      <c r="U34">
        <f t="shared" si="5"/>
        <v>0.88079707797788231</v>
      </c>
      <c r="V34">
        <f t="shared" si="6"/>
        <v>20</v>
      </c>
      <c r="X34">
        <f t="shared" si="20"/>
        <v>19</v>
      </c>
      <c r="Y34">
        <f t="shared" si="21"/>
        <v>17</v>
      </c>
      <c r="Z34">
        <f t="shared" si="22"/>
        <v>2</v>
      </c>
      <c r="AA34">
        <f t="shared" si="7"/>
        <v>0.88079707797788231</v>
      </c>
      <c r="AB34">
        <f t="shared" si="8"/>
        <v>17.238405844044234</v>
      </c>
      <c r="AD34">
        <f t="shared" si="23"/>
        <v>11</v>
      </c>
      <c r="AE34">
        <f t="shared" si="24"/>
        <v>9</v>
      </c>
      <c r="AF34">
        <f t="shared" si="25"/>
        <v>2</v>
      </c>
      <c r="AG34">
        <f t="shared" si="9"/>
        <v>0.88079707797788231</v>
      </c>
      <c r="AH34">
        <f t="shared" si="10"/>
        <v>9.2384058440442356</v>
      </c>
      <c r="AJ34">
        <f t="shared" si="26"/>
        <v>10</v>
      </c>
      <c r="AK34">
        <f t="shared" si="27"/>
        <v>8</v>
      </c>
      <c r="AL34">
        <f t="shared" si="28"/>
        <v>2</v>
      </c>
      <c r="AM34">
        <f t="shared" si="11"/>
        <v>0.88079707797788231</v>
      </c>
      <c r="AN34">
        <f t="shared" si="12"/>
        <v>8.2384058440442356</v>
      </c>
    </row>
    <row r="35" spans="1:40" x14ac:dyDescent="0.35">
      <c r="A35" t="s">
        <v>28</v>
      </c>
      <c r="B35">
        <v>78680000033</v>
      </c>
      <c r="C35" t="s">
        <v>20</v>
      </c>
      <c r="D35" t="s">
        <v>28</v>
      </c>
      <c r="E35">
        <f t="shared" si="29"/>
        <v>5.2631578963422791E-2</v>
      </c>
      <c r="F35">
        <f t="shared" si="13"/>
        <v>30</v>
      </c>
      <c r="G35">
        <f t="shared" si="14"/>
        <v>32</v>
      </c>
      <c r="H35">
        <f t="shared" si="15"/>
        <v>2.25</v>
      </c>
      <c r="I35">
        <f t="shared" si="2"/>
        <v>0.90465053510089055</v>
      </c>
      <c r="J35">
        <f t="shared" si="30"/>
        <v>31.80930107020178</v>
      </c>
      <c r="L35">
        <f t="shared" si="16"/>
        <v>29</v>
      </c>
      <c r="M35">
        <f t="shared" si="16"/>
        <v>31</v>
      </c>
      <c r="N35">
        <f t="shared" si="17"/>
        <v>2.25</v>
      </c>
      <c r="O35">
        <f t="shared" si="3"/>
        <v>0.90465053510089055</v>
      </c>
      <c r="P35">
        <f t="shared" si="4"/>
        <v>30.80930107020178</v>
      </c>
      <c r="R35">
        <f t="shared" si="18"/>
        <v>20</v>
      </c>
      <c r="S35">
        <f t="shared" si="18"/>
        <v>20</v>
      </c>
      <c r="T35">
        <f t="shared" si="19"/>
        <v>2.25</v>
      </c>
      <c r="U35">
        <f t="shared" si="5"/>
        <v>0.90465053510089055</v>
      </c>
      <c r="V35">
        <f t="shared" si="6"/>
        <v>20</v>
      </c>
      <c r="X35">
        <f t="shared" si="20"/>
        <v>19</v>
      </c>
      <c r="Y35">
        <f t="shared" si="21"/>
        <v>17</v>
      </c>
      <c r="Z35">
        <f t="shared" si="22"/>
        <v>2.25</v>
      </c>
      <c r="AA35">
        <f t="shared" si="7"/>
        <v>0.90465053510089055</v>
      </c>
      <c r="AB35">
        <f t="shared" si="8"/>
        <v>17.19069892979822</v>
      </c>
      <c r="AD35">
        <f t="shared" si="23"/>
        <v>11</v>
      </c>
      <c r="AE35">
        <f t="shared" si="24"/>
        <v>9</v>
      </c>
      <c r="AF35">
        <f t="shared" si="25"/>
        <v>2.25</v>
      </c>
      <c r="AG35">
        <f t="shared" si="9"/>
        <v>0.90465053510089055</v>
      </c>
      <c r="AH35">
        <f t="shared" si="10"/>
        <v>9.1906989297982182</v>
      </c>
      <c r="AJ35">
        <f t="shared" si="26"/>
        <v>10</v>
      </c>
      <c r="AK35">
        <f t="shared" si="27"/>
        <v>8</v>
      </c>
      <c r="AL35">
        <f t="shared" si="28"/>
        <v>2.25</v>
      </c>
      <c r="AM35">
        <f t="shared" si="11"/>
        <v>0.90465053510089055</v>
      </c>
      <c r="AN35">
        <f t="shared" si="12"/>
        <v>8.1906989297982182</v>
      </c>
    </row>
    <row r="36" spans="1:40" x14ac:dyDescent="0.35">
      <c r="A36" t="s">
        <v>28</v>
      </c>
      <c r="B36">
        <v>78680000034</v>
      </c>
      <c r="C36" t="s">
        <v>20</v>
      </c>
      <c r="D36" t="s">
        <v>28</v>
      </c>
      <c r="E36">
        <f t="shared" si="29"/>
        <v>5.2631578964091721E-2</v>
      </c>
      <c r="F36">
        <f t="shared" si="13"/>
        <v>30</v>
      </c>
      <c r="G36">
        <f t="shared" si="14"/>
        <v>32</v>
      </c>
      <c r="H36">
        <f t="shared" si="15"/>
        <v>2.5</v>
      </c>
      <c r="I36">
        <f t="shared" si="2"/>
        <v>0.92414181997875655</v>
      </c>
      <c r="J36">
        <f t="shared" si="30"/>
        <v>31.848283639957515</v>
      </c>
      <c r="L36">
        <f t="shared" si="16"/>
        <v>29</v>
      </c>
      <c r="M36">
        <f t="shared" si="16"/>
        <v>31</v>
      </c>
      <c r="N36">
        <f t="shared" si="17"/>
        <v>2.5</v>
      </c>
      <c r="O36">
        <f t="shared" si="3"/>
        <v>0.92414181997875655</v>
      </c>
      <c r="P36">
        <f t="shared" si="4"/>
        <v>30.848283639957515</v>
      </c>
      <c r="R36">
        <f t="shared" si="18"/>
        <v>20</v>
      </c>
      <c r="S36">
        <f t="shared" si="18"/>
        <v>20</v>
      </c>
      <c r="T36">
        <f t="shared" si="19"/>
        <v>2.5</v>
      </c>
      <c r="U36">
        <f t="shared" si="5"/>
        <v>0.92414181997875655</v>
      </c>
      <c r="V36">
        <f t="shared" si="6"/>
        <v>20</v>
      </c>
      <c r="X36">
        <f t="shared" si="20"/>
        <v>19</v>
      </c>
      <c r="Y36">
        <f t="shared" si="21"/>
        <v>17</v>
      </c>
      <c r="Z36">
        <f t="shared" si="22"/>
        <v>2.5</v>
      </c>
      <c r="AA36">
        <f t="shared" si="7"/>
        <v>0.92414181997875655</v>
      </c>
      <c r="AB36">
        <f t="shared" si="8"/>
        <v>17.151716360042485</v>
      </c>
      <c r="AD36">
        <f t="shared" si="23"/>
        <v>11</v>
      </c>
      <c r="AE36">
        <f t="shared" si="24"/>
        <v>9</v>
      </c>
      <c r="AF36">
        <f t="shared" si="25"/>
        <v>2.5</v>
      </c>
      <c r="AG36">
        <f t="shared" si="9"/>
        <v>0.92414181997875655</v>
      </c>
      <c r="AH36">
        <f t="shared" si="10"/>
        <v>9.1517163600424869</v>
      </c>
      <c r="AJ36">
        <f t="shared" si="26"/>
        <v>10</v>
      </c>
      <c r="AK36">
        <f t="shared" si="27"/>
        <v>8</v>
      </c>
      <c r="AL36">
        <f t="shared" si="28"/>
        <v>2.5</v>
      </c>
      <c r="AM36">
        <f t="shared" si="11"/>
        <v>0.92414181997875655</v>
      </c>
      <c r="AN36">
        <f t="shared" si="12"/>
        <v>8.1517163600424869</v>
      </c>
    </row>
    <row r="37" spans="1:40" x14ac:dyDescent="0.35">
      <c r="A37" t="s">
        <v>28</v>
      </c>
      <c r="B37">
        <v>78680000035</v>
      </c>
      <c r="C37" t="s">
        <v>20</v>
      </c>
      <c r="D37" t="s">
        <v>28</v>
      </c>
      <c r="E37">
        <f t="shared" si="29"/>
        <v>5.2631578964760659E-2</v>
      </c>
      <c r="F37">
        <f t="shared" si="13"/>
        <v>30</v>
      </c>
      <c r="G37">
        <f t="shared" si="14"/>
        <v>32</v>
      </c>
      <c r="H37">
        <f t="shared" si="15"/>
        <v>2.75</v>
      </c>
      <c r="I37">
        <f t="shared" si="2"/>
        <v>0.93991334982599239</v>
      </c>
      <c r="J37">
        <f t="shared" si="30"/>
        <v>31.879826699651986</v>
      </c>
      <c r="L37">
        <f t="shared" si="16"/>
        <v>29</v>
      </c>
      <c r="M37">
        <f t="shared" si="16"/>
        <v>31</v>
      </c>
      <c r="N37">
        <f t="shared" si="17"/>
        <v>2.75</v>
      </c>
      <c r="O37">
        <f t="shared" si="3"/>
        <v>0.93991334982599239</v>
      </c>
      <c r="P37">
        <f t="shared" si="4"/>
        <v>30.879826699651986</v>
      </c>
      <c r="R37">
        <f t="shared" si="18"/>
        <v>20</v>
      </c>
      <c r="S37">
        <f t="shared" si="18"/>
        <v>20</v>
      </c>
      <c r="T37">
        <f t="shared" si="19"/>
        <v>2.75</v>
      </c>
      <c r="U37">
        <f t="shared" si="5"/>
        <v>0.93991334982599239</v>
      </c>
      <c r="V37">
        <f t="shared" si="6"/>
        <v>20</v>
      </c>
      <c r="X37">
        <f t="shared" si="20"/>
        <v>19</v>
      </c>
      <c r="Y37">
        <f t="shared" si="21"/>
        <v>17</v>
      </c>
      <c r="Z37">
        <f t="shared" si="22"/>
        <v>2.75</v>
      </c>
      <c r="AA37">
        <f t="shared" si="7"/>
        <v>0.93991334982599239</v>
      </c>
      <c r="AB37">
        <f t="shared" si="8"/>
        <v>17.120173300348014</v>
      </c>
      <c r="AD37">
        <f t="shared" si="23"/>
        <v>11</v>
      </c>
      <c r="AE37">
        <f t="shared" si="24"/>
        <v>9</v>
      </c>
      <c r="AF37">
        <f t="shared" si="25"/>
        <v>2.75</v>
      </c>
      <c r="AG37">
        <f t="shared" si="9"/>
        <v>0.93991334982599239</v>
      </c>
      <c r="AH37">
        <f t="shared" si="10"/>
        <v>9.1201733003480143</v>
      </c>
      <c r="AJ37">
        <f t="shared" si="26"/>
        <v>10</v>
      </c>
      <c r="AK37">
        <f t="shared" si="27"/>
        <v>8</v>
      </c>
      <c r="AL37">
        <f t="shared" si="28"/>
        <v>2.75</v>
      </c>
      <c r="AM37">
        <f t="shared" si="11"/>
        <v>0.93991334982599239</v>
      </c>
      <c r="AN37">
        <f t="shared" si="12"/>
        <v>8.1201733003480143</v>
      </c>
    </row>
    <row r="38" spans="1:40" x14ac:dyDescent="0.35">
      <c r="A38" t="s">
        <v>28</v>
      </c>
      <c r="B38">
        <v>78680000036</v>
      </c>
      <c r="C38" t="s">
        <v>20</v>
      </c>
      <c r="D38" t="s">
        <v>28</v>
      </c>
      <c r="E38">
        <f t="shared" si="29"/>
        <v>5.2631578965429589E-2</v>
      </c>
      <c r="F38">
        <f t="shared" si="13"/>
        <v>30</v>
      </c>
      <c r="G38">
        <f t="shared" si="14"/>
        <v>32</v>
      </c>
      <c r="H38">
        <f t="shared" si="15"/>
        <v>3</v>
      </c>
      <c r="I38">
        <f t="shared" si="2"/>
        <v>0.95257412682243336</v>
      </c>
      <c r="J38">
        <f t="shared" si="30"/>
        <v>31.905148253644867</v>
      </c>
      <c r="L38">
        <f t="shared" si="16"/>
        <v>29</v>
      </c>
      <c r="M38">
        <f t="shared" si="16"/>
        <v>31</v>
      </c>
      <c r="N38">
        <f t="shared" si="17"/>
        <v>3</v>
      </c>
      <c r="O38">
        <f t="shared" si="3"/>
        <v>0.95257412682243336</v>
      </c>
      <c r="P38">
        <f t="shared" si="4"/>
        <v>30.905148253644867</v>
      </c>
      <c r="R38">
        <f t="shared" si="18"/>
        <v>20</v>
      </c>
      <c r="S38">
        <f t="shared" si="18"/>
        <v>20</v>
      </c>
      <c r="T38">
        <f t="shared" si="19"/>
        <v>3</v>
      </c>
      <c r="U38">
        <f t="shared" si="5"/>
        <v>0.95257412682243336</v>
      </c>
      <c r="V38">
        <f t="shared" si="6"/>
        <v>20</v>
      </c>
      <c r="X38">
        <f t="shared" si="20"/>
        <v>19</v>
      </c>
      <c r="Y38">
        <f t="shared" si="21"/>
        <v>17</v>
      </c>
      <c r="Z38">
        <f t="shared" si="22"/>
        <v>3</v>
      </c>
      <c r="AA38">
        <f t="shared" si="7"/>
        <v>0.95257412682243336</v>
      </c>
      <c r="AB38">
        <f t="shared" si="8"/>
        <v>17.094851746355133</v>
      </c>
      <c r="AD38">
        <f t="shared" si="23"/>
        <v>11</v>
      </c>
      <c r="AE38">
        <f t="shared" si="24"/>
        <v>9</v>
      </c>
      <c r="AF38">
        <f t="shared" si="25"/>
        <v>3</v>
      </c>
      <c r="AG38">
        <f t="shared" si="9"/>
        <v>0.95257412682243336</v>
      </c>
      <c r="AH38">
        <f t="shared" si="10"/>
        <v>9.0948517463551326</v>
      </c>
      <c r="AJ38">
        <f t="shared" si="26"/>
        <v>10</v>
      </c>
      <c r="AK38">
        <f t="shared" si="27"/>
        <v>8</v>
      </c>
      <c r="AL38">
        <f t="shared" si="28"/>
        <v>3</v>
      </c>
      <c r="AM38">
        <f t="shared" si="11"/>
        <v>0.95257412682243336</v>
      </c>
      <c r="AN38">
        <f t="shared" si="12"/>
        <v>8.0948517463551326</v>
      </c>
    </row>
    <row r="39" spans="1:40" x14ac:dyDescent="0.35">
      <c r="A39" t="s">
        <v>28</v>
      </c>
      <c r="B39">
        <v>78680000037</v>
      </c>
      <c r="C39" t="s">
        <v>20</v>
      </c>
      <c r="D39" t="s">
        <v>28</v>
      </c>
      <c r="E39">
        <f t="shared" si="29"/>
        <v>5.2631578966098519E-2</v>
      </c>
      <c r="F39">
        <f t="shared" si="13"/>
        <v>30</v>
      </c>
      <c r="G39">
        <f t="shared" si="14"/>
        <v>32</v>
      </c>
      <c r="H39">
        <f t="shared" si="15"/>
        <v>3.25</v>
      </c>
      <c r="I39">
        <f t="shared" si="2"/>
        <v>0.96267311265587063</v>
      </c>
      <c r="J39">
        <f t="shared" si="30"/>
        <v>31.925346225311742</v>
      </c>
      <c r="L39">
        <f t="shared" si="16"/>
        <v>29</v>
      </c>
      <c r="M39">
        <f t="shared" si="16"/>
        <v>31</v>
      </c>
      <c r="N39">
        <f t="shared" si="17"/>
        <v>3.25</v>
      </c>
      <c r="O39">
        <f t="shared" si="3"/>
        <v>0.96267311265587063</v>
      </c>
      <c r="P39">
        <f t="shared" si="4"/>
        <v>30.925346225311742</v>
      </c>
      <c r="R39">
        <f t="shared" si="18"/>
        <v>20</v>
      </c>
      <c r="S39">
        <f t="shared" si="18"/>
        <v>20</v>
      </c>
      <c r="T39">
        <f t="shared" si="19"/>
        <v>3.25</v>
      </c>
      <c r="U39">
        <f t="shared" si="5"/>
        <v>0.96267311265587063</v>
      </c>
      <c r="V39">
        <f t="shared" si="6"/>
        <v>20</v>
      </c>
      <c r="X39">
        <f t="shared" si="20"/>
        <v>19</v>
      </c>
      <c r="Y39">
        <f t="shared" si="21"/>
        <v>17</v>
      </c>
      <c r="Z39">
        <f t="shared" si="22"/>
        <v>3.25</v>
      </c>
      <c r="AA39">
        <f t="shared" si="7"/>
        <v>0.96267311265587063</v>
      </c>
      <c r="AB39">
        <f t="shared" si="8"/>
        <v>17.074653774688258</v>
      </c>
      <c r="AD39">
        <f t="shared" si="23"/>
        <v>11</v>
      </c>
      <c r="AE39">
        <f t="shared" si="24"/>
        <v>9</v>
      </c>
      <c r="AF39">
        <f t="shared" si="25"/>
        <v>3.25</v>
      </c>
      <c r="AG39">
        <f t="shared" si="9"/>
        <v>0.96267311265587063</v>
      </c>
      <c r="AH39">
        <f t="shared" si="10"/>
        <v>9.0746537746882581</v>
      </c>
      <c r="AJ39">
        <f t="shared" si="26"/>
        <v>10</v>
      </c>
      <c r="AK39">
        <f t="shared" si="27"/>
        <v>8</v>
      </c>
      <c r="AL39">
        <f t="shared" si="28"/>
        <v>3.25</v>
      </c>
      <c r="AM39">
        <f t="shared" si="11"/>
        <v>0.96267311265587063</v>
      </c>
      <c r="AN39">
        <f t="shared" si="12"/>
        <v>8.0746537746882581</v>
      </c>
    </row>
    <row r="40" spans="1:40" x14ac:dyDescent="0.35">
      <c r="A40" t="s">
        <v>28</v>
      </c>
      <c r="B40">
        <v>78680000038</v>
      </c>
      <c r="C40" t="s">
        <v>20</v>
      </c>
      <c r="D40" t="s">
        <v>28</v>
      </c>
      <c r="E40">
        <f t="shared" si="29"/>
        <v>5.2631578966767449E-2</v>
      </c>
      <c r="F40">
        <f t="shared" si="13"/>
        <v>30</v>
      </c>
      <c r="G40">
        <f t="shared" si="14"/>
        <v>32</v>
      </c>
      <c r="H40">
        <f t="shared" si="15"/>
        <v>3.5</v>
      </c>
      <c r="I40">
        <f t="shared" si="2"/>
        <v>0.97068776924864364</v>
      </c>
      <c r="J40">
        <f t="shared" si="30"/>
        <v>31.941375538497287</v>
      </c>
      <c r="L40">
        <f t="shared" si="16"/>
        <v>29</v>
      </c>
      <c r="M40">
        <f t="shared" si="16"/>
        <v>31</v>
      </c>
      <c r="N40">
        <f t="shared" si="17"/>
        <v>3.5</v>
      </c>
      <c r="O40">
        <f t="shared" si="3"/>
        <v>0.97068776924864364</v>
      </c>
      <c r="P40">
        <f t="shared" si="4"/>
        <v>30.941375538497287</v>
      </c>
      <c r="R40">
        <f t="shared" si="18"/>
        <v>20</v>
      </c>
      <c r="S40">
        <f t="shared" si="18"/>
        <v>20</v>
      </c>
      <c r="T40">
        <f t="shared" si="19"/>
        <v>3.5</v>
      </c>
      <c r="U40">
        <f t="shared" si="5"/>
        <v>0.97068776924864364</v>
      </c>
      <c r="V40">
        <f t="shared" si="6"/>
        <v>20</v>
      </c>
      <c r="X40">
        <f t="shared" si="20"/>
        <v>19</v>
      </c>
      <c r="Y40">
        <f t="shared" si="21"/>
        <v>17</v>
      </c>
      <c r="Z40">
        <f t="shared" si="22"/>
        <v>3.5</v>
      </c>
      <c r="AA40">
        <f t="shared" si="7"/>
        <v>0.97068776924864364</v>
      </c>
      <c r="AB40">
        <f t="shared" si="8"/>
        <v>17.058624461502713</v>
      </c>
      <c r="AD40">
        <f t="shared" si="23"/>
        <v>11</v>
      </c>
      <c r="AE40">
        <f t="shared" si="24"/>
        <v>9</v>
      </c>
      <c r="AF40">
        <f t="shared" si="25"/>
        <v>3.5</v>
      </c>
      <c r="AG40">
        <f t="shared" si="9"/>
        <v>0.97068776924864364</v>
      </c>
      <c r="AH40">
        <f t="shared" si="10"/>
        <v>9.0586244615027134</v>
      </c>
      <c r="AJ40">
        <f t="shared" si="26"/>
        <v>10</v>
      </c>
      <c r="AK40">
        <f t="shared" si="27"/>
        <v>8</v>
      </c>
      <c r="AL40">
        <f t="shared" si="28"/>
        <v>3.5</v>
      </c>
      <c r="AM40">
        <f t="shared" si="11"/>
        <v>0.97068776924864364</v>
      </c>
      <c r="AN40">
        <f t="shared" si="12"/>
        <v>8.0586244615027134</v>
      </c>
    </row>
    <row r="41" spans="1:40" x14ac:dyDescent="0.35">
      <c r="A41" t="s">
        <v>28</v>
      </c>
      <c r="B41">
        <v>78680000039</v>
      </c>
      <c r="C41" t="s">
        <v>20</v>
      </c>
      <c r="D41" t="s">
        <v>28</v>
      </c>
      <c r="E41">
        <f t="shared" si="29"/>
        <v>5.2631578967436386E-2</v>
      </c>
      <c r="F41">
        <f t="shared" si="13"/>
        <v>30</v>
      </c>
      <c r="G41">
        <f t="shared" si="14"/>
        <v>32</v>
      </c>
      <c r="H41">
        <f t="shared" si="15"/>
        <v>3.75</v>
      </c>
      <c r="I41">
        <f t="shared" si="2"/>
        <v>0.97702263008997436</v>
      </c>
      <c r="J41">
        <f t="shared" si="30"/>
        <v>31.954045260179949</v>
      </c>
      <c r="L41">
        <f t="shared" si="16"/>
        <v>29</v>
      </c>
      <c r="M41">
        <f t="shared" si="16"/>
        <v>31</v>
      </c>
      <c r="N41">
        <f t="shared" si="17"/>
        <v>3.75</v>
      </c>
      <c r="O41">
        <f t="shared" si="3"/>
        <v>0.97702263008997436</v>
      </c>
      <c r="P41">
        <f t="shared" si="4"/>
        <v>30.954045260179949</v>
      </c>
      <c r="R41">
        <f t="shared" si="18"/>
        <v>20</v>
      </c>
      <c r="S41">
        <f t="shared" si="18"/>
        <v>20</v>
      </c>
      <c r="T41">
        <f t="shared" si="19"/>
        <v>3.75</v>
      </c>
      <c r="U41">
        <f t="shared" si="5"/>
        <v>0.97702263008997436</v>
      </c>
      <c r="V41">
        <f t="shared" si="6"/>
        <v>20</v>
      </c>
      <c r="X41">
        <f t="shared" si="20"/>
        <v>19</v>
      </c>
      <c r="Y41">
        <f t="shared" si="21"/>
        <v>17</v>
      </c>
      <c r="Z41">
        <f t="shared" si="22"/>
        <v>3.75</v>
      </c>
      <c r="AA41">
        <f t="shared" si="7"/>
        <v>0.97702263008997436</v>
      </c>
      <c r="AB41">
        <f t="shared" si="8"/>
        <v>17.045954739820051</v>
      </c>
      <c r="AD41">
        <f t="shared" si="23"/>
        <v>11</v>
      </c>
      <c r="AE41">
        <f t="shared" si="24"/>
        <v>9</v>
      </c>
      <c r="AF41">
        <f t="shared" si="25"/>
        <v>3.75</v>
      </c>
      <c r="AG41">
        <f t="shared" si="9"/>
        <v>0.97702263008997436</v>
      </c>
      <c r="AH41">
        <f t="shared" si="10"/>
        <v>9.0459547398200506</v>
      </c>
      <c r="AJ41">
        <f t="shared" si="26"/>
        <v>10</v>
      </c>
      <c r="AK41">
        <f t="shared" si="27"/>
        <v>8</v>
      </c>
      <c r="AL41">
        <f t="shared" si="28"/>
        <v>3.75</v>
      </c>
      <c r="AM41">
        <f t="shared" si="11"/>
        <v>0.97702263008997436</v>
      </c>
      <c r="AN41">
        <f t="shared" si="12"/>
        <v>8.0459547398200506</v>
      </c>
    </row>
    <row r="42" spans="1:40" x14ac:dyDescent="0.35">
      <c r="A42" t="s">
        <v>28</v>
      </c>
      <c r="B42">
        <v>78680000040</v>
      </c>
      <c r="C42" t="s">
        <v>20</v>
      </c>
      <c r="D42" t="s">
        <v>28</v>
      </c>
      <c r="E42">
        <f t="shared" si="29"/>
        <v>5.2631578968105316E-2</v>
      </c>
      <c r="F42">
        <f t="shared" si="13"/>
        <v>30</v>
      </c>
      <c r="G42">
        <f t="shared" si="14"/>
        <v>32</v>
      </c>
      <c r="H42">
        <f t="shared" si="15"/>
        <v>4</v>
      </c>
      <c r="I42">
        <f t="shared" si="2"/>
        <v>0.98201379003790845</v>
      </c>
      <c r="J42">
        <f t="shared" si="30"/>
        <v>31.964027580075818</v>
      </c>
      <c r="L42">
        <f t="shared" si="16"/>
        <v>29</v>
      </c>
      <c r="M42">
        <f t="shared" si="16"/>
        <v>31</v>
      </c>
      <c r="N42">
        <f t="shared" si="17"/>
        <v>4</v>
      </c>
      <c r="O42">
        <f t="shared" si="3"/>
        <v>0.98201379003790845</v>
      </c>
      <c r="P42">
        <f t="shared" si="4"/>
        <v>30.964027580075818</v>
      </c>
      <c r="R42">
        <f t="shared" si="18"/>
        <v>20</v>
      </c>
      <c r="S42">
        <f t="shared" si="18"/>
        <v>20</v>
      </c>
      <c r="T42">
        <f t="shared" si="19"/>
        <v>4</v>
      </c>
      <c r="U42">
        <f t="shared" si="5"/>
        <v>0.98201379003790845</v>
      </c>
      <c r="V42">
        <f t="shared" si="6"/>
        <v>20</v>
      </c>
      <c r="X42">
        <f t="shared" si="20"/>
        <v>19</v>
      </c>
      <c r="Y42">
        <f t="shared" si="21"/>
        <v>17</v>
      </c>
      <c r="Z42">
        <f t="shared" si="22"/>
        <v>4</v>
      </c>
      <c r="AA42">
        <f t="shared" si="7"/>
        <v>0.98201379003790845</v>
      </c>
      <c r="AB42">
        <f t="shared" si="8"/>
        <v>17.035972419924182</v>
      </c>
      <c r="AD42">
        <f t="shared" si="23"/>
        <v>11</v>
      </c>
      <c r="AE42">
        <f t="shared" si="24"/>
        <v>9</v>
      </c>
      <c r="AF42">
        <f t="shared" si="25"/>
        <v>4</v>
      </c>
      <c r="AG42">
        <f t="shared" si="9"/>
        <v>0.98201379003790845</v>
      </c>
      <c r="AH42">
        <f t="shared" si="10"/>
        <v>9.0359724199241835</v>
      </c>
      <c r="AJ42">
        <f t="shared" si="26"/>
        <v>10</v>
      </c>
      <c r="AK42">
        <f t="shared" si="27"/>
        <v>8</v>
      </c>
      <c r="AL42">
        <f t="shared" si="28"/>
        <v>4</v>
      </c>
      <c r="AM42">
        <f t="shared" si="11"/>
        <v>0.98201379003790845</v>
      </c>
      <c r="AN42">
        <f t="shared" si="12"/>
        <v>8.0359724199241835</v>
      </c>
    </row>
    <row r="43" spans="1:40" x14ac:dyDescent="0.35">
      <c r="A43" t="s">
        <v>28</v>
      </c>
      <c r="B43">
        <v>78680000041</v>
      </c>
      <c r="C43" t="s">
        <v>20</v>
      </c>
      <c r="D43" t="s">
        <v>28</v>
      </c>
      <c r="E43">
        <f t="shared" si="29"/>
        <v>5.2631578968774247E-2</v>
      </c>
      <c r="F43">
        <f t="shared" si="13"/>
        <v>30</v>
      </c>
      <c r="G43">
        <f t="shared" si="14"/>
        <v>32</v>
      </c>
      <c r="H43">
        <f t="shared" si="15"/>
        <v>4.25</v>
      </c>
      <c r="I43">
        <f t="shared" si="2"/>
        <v>0.9859363729567544</v>
      </c>
      <c r="J43">
        <f t="shared" si="30"/>
        <v>31.971872745913508</v>
      </c>
      <c r="L43">
        <f t="shared" si="16"/>
        <v>29</v>
      </c>
      <c r="M43">
        <f t="shared" si="16"/>
        <v>31</v>
      </c>
      <c r="N43">
        <f t="shared" si="17"/>
        <v>4.25</v>
      </c>
      <c r="O43">
        <f t="shared" si="3"/>
        <v>0.9859363729567544</v>
      </c>
      <c r="P43">
        <f t="shared" si="4"/>
        <v>30.971872745913508</v>
      </c>
      <c r="R43">
        <f t="shared" si="18"/>
        <v>20</v>
      </c>
      <c r="S43">
        <f t="shared" si="18"/>
        <v>20</v>
      </c>
      <c r="T43">
        <f t="shared" si="19"/>
        <v>4.25</v>
      </c>
      <c r="U43">
        <f t="shared" si="5"/>
        <v>0.9859363729567544</v>
      </c>
      <c r="V43">
        <f t="shared" si="6"/>
        <v>20</v>
      </c>
      <c r="X43">
        <f t="shared" si="20"/>
        <v>19</v>
      </c>
      <c r="Y43">
        <f t="shared" si="21"/>
        <v>17</v>
      </c>
      <c r="Z43">
        <f t="shared" si="22"/>
        <v>4.25</v>
      </c>
      <c r="AA43">
        <f t="shared" si="7"/>
        <v>0.9859363729567544</v>
      </c>
      <c r="AB43">
        <f t="shared" si="8"/>
        <v>17.028127254086492</v>
      </c>
      <c r="AD43">
        <f t="shared" si="23"/>
        <v>11</v>
      </c>
      <c r="AE43">
        <f t="shared" si="24"/>
        <v>9</v>
      </c>
      <c r="AF43">
        <f t="shared" si="25"/>
        <v>4.25</v>
      </c>
      <c r="AG43">
        <f t="shared" si="9"/>
        <v>0.9859363729567544</v>
      </c>
      <c r="AH43">
        <f t="shared" si="10"/>
        <v>9.0281272540864919</v>
      </c>
      <c r="AJ43">
        <f t="shared" si="26"/>
        <v>10</v>
      </c>
      <c r="AK43">
        <f t="shared" si="27"/>
        <v>8</v>
      </c>
      <c r="AL43">
        <f t="shared" si="28"/>
        <v>4.25</v>
      </c>
      <c r="AM43">
        <f t="shared" si="11"/>
        <v>0.9859363729567544</v>
      </c>
      <c r="AN43">
        <f t="shared" si="12"/>
        <v>8.0281272540864919</v>
      </c>
    </row>
    <row r="44" spans="1:40" x14ac:dyDescent="0.35">
      <c r="A44" t="s">
        <v>28</v>
      </c>
      <c r="B44">
        <v>78680000042</v>
      </c>
      <c r="C44" t="s">
        <v>20</v>
      </c>
      <c r="D44" t="s">
        <v>28</v>
      </c>
      <c r="E44">
        <f t="shared" si="29"/>
        <v>5.2631578969443184E-2</v>
      </c>
      <c r="F44">
        <f t="shared" si="13"/>
        <v>30</v>
      </c>
      <c r="G44">
        <f t="shared" si="14"/>
        <v>32</v>
      </c>
      <c r="H44">
        <f t="shared" si="15"/>
        <v>4.5</v>
      </c>
      <c r="I44">
        <f t="shared" si="2"/>
        <v>0.98901305736940681</v>
      </c>
      <c r="J44">
        <f t="shared" si="30"/>
        <v>31.978026114738814</v>
      </c>
      <c r="L44">
        <f t="shared" si="16"/>
        <v>29</v>
      </c>
      <c r="M44">
        <f t="shared" si="16"/>
        <v>31</v>
      </c>
      <c r="N44">
        <f t="shared" si="17"/>
        <v>4.5</v>
      </c>
      <c r="O44">
        <f t="shared" si="3"/>
        <v>0.98901305736940681</v>
      </c>
      <c r="P44">
        <f t="shared" si="4"/>
        <v>30.978026114738814</v>
      </c>
      <c r="R44">
        <f t="shared" si="18"/>
        <v>20</v>
      </c>
      <c r="S44">
        <f t="shared" si="18"/>
        <v>20</v>
      </c>
      <c r="T44">
        <f t="shared" si="19"/>
        <v>4.5</v>
      </c>
      <c r="U44">
        <f t="shared" si="5"/>
        <v>0.98901305736940681</v>
      </c>
      <c r="V44">
        <f t="shared" si="6"/>
        <v>20</v>
      </c>
      <c r="X44">
        <f t="shared" si="20"/>
        <v>19</v>
      </c>
      <c r="Y44">
        <f t="shared" si="21"/>
        <v>17</v>
      </c>
      <c r="Z44">
        <f t="shared" si="22"/>
        <v>4.5</v>
      </c>
      <c r="AA44">
        <f t="shared" si="7"/>
        <v>0.98901305736940681</v>
      </c>
      <c r="AB44">
        <f t="shared" si="8"/>
        <v>17.021973885261186</v>
      </c>
      <c r="AD44">
        <f t="shared" si="23"/>
        <v>11</v>
      </c>
      <c r="AE44">
        <f t="shared" si="24"/>
        <v>9</v>
      </c>
      <c r="AF44">
        <f t="shared" si="25"/>
        <v>4.5</v>
      </c>
      <c r="AG44">
        <f t="shared" si="9"/>
        <v>0.98901305736940681</v>
      </c>
      <c r="AH44">
        <f t="shared" si="10"/>
        <v>9.0219738852611862</v>
      </c>
      <c r="AJ44">
        <f t="shared" si="26"/>
        <v>10</v>
      </c>
      <c r="AK44">
        <f t="shared" si="27"/>
        <v>8</v>
      </c>
      <c r="AL44">
        <f t="shared" si="28"/>
        <v>4.5</v>
      </c>
      <c r="AM44">
        <f t="shared" si="11"/>
        <v>0.98901305736940681</v>
      </c>
      <c r="AN44">
        <f t="shared" si="12"/>
        <v>8.0219738852611862</v>
      </c>
    </row>
    <row r="45" spans="1:40" x14ac:dyDescent="0.35">
      <c r="A45" t="s">
        <v>28</v>
      </c>
      <c r="B45">
        <v>78680000043</v>
      </c>
      <c r="C45" t="s">
        <v>20</v>
      </c>
      <c r="D45" t="s">
        <v>28</v>
      </c>
      <c r="E45">
        <f t="shared" si="29"/>
        <v>5.2631578970112114E-2</v>
      </c>
      <c r="F45">
        <f t="shared" si="13"/>
        <v>30</v>
      </c>
      <c r="G45">
        <f t="shared" si="14"/>
        <v>32</v>
      </c>
      <c r="H45">
        <f t="shared" si="15"/>
        <v>4.75</v>
      </c>
      <c r="I45">
        <f t="shared" si="2"/>
        <v>0.99142251458628805</v>
      </c>
      <c r="J45">
        <f t="shared" si="30"/>
        <v>31.982845029172577</v>
      </c>
      <c r="L45">
        <f t="shared" si="16"/>
        <v>29</v>
      </c>
      <c r="M45">
        <f t="shared" si="16"/>
        <v>31</v>
      </c>
      <c r="N45">
        <f t="shared" si="17"/>
        <v>4.75</v>
      </c>
      <c r="O45">
        <f t="shared" si="3"/>
        <v>0.99142251458628805</v>
      </c>
      <c r="P45">
        <f t="shared" si="4"/>
        <v>30.982845029172577</v>
      </c>
      <c r="R45">
        <f t="shared" si="18"/>
        <v>20</v>
      </c>
      <c r="S45">
        <f t="shared" si="18"/>
        <v>20</v>
      </c>
      <c r="T45">
        <f t="shared" si="19"/>
        <v>4.75</v>
      </c>
      <c r="U45">
        <f t="shared" si="5"/>
        <v>0.99142251458628805</v>
      </c>
      <c r="V45">
        <f t="shared" si="6"/>
        <v>20</v>
      </c>
      <c r="X45">
        <f t="shared" si="20"/>
        <v>19</v>
      </c>
      <c r="Y45">
        <f t="shared" si="21"/>
        <v>17</v>
      </c>
      <c r="Z45">
        <f t="shared" si="22"/>
        <v>4.75</v>
      </c>
      <c r="AA45">
        <f t="shared" si="7"/>
        <v>0.99142251458628805</v>
      </c>
      <c r="AB45">
        <f t="shared" si="8"/>
        <v>17.017154970827423</v>
      </c>
      <c r="AD45">
        <f t="shared" si="23"/>
        <v>11</v>
      </c>
      <c r="AE45">
        <f t="shared" si="24"/>
        <v>9</v>
      </c>
      <c r="AF45">
        <f t="shared" si="25"/>
        <v>4.75</v>
      </c>
      <c r="AG45">
        <f t="shared" si="9"/>
        <v>0.99142251458628805</v>
      </c>
      <c r="AH45">
        <f t="shared" si="10"/>
        <v>9.0171549708274235</v>
      </c>
      <c r="AJ45">
        <f t="shared" si="26"/>
        <v>10</v>
      </c>
      <c r="AK45">
        <f t="shared" si="27"/>
        <v>8</v>
      </c>
      <c r="AL45">
        <f t="shared" si="28"/>
        <v>4.75</v>
      </c>
      <c r="AM45">
        <f t="shared" si="11"/>
        <v>0.99142251458628805</v>
      </c>
      <c r="AN45">
        <f t="shared" si="12"/>
        <v>8.0171549708274235</v>
      </c>
    </row>
    <row r="46" spans="1:40" x14ac:dyDescent="0.35">
      <c r="A46" t="s">
        <v>28</v>
      </c>
      <c r="B46">
        <v>78680000044</v>
      </c>
      <c r="C46" t="s">
        <v>20</v>
      </c>
      <c r="D46" t="s">
        <v>28</v>
      </c>
      <c r="E46">
        <f t="shared" si="29"/>
        <v>5.2631578970781044E-2</v>
      </c>
      <c r="F46">
        <f t="shared" si="13"/>
        <v>30</v>
      </c>
      <c r="G46">
        <f t="shared" si="14"/>
        <v>32</v>
      </c>
      <c r="H46">
        <f t="shared" si="15"/>
        <v>5</v>
      </c>
      <c r="I46">
        <f t="shared" si="2"/>
        <v>0.99330714907571527</v>
      </c>
      <c r="J46">
        <f t="shared" si="30"/>
        <v>31.98661429815143</v>
      </c>
      <c r="L46">
        <f t="shared" si="16"/>
        <v>29</v>
      </c>
      <c r="M46">
        <f t="shared" si="16"/>
        <v>31</v>
      </c>
      <c r="N46">
        <f t="shared" si="17"/>
        <v>5</v>
      </c>
      <c r="O46">
        <f t="shared" si="3"/>
        <v>0.99330714907571527</v>
      </c>
      <c r="P46">
        <f t="shared" si="4"/>
        <v>30.98661429815143</v>
      </c>
      <c r="R46">
        <f t="shared" si="18"/>
        <v>20</v>
      </c>
      <c r="S46">
        <f t="shared" si="18"/>
        <v>20</v>
      </c>
      <c r="T46">
        <f t="shared" si="19"/>
        <v>5</v>
      </c>
      <c r="U46">
        <f t="shared" si="5"/>
        <v>0.99330714907571527</v>
      </c>
      <c r="V46">
        <f t="shared" si="6"/>
        <v>20</v>
      </c>
      <c r="X46">
        <f t="shared" si="20"/>
        <v>19</v>
      </c>
      <c r="Y46">
        <f t="shared" si="21"/>
        <v>17</v>
      </c>
      <c r="Z46">
        <f t="shared" si="22"/>
        <v>5</v>
      </c>
      <c r="AA46">
        <f t="shared" si="7"/>
        <v>0.99330714907571527</v>
      </c>
      <c r="AB46">
        <f t="shared" si="8"/>
        <v>17.01338570184857</v>
      </c>
      <c r="AD46">
        <f t="shared" si="23"/>
        <v>11</v>
      </c>
      <c r="AE46">
        <f t="shared" si="24"/>
        <v>9</v>
      </c>
      <c r="AF46">
        <f t="shared" si="25"/>
        <v>5</v>
      </c>
      <c r="AG46">
        <f t="shared" si="9"/>
        <v>0.99330714907571527</v>
      </c>
      <c r="AH46">
        <f t="shared" si="10"/>
        <v>9.0133857018485699</v>
      </c>
      <c r="AJ46">
        <f t="shared" si="26"/>
        <v>10</v>
      </c>
      <c r="AK46">
        <f t="shared" si="27"/>
        <v>8</v>
      </c>
      <c r="AL46">
        <f t="shared" si="28"/>
        <v>5</v>
      </c>
      <c r="AM46">
        <f t="shared" si="11"/>
        <v>0.99330714907571527</v>
      </c>
      <c r="AN46">
        <f t="shared" si="12"/>
        <v>8.0133857018485699</v>
      </c>
    </row>
    <row r="47" spans="1:40" x14ac:dyDescent="0.35">
      <c r="A47" t="s">
        <v>28</v>
      </c>
      <c r="B47">
        <v>78680000045</v>
      </c>
      <c r="C47" t="s">
        <v>20</v>
      </c>
      <c r="D47" t="s">
        <v>28</v>
      </c>
      <c r="E47">
        <f t="shared" si="29"/>
        <v>5.2631578971449974E-2</v>
      </c>
      <c r="F47">
        <f t="shared" si="13"/>
        <v>30</v>
      </c>
      <c r="G47">
        <f t="shared" si="14"/>
        <v>32</v>
      </c>
      <c r="H47">
        <f t="shared" si="15"/>
        <v>5.25</v>
      </c>
      <c r="I47">
        <f t="shared" si="2"/>
        <v>0.99477987430644166</v>
      </c>
      <c r="J47">
        <f t="shared" si="30"/>
        <v>31.989559748612884</v>
      </c>
      <c r="L47">
        <f t="shared" si="16"/>
        <v>29</v>
      </c>
      <c r="M47">
        <f t="shared" si="16"/>
        <v>31</v>
      </c>
      <c r="N47">
        <f t="shared" si="17"/>
        <v>5.25</v>
      </c>
      <c r="O47">
        <f t="shared" si="3"/>
        <v>0.99477987430644166</v>
      </c>
      <c r="P47">
        <f t="shared" si="4"/>
        <v>30.989559748612884</v>
      </c>
      <c r="R47">
        <f t="shared" si="18"/>
        <v>20</v>
      </c>
      <c r="S47">
        <f t="shared" si="18"/>
        <v>20</v>
      </c>
      <c r="T47">
        <f t="shared" si="19"/>
        <v>5.25</v>
      </c>
      <c r="U47">
        <f t="shared" si="5"/>
        <v>0.99477987430644166</v>
      </c>
      <c r="V47">
        <f t="shared" si="6"/>
        <v>20</v>
      </c>
      <c r="X47">
        <f t="shared" si="20"/>
        <v>19</v>
      </c>
      <c r="Y47">
        <f t="shared" si="21"/>
        <v>17</v>
      </c>
      <c r="Z47">
        <f t="shared" si="22"/>
        <v>5.25</v>
      </c>
      <c r="AA47">
        <f t="shared" si="7"/>
        <v>0.99477987430644166</v>
      </c>
      <c r="AB47">
        <f t="shared" si="8"/>
        <v>17.010440251387116</v>
      </c>
      <c r="AD47">
        <f t="shared" si="23"/>
        <v>11</v>
      </c>
      <c r="AE47">
        <f t="shared" si="24"/>
        <v>9</v>
      </c>
      <c r="AF47">
        <f t="shared" si="25"/>
        <v>5.25</v>
      </c>
      <c r="AG47">
        <f t="shared" si="9"/>
        <v>0.99477987430644166</v>
      </c>
      <c r="AH47">
        <f t="shared" si="10"/>
        <v>9.0104402513871165</v>
      </c>
      <c r="AJ47">
        <f t="shared" si="26"/>
        <v>10</v>
      </c>
      <c r="AK47">
        <f t="shared" si="27"/>
        <v>8</v>
      </c>
      <c r="AL47">
        <f t="shared" si="28"/>
        <v>5.25</v>
      </c>
      <c r="AM47">
        <f t="shared" si="11"/>
        <v>0.99477987430644166</v>
      </c>
      <c r="AN47">
        <f t="shared" si="12"/>
        <v>8.0104402513871165</v>
      </c>
    </row>
    <row r="48" spans="1:40" x14ac:dyDescent="0.35">
      <c r="A48" t="s">
        <v>28</v>
      </c>
      <c r="B48">
        <v>78680000046</v>
      </c>
      <c r="C48" t="s">
        <v>20</v>
      </c>
      <c r="D48" t="s">
        <v>28</v>
      </c>
      <c r="E48">
        <f t="shared" si="29"/>
        <v>5.2631578972118911E-2</v>
      </c>
      <c r="F48">
        <f t="shared" si="13"/>
        <v>30</v>
      </c>
      <c r="G48">
        <f t="shared" si="14"/>
        <v>32</v>
      </c>
      <c r="H48">
        <f t="shared" si="15"/>
        <v>5.5</v>
      </c>
      <c r="I48">
        <f t="shared" si="2"/>
        <v>0.99592986228410396</v>
      </c>
      <c r="J48">
        <f t="shared" si="30"/>
        <v>31.991859724568208</v>
      </c>
      <c r="L48">
        <f t="shared" si="16"/>
        <v>29</v>
      </c>
      <c r="M48">
        <f t="shared" si="16"/>
        <v>31</v>
      </c>
      <c r="N48">
        <f t="shared" si="17"/>
        <v>5.5</v>
      </c>
      <c r="O48">
        <f t="shared" si="3"/>
        <v>0.99592986228410396</v>
      </c>
      <c r="P48">
        <f t="shared" si="4"/>
        <v>30.991859724568208</v>
      </c>
      <c r="R48">
        <f t="shared" si="18"/>
        <v>20</v>
      </c>
      <c r="S48">
        <f t="shared" si="18"/>
        <v>20</v>
      </c>
      <c r="T48">
        <f t="shared" si="19"/>
        <v>5.5</v>
      </c>
      <c r="U48">
        <f t="shared" si="5"/>
        <v>0.99592986228410396</v>
      </c>
      <c r="V48">
        <f t="shared" si="6"/>
        <v>20</v>
      </c>
      <c r="X48">
        <f t="shared" si="20"/>
        <v>19</v>
      </c>
      <c r="Y48">
        <f t="shared" si="21"/>
        <v>17</v>
      </c>
      <c r="Z48">
        <f t="shared" si="22"/>
        <v>5.5</v>
      </c>
      <c r="AA48">
        <f t="shared" si="7"/>
        <v>0.99592986228410396</v>
      </c>
      <c r="AB48">
        <f t="shared" si="8"/>
        <v>17.008140275431792</v>
      </c>
      <c r="AD48">
        <f t="shared" si="23"/>
        <v>11</v>
      </c>
      <c r="AE48">
        <f t="shared" si="24"/>
        <v>9</v>
      </c>
      <c r="AF48">
        <f t="shared" si="25"/>
        <v>5.5</v>
      </c>
      <c r="AG48">
        <f t="shared" si="9"/>
        <v>0.99592986228410396</v>
      </c>
      <c r="AH48">
        <f t="shared" si="10"/>
        <v>9.0081402754317921</v>
      </c>
      <c r="AJ48">
        <f t="shared" si="26"/>
        <v>10</v>
      </c>
      <c r="AK48">
        <f t="shared" si="27"/>
        <v>8</v>
      </c>
      <c r="AL48">
        <f t="shared" si="28"/>
        <v>5.5</v>
      </c>
      <c r="AM48">
        <f t="shared" si="11"/>
        <v>0.99592986228410396</v>
      </c>
      <c r="AN48">
        <f t="shared" si="12"/>
        <v>8.0081402754317921</v>
      </c>
    </row>
    <row r="49" spans="1:40" x14ac:dyDescent="0.35">
      <c r="A49" t="s">
        <v>28</v>
      </c>
      <c r="B49">
        <v>78680000047</v>
      </c>
      <c r="C49" t="s">
        <v>20</v>
      </c>
      <c r="D49" t="s">
        <v>28</v>
      </c>
      <c r="E49">
        <f t="shared" si="29"/>
        <v>5.2631578972787842E-2</v>
      </c>
      <c r="F49">
        <f t="shared" si="13"/>
        <v>30</v>
      </c>
      <c r="G49">
        <f t="shared" si="14"/>
        <v>32</v>
      </c>
      <c r="H49">
        <f t="shared" si="15"/>
        <v>5.75</v>
      </c>
      <c r="I49">
        <f t="shared" si="2"/>
        <v>0.99682731715751483</v>
      </c>
      <c r="J49">
        <f t="shared" si="30"/>
        <v>31.993654634315028</v>
      </c>
      <c r="L49">
        <f t="shared" si="16"/>
        <v>29</v>
      </c>
      <c r="M49">
        <f t="shared" si="16"/>
        <v>31</v>
      </c>
      <c r="N49">
        <f t="shared" si="17"/>
        <v>5.75</v>
      </c>
      <c r="O49">
        <f t="shared" si="3"/>
        <v>0.99682731715751483</v>
      </c>
      <c r="P49">
        <f t="shared" si="4"/>
        <v>30.993654634315028</v>
      </c>
      <c r="R49">
        <f t="shared" si="18"/>
        <v>20</v>
      </c>
      <c r="S49">
        <f t="shared" si="18"/>
        <v>20</v>
      </c>
      <c r="T49">
        <f t="shared" si="19"/>
        <v>5.75</v>
      </c>
      <c r="U49">
        <f t="shared" si="5"/>
        <v>0.99682731715751483</v>
      </c>
      <c r="V49">
        <f t="shared" si="6"/>
        <v>20</v>
      </c>
      <c r="X49">
        <f t="shared" si="20"/>
        <v>19</v>
      </c>
      <c r="Y49">
        <f t="shared" si="21"/>
        <v>17</v>
      </c>
      <c r="Z49">
        <f t="shared" si="22"/>
        <v>5.75</v>
      </c>
      <c r="AA49">
        <f t="shared" si="7"/>
        <v>0.99682731715751483</v>
      </c>
      <c r="AB49">
        <f t="shared" si="8"/>
        <v>17.006345365684972</v>
      </c>
      <c r="AD49">
        <f t="shared" si="23"/>
        <v>11</v>
      </c>
      <c r="AE49">
        <f t="shared" si="24"/>
        <v>9</v>
      </c>
      <c r="AF49">
        <f t="shared" si="25"/>
        <v>5.75</v>
      </c>
      <c r="AG49">
        <f t="shared" si="9"/>
        <v>0.99682731715751483</v>
      </c>
      <c r="AH49">
        <f t="shared" si="10"/>
        <v>9.0063453656849699</v>
      </c>
      <c r="AJ49">
        <f t="shared" si="26"/>
        <v>10</v>
      </c>
      <c r="AK49">
        <f t="shared" si="27"/>
        <v>8</v>
      </c>
      <c r="AL49">
        <f t="shared" si="28"/>
        <v>5.75</v>
      </c>
      <c r="AM49">
        <f t="shared" si="11"/>
        <v>0.99682731715751483</v>
      </c>
      <c r="AN49">
        <f t="shared" si="12"/>
        <v>8.0063453656849699</v>
      </c>
    </row>
    <row r="50" spans="1:40" x14ac:dyDescent="0.35">
      <c r="A50" t="s">
        <v>28</v>
      </c>
      <c r="B50">
        <v>78680000048</v>
      </c>
      <c r="C50" t="s">
        <v>20</v>
      </c>
      <c r="D50" t="s">
        <v>28</v>
      </c>
      <c r="E50">
        <f t="shared" si="29"/>
        <v>5.2631578973456772E-2</v>
      </c>
      <c r="F50">
        <f t="shared" si="13"/>
        <v>30</v>
      </c>
      <c r="G50">
        <f t="shared" si="14"/>
        <v>32</v>
      </c>
      <c r="H50">
        <f t="shared" si="15"/>
        <v>6</v>
      </c>
      <c r="I50">
        <f t="shared" si="2"/>
        <v>0.99752737684336534</v>
      </c>
      <c r="J50">
        <f t="shared" si="30"/>
        <v>31.99505475368673</v>
      </c>
      <c r="L50">
        <f t="shared" si="16"/>
        <v>29</v>
      </c>
      <c r="M50">
        <f t="shared" si="16"/>
        <v>31</v>
      </c>
      <c r="N50">
        <f t="shared" si="17"/>
        <v>6</v>
      </c>
      <c r="O50">
        <f t="shared" si="3"/>
        <v>0.99752737684336534</v>
      </c>
      <c r="P50">
        <f t="shared" si="4"/>
        <v>30.99505475368673</v>
      </c>
      <c r="R50">
        <f t="shared" si="18"/>
        <v>20</v>
      </c>
      <c r="S50">
        <f t="shared" si="18"/>
        <v>20</v>
      </c>
      <c r="T50">
        <f t="shared" si="19"/>
        <v>6</v>
      </c>
      <c r="U50">
        <f t="shared" si="5"/>
        <v>0.99752737684336534</v>
      </c>
      <c r="V50">
        <f t="shared" si="6"/>
        <v>20</v>
      </c>
      <c r="X50">
        <f t="shared" si="20"/>
        <v>19</v>
      </c>
      <c r="Y50">
        <f t="shared" si="21"/>
        <v>17</v>
      </c>
      <c r="Z50">
        <f t="shared" si="22"/>
        <v>6</v>
      </c>
      <c r="AA50">
        <f t="shared" si="7"/>
        <v>0.99752737684336534</v>
      </c>
      <c r="AB50">
        <f t="shared" si="8"/>
        <v>17.00494524631327</v>
      </c>
      <c r="AD50">
        <f t="shared" si="23"/>
        <v>11</v>
      </c>
      <c r="AE50">
        <f t="shared" si="24"/>
        <v>9</v>
      </c>
      <c r="AF50">
        <f t="shared" si="25"/>
        <v>6</v>
      </c>
      <c r="AG50">
        <f t="shared" si="9"/>
        <v>0.99752737684336534</v>
      </c>
      <c r="AH50">
        <f t="shared" si="10"/>
        <v>9.0049452463132695</v>
      </c>
      <c r="AJ50">
        <f t="shared" si="26"/>
        <v>10</v>
      </c>
      <c r="AK50">
        <f t="shared" si="27"/>
        <v>8</v>
      </c>
      <c r="AL50">
        <f t="shared" si="28"/>
        <v>6</v>
      </c>
      <c r="AM50">
        <f t="shared" si="11"/>
        <v>0.99752737684336534</v>
      </c>
      <c r="AN50">
        <f t="shared" si="12"/>
        <v>8.0049452463132695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F1" workbookViewId="0">
      <selection activeCell="J3" sqref="J3"/>
    </sheetView>
  </sheetViews>
  <sheetFormatPr defaultRowHeight="14.5" x14ac:dyDescent="0.35"/>
  <sheetData>
    <row r="1" spans="1:23" x14ac:dyDescent="0.35">
      <c r="A1" t="s">
        <v>38</v>
      </c>
      <c r="B1" t="s">
        <v>40</v>
      </c>
      <c r="C1" t="s">
        <v>41</v>
      </c>
      <c r="D1" t="s">
        <v>45</v>
      </c>
      <c r="E1" t="s">
        <v>51</v>
      </c>
      <c r="F1" t="s">
        <v>47</v>
      </c>
      <c r="G1" t="s">
        <v>48</v>
      </c>
      <c r="H1" t="s">
        <v>30</v>
      </c>
      <c r="I1" t="s">
        <v>49</v>
      </c>
      <c r="J1" t="s">
        <v>50</v>
      </c>
      <c r="M1" t="s">
        <v>47</v>
      </c>
      <c r="N1" t="s">
        <v>48</v>
      </c>
      <c r="O1" t="s">
        <v>30</v>
      </c>
      <c r="P1" t="s">
        <v>49</v>
      </c>
      <c r="Q1" t="s">
        <v>50</v>
      </c>
      <c r="S1" t="s">
        <v>47</v>
      </c>
      <c r="T1" t="s">
        <v>48</v>
      </c>
      <c r="U1" t="s">
        <v>30</v>
      </c>
      <c r="V1" t="s">
        <v>49</v>
      </c>
      <c r="W1" t="s">
        <v>50</v>
      </c>
    </row>
    <row r="2" spans="1:23" x14ac:dyDescent="0.35">
      <c r="A2" t="s">
        <v>28</v>
      </c>
      <c r="B2">
        <v>78680000000</v>
      </c>
      <c r="C2" t="s">
        <v>20</v>
      </c>
      <c r="D2" t="s">
        <v>28</v>
      </c>
      <c r="E2">
        <f>B2/SUM($B$2:$B$20)</f>
        <v>5.2631578941348033E-2</v>
      </c>
      <c r="F2">
        <v>1</v>
      </c>
      <c r="G2">
        <f>20-F2</f>
        <v>19</v>
      </c>
      <c r="H2">
        <v>-6</v>
      </c>
      <c r="I2">
        <f>1/(1+EXP(-H2))</f>
        <v>2.4726231566347743E-3</v>
      </c>
      <c r="J2">
        <f>F2+((G2-F2)*I2)</f>
        <v>1.044507216819426</v>
      </c>
      <c r="M2">
        <v>9</v>
      </c>
      <c r="N2">
        <f>1.5*M2</f>
        <v>13.5</v>
      </c>
      <c r="O2">
        <v>-6</v>
      </c>
      <c r="P2">
        <f>1/(1+EXP(-O2))</f>
        <v>2.4726231566347743E-3</v>
      </c>
      <c r="Q2">
        <f>M2+((N2-M2)*P2)</f>
        <v>9.0111268042048565</v>
      </c>
      <c r="S2">
        <v>8</v>
      </c>
      <c r="T2">
        <f>S2*1.5</f>
        <v>12</v>
      </c>
      <c r="U2">
        <v>-6</v>
      </c>
      <c r="V2">
        <f>1/(1+EXP(-U2))</f>
        <v>2.4726231566347743E-3</v>
      </c>
      <c r="W2">
        <f>S2+((T2-S2)*V2)</f>
        <v>8.0098904926265391</v>
      </c>
    </row>
    <row r="3" spans="1:23" x14ac:dyDescent="0.35">
      <c r="A3" t="s">
        <v>28</v>
      </c>
      <c r="B3">
        <v>78680000001</v>
      </c>
      <c r="C3" t="s">
        <v>20</v>
      </c>
      <c r="D3" t="s">
        <v>28</v>
      </c>
      <c r="E3">
        <f t="shared" ref="E3:E50" si="0">B3/SUM($B$2:$B$20)</f>
        <v>5.2631578942016963E-2</v>
      </c>
      <c r="F3">
        <v>1</v>
      </c>
      <c r="G3">
        <f t="shared" ref="G3:G50" si="1">20-F3</f>
        <v>19</v>
      </c>
      <c r="H3">
        <f>H2+0.25</f>
        <v>-5.75</v>
      </c>
      <c r="I3">
        <f t="shared" ref="I3:I50" si="2">1/(1+EXP(-H3))</f>
        <v>3.1726828424851893E-3</v>
      </c>
      <c r="J3">
        <f t="shared" ref="J3:J50" si="3">F3+((G3-F3)*I3)</f>
        <v>1.0571082911647334</v>
      </c>
      <c r="M3">
        <f>M2</f>
        <v>9</v>
      </c>
      <c r="N3">
        <f>N2</f>
        <v>13.5</v>
      </c>
      <c r="O3">
        <f>O2+0.25</f>
        <v>-5.75</v>
      </c>
      <c r="P3">
        <f t="shared" ref="P3:P50" si="4">1/(1+EXP(-O3))</f>
        <v>3.1726828424851893E-3</v>
      </c>
      <c r="Q3">
        <f t="shared" ref="Q3:Q50" si="5">M3+((N3-M3)*P3)</f>
        <v>9.0142770727911827</v>
      </c>
      <c r="S3">
        <f>S2</f>
        <v>8</v>
      </c>
      <c r="T3">
        <f>T2</f>
        <v>12</v>
      </c>
      <c r="U3">
        <f>U2+0.25</f>
        <v>-5.75</v>
      </c>
      <c r="V3">
        <f t="shared" ref="V3:V50" si="6">1/(1+EXP(-U3))</f>
        <v>3.1726828424851893E-3</v>
      </c>
      <c r="W3">
        <f t="shared" ref="W3:W50" si="7">S3+((T3-S3)*V3)</f>
        <v>8.0126907313699416</v>
      </c>
    </row>
    <row r="4" spans="1:23" x14ac:dyDescent="0.35">
      <c r="A4" t="s">
        <v>28</v>
      </c>
      <c r="B4">
        <v>78680000002</v>
      </c>
      <c r="C4" t="s">
        <v>20</v>
      </c>
      <c r="D4" t="s">
        <v>28</v>
      </c>
      <c r="E4">
        <f t="shared" si="0"/>
        <v>5.2631578942685893E-2</v>
      </c>
      <c r="F4">
        <v>1</v>
      </c>
      <c r="G4">
        <f t="shared" si="1"/>
        <v>19</v>
      </c>
      <c r="H4">
        <f t="shared" ref="H4:H50" si="8">H3+0.25</f>
        <v>-5.5</v>
      </c>
      <c r="I4">
        <f t="shared" si="2"/>
        <v>4.0701377158961277E-3</v>
      </c>
      <c r="J4">
        <f t="shared" si="3"/>
        <v>1.0732624788861302</v>
      </c>
      <c r="M4">
        <f t="shared" ref="M4:M50" si="9">M3</f>
        <v>9</v>
      </c>
      <c r="N4">
        <f t="shared" ref="N4:N50" si="10">N3</f>
        <v>13.5</v>
      </c>
      <c r="O4">
        <f t="shared" ref="O4:O50" si="11">O3+0.25</f>
        <v>-5.5</v>
      </c>
      <c r="P4">
        <f t="shared" si="4"/>
        <v>4.0701377158961277E-3</v>
      </c>
      <c r="Q4">
        <f t="shared" si="5"/>
        <v>9.0183156197215322</v>
      </c>
      <c r="S4">
        <f t="shared" ref="S4:S50" si="12">S3</f>
        <v>8</v>
      </c>
      <c r="T4">
        <f t="shared" ref="T4:T50" si="13">T3</f>
        <v>12</v>
      </c>
      <c r="U4">
        <f t="shared" ref="U4:U50" si="14">U3+0.25</f>
        <v>-5.5</v>
      </c>
      <c r="V4">
        <f t="shared" si="6"/>
        <v>4.0701377158961277E-3</v>
      </c>
      <c r="W4">
        <f t="shared" si="7"/>
        <v>8.0162805508635842</v>
      </c>
    </row>
    <row r="5" spans="1:23" x14ac:dyDescent="0.35">
      <c r="A5" t="s">
        <v>28</v>
      </c>
      <c r="B5">
        <v>78680000003</v>
      </c>
      <c r="C5" t="s">
        <v>20</v>
      </c>
      <c r="D5" t="s">
        <v>28</v>
      </c>
      <c r="E5">
        <f t="shared" si="0"/>
        <v>5.263157894335483E-2</v>
      </c>
      <c r="F5">
        <v>1</v>
      </c>
      <c r="G5">
        <f t="shared" si="1"/>
        <v>19</v>
      </c>
      <c r="H5">
        <f t="shared" si="8"/>
        <v>-5.25</v>
      </c>
      <c r="I5">
        <f t="shared" si="2"/>
        <v>5.2201256935583973E-3</v>
      </c>
      <c r="J5">
        <f t="shared" si="3"/>
        <v>1.0939622624840513</v>
      </c>
      <c r="M5">
        <f t="shared" si="9"/>
        <v>9</v>
      </c>
      <c r="N5">
        <f t="shared" si="10"/>
        <v>13.5</v>
      </c>
      <c r="O5">
        <f t="shared" si="11"/>
        <v>-5.25</v>
      </c>
      <c r="P5">
        <f t="shared" si="4"/>
        <v>5.2201256935583973E-3</v>
      </c>
      <c r="Q5">
        <f t="shared" si="5"/>
        <v>9.023490565621012</v>
      </c>
      <c r="S5">
        <f t="shared" si="12"/>
        <v>8</v>
      </c>
      <c r="T5">
        <f t="shared" si="13"/>
        <v>12</v>
      </c>
      <c r="U5">
        <f t="shared" si="14"/>
        <v>-5.25</v>
      </c>
      <c r="V5">
        <f t="shared" si="6"/>
        <v>5.2201256935583973E-3</v>
      </c>
      <c r="W5">
        <f t="shared" si="7"/>
        <v>8.0208805027742329</v>
      </c>
    </row>
    <row r="6" spans="1:23" x14ac:dyDescent="0.35">
      <c r="A6" t="s">
        <v>28</v>
      </c>
      <c r="B6">
        <v>78680000004</v>
      </c>
      <c r="C6" t="s">
        <v>20</v>
      </c>
      <c r="D6" t="s">
        <v>28</v>
      </c>
      <c r="E6">
        <f t="shared" si="0"/>
        <v>5.263157894402376E-2</v>
      </c>
      <c r="F6">
        <v>1</v>
      </c>
      <c r="G6">
        <f t="shared" si="1"/>
        <v>19</v>
      </c>
      <c r="H6">
        <f t="shared" si="8"/>
        <v>-5</v>
      </c>
      <c r="I6">
        <f t="shared" si="2"/>
        <v>6.6928509242848554E-3</v>
      </c>
      <c r="J6">
        <f t="shared" si="3"/>
        <v>1.1204713166371274</v>
      </c>
      <c r="M6">
        <f t="shared" si="9"/>
        <v>9</v>
      </c>
      <c r="N6">
        <f t="shared" si="10"/>
        <v>13.5</v>
      </c>
      <c r="O6">
        <f t="shared" si="11"/>
        <v>-5</v>
      </c>
      <c r="P6">
        <f t="shared" si="4"/>
        <v>6.6928509242848554E-3</v>
      </c>
      <c r="Q6">
        <f t="shared" si="5"/>
        <v>9.0301178291592823</v>
      </c>
      <c r="S6">
        <f t="shared" si="12"/>
        <v>8</v>
      </c>
      <c r="T6">
        <f t="shared" si="13"/>
        <v>12</v>
      </c>
      <c r="U6">
        <f t="shared" si="14"/>
        <v>-5</v>
      </c>
      <c r="V6">
        <f t="shared" si="6"/>
        <v>6.6928509242848554E-3</v>
      </c>
      <c r="W6">
        <f t="shared" si="7"/>
        <v>8.0267714036971398</v>
      </c>
    </row>
    <row r="7" spans="1:23" x14ac:dyDescent="0.35">
      <c r="A7" t="s">
        <v>28</v>
      </c>
      <c r="B7">
        <v>78680000005</v>
      </c>
      <c r="C7" t="s">
        <v>20</v>
      </c>
      <c r="D7" t="s">
        <v>28</v>
      </c>
      <c r="E7">
        <f t="shared" si="0"/>
        <v>5.263157894469269E-2</v>
      </c>
      <c r="F7">
        <v>1</v>
      </c>
      <c r="G7">
        <f t="shared" si="1"/>
        <v>19</v>
      </c>
      <c r="H7">
        <f t="shared" si="8"/>
        <v>-4.75</v>
      </c>
      <c r="I7">
        <f t="shared" si="2"/>
        <v>8.5774854137119841E-3</v>
      </c>
      <c r="J7">
        <f t="shared" si="3"/>
        <v>1.1543947374468158</v>
      </c>
      <c r="M7">
        <f t="shared" si="9"/>
        <v>9</v>
      </c>
      <c r="N7">
        <f t="shared" si="10"/>
        <v>13.5</v>
      </c>
      <c r="O7">
        <f t="shared" si="11"/>
        <v>-4.75</v>
      </c>
      <c r="P7">
        <f t="shared" si="4"/>
        <v>8.5774854137119841E-3</v>
      </c>
      <c r="Q7">
        <f t="shared" si="5"/>
        <v>9.0385986843617037</v>
      </c>
      <c r="S7">
        <f t="shared" si="12"/>
        <v>8</v>
      </c>
      <c r="T7">
        <f t="shared" si="13"/>
        <v>12</v>
      </c>
      <c r="U7">
        <f t="shared" si="14"/>
        <v>-4.75</v>
      </c>
      <c r="V7">
        <f t="shared" si="6"/>
        <v>8.5774854137119841E-3</v>
      </c>
      <c r="W7">
        <f t="shared" si="7"/>
        <v>8.0343099416548487</v>
      </c>
    </row>
    <row r="8" spans="1:23" x14ac:dyDescent="0.35">
      <c r="A8" t="s">
        <v>28</v>
      </c>
      <c r="B8">
        <v>78680000006</v>
      </c>
      <c r="C8" t="s">
        <v>20</v>
      </c>
      <c r="D8" t="s">
        <v>28</v>
      </c>
      <c r="E8">
        <f t="shared" si="0"/>
        <v>5.2631578945361628E-2</v>
      </c>
      <c r="F8">
        <v>1</v>
      </c>
      <c r="G8">
        <f t="shared" si="1"/>
        <v>19</v>
      </c>
      <c r="H8">
        <f t="shared" si="8"/>
        <v>-4.5</v>
      </c>
      <c r="I8">
        <f t="shared" si="2"/>
        <v>1.098694263059318E-2</v>
      </c>
      <c r="J8">
        <f t="shared" si="3"/>
        <v>1.1977649673506772</v>
      </c>
      <c r="M8">
        <f t="shared" si="9"/>
        <v>9</v>
      </c>
      <c r="N8">
        <f t="shared" si="10"/>
        <v>13.5</v>
      </c>
      <c r="O8">
        <f t="shared" si="11"/>
        <v>-4.5</v>
      </c>
      <c r="P8">
        <f t="shared" si="4"/>
        <v>1.098694263059318E-2</v>
      </c>
      <c r="Q8">
        <f t="shared" si="5"/>
        <v>9.0494412418376697</v>
      </c>
      <c r="S8">
        <f t="shared" si="12"/>
        <v>8</v>
      </c>
      <c r="T8">
        <f t="shared" si="13"/>
        <v>12</v>
      </c>
      <c r="U8">
        <f t="shared" si="14"/>
        <v>-4.5</v>
      </c>
      <c r="V8">
        <f t="shared" si="6"/>
        <v>1.098694263059318E-2</v>
      </c>
      <c r="W8">
        <f t="shared" si="7"/>
        <v>8.0439477705223723</v>
      </c>
    </row>
    <row r="9" spans="1:23" x14ac:dyDescent="0.35">
      <c r="A9" t="s">
        <v>28</v>
      </c>
      <c r="B9">
        <v>78680000007</v>
      </c>
      <c r="C9" t="s">
        <v>20</v>
      </c>
      <c r="D9" t="s">
        <v>28</v>
      </c>
      <c r="E9">
        <f t="shared" si="0"/>
        <v>5.2631578946030558E-2</v>
      </c>
      <c r="F9">
        <v>1</v>
      </c>
      <c r="G9">
        <f t="shared" si="1"/>
        <v>19</v>
      </c>
      <c r="H9">
        <f t="shared" si="8"/>
        <v>-4.25</v>
      </c>
      <c r="I9">
        <f t="shared" si="2"/>
        <v>1.4063627043245475E-2</v>
      </c>
      <c r="J9">
        <f t="shared" si="3"/>
        <v>1.2531452867784185</v>
      </c>
      <c r="M9">
        <f t="shared" si="9"/>
        <v>9</v>
      </c>
      <c r="N9">
        <f t="shared" si="10"/>
        <v>13.5</v>
      </c>
      <c r="O9">
        <f t="shared" si="11"/>
        <v>-4.25</v>
      </c>
      <c r="P9">
        <f t="shared" si="4"/>
        <v>1.4063627043245475E-2</v>
      </c>
      <c r="Q9">
        <f t="shared" si="5"/>
        <v>9.0632863216946049</v>
      </c>
      <c r="S9">
        <f t="shared" si="12"/>
        <v>8</v>
      </c>
      <c r="T9">
        <f t="shared" si="13"/>
        <v>12</v>
      </c>
      <c r="U9">
        <f t="shared" si="14"/>
        <v>-4.25</v>
      </c>
      <c r="V9">
        <f t="shared" si="6"/>
        <v>1.4063627043245475E-2</v>
      </c>
      <c r="W9">
        <f t="shared" si="7"/>
        <v>8.0562545081729819</v>
      </c>
    </row>
    <row r="10" spans="1:23" x14ac:dyDescent="0.35">
      <c r="A10" t="s">
        <v>28</v>
      </c>
      <c r="B10">
        <v>78680000008</v>
      </c>
      <c r="C10" t="s">
        <v>20</v>
      </c>
      <c r="D10" t="s">
        <v>28</v>
      </c>
      <c r="E10">
        <f t="shared" si="0"/>
        <v>5.2631578946699488E-2</v>
      </c>
      <c r="F10">
        <v>1</v>
      </c>
      <c r="G10">
        <f t="shared" si="1"/>
        <v>19</v>
      </c>
      <c r="H10">
        <f t="shared" si="8"/>
        <v>-4</v>
      </c>
      <c r="I10">
        <f t="shared" si="2"/>
        <v>1.7986209962091559E-2</v>
      </c>
      <c r="J10">
        <f t="shared" si="3"/>
        <v>1.3237517793176481</v>
      </c>
      <c r="M10">
        <f t="shared" si="9"/>
        <v>9</v>
      </c>
      <c r="N10">
        <f t="shared" si="10"/>
        <v>13.5</v>
      </c>
      <c r="O10">
        <f t="shared" si="11"/>
        <v>-4</v>
      </c>
      <c r="P10">
        <f t="shared" si="4"/>
        <v>1.7986209962091559E-2</v>
      </c>
      <c r="Q10">
        <f t="shared" si="5"/>
        <v>9.0809379448294116</v>
      </c>
      <c r="S10">
        <f t="shared" si="12"/>
        <v>8</v>
      </c>
      <c r="T10">
        <f t="shared" si="13"/>
        <v>12</v>
      </c>
      <c r="U10">
        <f t="shared" si="14"/>
        <v>-4</v>
      </c>
      <c r="V10">
        <f t="shared" si="6"/>
        <v>1.7986209962091559E-2</v>
      </c>
      <c r="W10">
        <f t="shared" si="7"/>
        <v>8.0719448398483671</v>
      </c>
    </row>
    <row r="11" spans="1:23" x14ac:dyDescent="0.35">
      <c r="A11" t="s">
        <v>28</v>
      </c>
      <c r="B11">
        <v>78680000009</v>
      </c>
      <c r="C11" t="s">
        <v>20</v>
      </c>
      <c r="D11" t="s">
        <v>28</v>
      </c>
      <c r="E11">
        <f t="shared" si="0"/>
        <v>5.2631578947368418E-2</v>
      </c>
      <c r="F11">
        <v>1</v>
      </c>
      <c r="G11">
        <f t="shared" si="1"/>
        <v>19</v>
      </c>
      <c r="H11">
        <f t="shared" si="8"/>
        <v>-3.75</v>
      </c>
      <c r="I11">
        <f t="shared" si="2"/>
        <v>2.2977369910025615E-2</v>
      </c>
      <c r="J11">
        <f t="shared" si="3"/>
        <v>1.413592658380461</v>
      </c>
      <c r="M11">
        <f t="shared" si="9"/>
        <v>9</v>
      </c>
      <c r="N11">
        <f t="shared" si="10"/>
        <v>13.5</v>
      </c>
      <c r="O11">
        <f t="shared" si="11"/>
        <v>-3.75</v>
      </c>
      <c r="P11">
        <f t="shared" si="4"/>
        <v>2.2977369910025615E-2</v>
      </c>
      <c r="Q11">
        <f t="shared" si="5"/>
        <v>9.1033981645951147</v>
      </c>
      <c r="S11">
        <f t="shared" si="12"/>
        <v>8</v>
      </c>
      <c r="T11">
        <f t="shared" si="13"/>
        <v>12</v>
      </c>
      <c r="U11">
        <f t="shared" si="14"/>
        <v>-3.75</v>
      </c>
      <c r="V11">
        <f t="shared" si="6"/>
        <v>2.2977369910025615E-2</v>
      </c>
      <c r="W11">
        <f t="shared" si="7"/>
        <v>8.091909479640103</v>
      </c>
    </row>
    <row r="12" spans="1:23" x14ac:dyDescent="0.35">
      <c r="A12" t="s">
        <v>28</v>
      </c>
      <c r="B12">
        <v>78680000010</v>
      </c>
      <c r="C12" t="s">
        <v>20</v>
      </c>
      <c r="D12" t="s">
        <v>28</v>
      </c>
      <c r="E12">
        <f t="shared" si="0"/>
        <v>5.2631578948037355E-2</v>
      </c>
      <c r="F12">
        <v>1</v>
      </c>
      <c r="G12">
        <f t="shared" si="1"/>
        <v>19</v>
      </c>
      <c r="H12">
        <f t="shared" si="8"/>
        <v>-3.5</v>
      </c>
      <c r="I12">
        <f t="shared" si="2"/>
        <v>2.9312230751356319E-2</v>
      </c>
      <c r="J12">
        <f t="shared" si="3"/>
        <v>1.5276201535244138</v>
      </c>
      <c r="M12">
        <f t="shared" si="9"/>
        <v>9</v>
      </c>
      <c r="N12">
        <f t="shared" si="10"/>
        <v>13.5</v>
      </c>
      <c r="O12">
        <f t="shared" si="11"/>
        <v>-3.5</v>
      </c>
      <c r="P12">
        <f t="shared" si="4"/>
        <v>2.9312230751356319E-2</v>
      </c>
      <c r="Q12">
        <f t="shared" si="5"/>
        <v>9.1319050383811042</v>
      </c>
      <c r="S12">
        <f t="shared" si="12"/>
        <v>8</v>
      </c>
      <c r="T12">
        <f t="shared" si="13"/>
        <v>12</v>
      </c>
      <c r="U12">
        <f t="shared" si="14"/>
        <v>-3.5</v>
      </c>
      <c r="V12">
        <f t="shared" si="6"/>
        <v>2.9312230751356319E-2</v>
      </c>
      <c r="W12">
        <f t="shared" si="7"/>
        <v>8.117248923005425</v>
      </c>
    </row>
    <row r="13" spans="1:23" x14ac:dyDescent="0.35">
      <c r="A13" t="s">
        <v>28</v>
      </c>
      <c r="B13">
        <v>78680000011</v>
      </c>
      <c r="C13" t="s">
        <v>20</v>
      </c>
      <c r="D13" t="s">
        <v>28</v>
      </c>
      <c r="E13">
        <f t="shared" si="0"/>
        <v>5.2631578948706285E-2</v>
      </c>
      <c r="F13">
        <v>1</v>
      </c>
      <c r="G13">
        <f t="shared" si="1"/>
        <v>19</v>
      </c>
      <c r="H13">
        <f t="shared" si="8"/>
        <v>-3.25</v>
      </c>
      <c r="I13">
        <f t="shared" si="2"/>
        <v>3.7326887344129457E-2</v>
      </c>
      <c r="J13">
        <f t="shared" si="3"/>
        <v>1.6718839721943302</v>
      </c>
      <c r="M13">
        <f t="shared" si="9"/>
        <v>9</v>
      </c>
      <c r="N13">
        <f t="shared" si="10"/>
        <v>13.5</v>
      </c>
      <c r="O13">
        <f t="shared" si="11"/>
        <v>-3.25</v>
      </c>
      <c r="P13">
        <f t="shared" si="4"/>
        <v>3.7326887344129457E-2</v>
      </c>
      <c r="Q13">
        <f t="shared" si="5"/>
        <v>9.1679709930485824</v>
      </c>
      <c r="S13">
        <f t="shared" si="12"/>
        <v>8</v>
      </c>
      <c r="T13">
        <f t="shared" si="13"/>
        <v>12</v>
      </c>
      <c r="U13">
        <f t="shared" si="14"/>
        <v>-3.25</v>
      </c>
      <c r="V13">
        <f t="shared" si="6"/>
        <v>3.7326887344129457E-2</v>
      </c>
      <c r="W13">
        <f t="shared" si="7"/>
        <v>8.1493075493765179</v>
      </c>
    </row>
    <row r="14" spans="1:23" x14ac:dyDescent="0.35">
      <c r="A14" t="s">
        <v>28</v>
      </c>
      <c r="B14">
        <v>78680000012</v>
      </c>
      <c r="C14" t="s">
        <v>20</v>
      </c>
      <c r="D14" t="s">
        <v>28</v>
      </c>
      <c r="E14">
        <f t="shared" si="0"/>
        <v>5.2631578949375216E-2</v>
      </c>
      <c r="F14">
        <v>1</v>
      </c>
      <c r="G14">
        <f t="shared" si="1"/>
        <v>19</v>
      </c>
      <c r="H14">
        <f t="shared" si="8"/>
        <v>-3</v>
      </c>
      <c r="I14">
        <f t="shared" si="2"/>
        <v>4.7425873177566781E-2</v>
      </c>
      <c r="J14">
        <f t="shared" si="3"/>
        <v>1.8536657171962021</v>
      </c>
      <c r="M14">
        <f t="shared" si="9"/>
        <v>9</v>
      </c>
      <c r="N14">
        <f t="shared" si="10"/>
        <v>13.5</v>
      </c>
      <c r="O14">
        <f t="shared" si="11"/>
        <v>-3</v>
      </c>
      <c r="P14">
        <f t="shared" si="4"/>
        <v>4.7425873177566781E-2</v>
      </c>
      <c r="Q14">
        <f t="shared" si="5"/>
        <v>9.2134164292990501</v>
      </c>
      <c r="S14">
        <f t="shared" si="12"/>
        <v>8</v>
      </c>
      <c r="T14">
        <f t="shared" si="13"/>
        <v>12</v>
      </c>
      <c r="U14">
        <f t="shared" si="14"/>
        <v>-3</v>
      </c>
      <c r="V14">
        <f t="shared" si="6"/>
        <v>4.7425873177566781E-2</v>
      </c>
      <c r="W14">
        <f t="shared" si="7"/>
        <v>8.189703492710267</v>
      </c>
    </row>
    <row r="15" spans="1:23" x14ac:dyDescent="0.35">
      <c r="A15" t="s">
        <v>28</v>
      </c>
      <c r="B15">
        <v>78680000013</v>
      </c>
      <c r="C15" t="s">
        <v>20</v>
      </c>
      <c r="D15" t="s">
        <v>28</v>
      </c>
      <c r="E15">
        <f t="shared" si="0"/>
        <v>5.2631578950044153E-2</v>
      </c>
      <c r="F15">
        <v>1</v>
      </c>
      <c r="G15">
        <f t="shared" si="1"/>
        <v>19</v>
      </c>
      <c r="H15">
        <f t="shared" si="8"/>
        <v>-2.75</v>
      </c>
      <c r="I15">
        <f t="shared" si="2"/>
        <v>6.0086650174007626E-2</v>
      </c>
      <c r="J15">
        <f t="shared" si="3"/>
        <v>2.0815597031321373</v>
      </c>
      <c r="M15">
        <f t="shared" si="9"/>
        <v>9</v>
      </c>
      <c r="N15">
        <f t="shared" si="10"/>
        <v>13.5</v>
      </c>
      <c r="O15">
        <f t="shared" si="11"/>
        <v>-2.75</v>
      </c>
      <c r="P15">
        <f t="shared" si="4"/>
        <v>6.0086650174007626E-2</v>
      </c>
      <c r="Q15">
        <f t="shared" si="5"/>
        <v>9.270389925783034</v>
      </c>
      <c r="S15">
        <f t="shared" si="12"/>
        <v>8</v>
      </c>
      <c r="T15">
        <f t="shared" si="13"/>
        <v>12</v>
      </c>
      <c r="U15">
        <f t="shared" si="14"/>
        <v>-2.75</v>
      </c>
      <c r="V15">
        <f t="shared" si="6"/>
        <v>6.0086650174007626E-2</v>
      </c>
      <c r="W15">
        <f t="shared" si="7"/>
        <v>8.2403466006960304</v>
      </c>
    </row>
    <row r="16" spans="1:23" x14ac:dyDescent="0.35">
      <c r="A16" t="s">
        <v>28</v>
      </c>
      <c r="B16">
        <v>78680000014</v>
      </c>
      <c r="C16" t="s">
        <v>20</v>
      </c>
      <c r="D16" t="s">
        <v>28</v>
      </c>
      <c r="E16">
        <f t="shared" si="0"/>
        <v>5.2631578950713083E-2</v>
      </c>
      <c r="F16">
        <v>1</v>
      </c>
      <c r="G16">
        <f t="shared" si="1"/>
        <v>19</v>
      </c>
      <c r="H16">
        <f t="shared" si="8"/>
        <v>-2.5</v>
      </c>
      <c r="I16">
        <f t="shared" si="2"/>
        <v>7.5858180021243546E-2</v>
      </c>
      <c r="J16">
        <f t="shared" si="3"/>
        <v>2.3654472403823839</v>
      </c>
      <c r="M16">
        <f t="shared" si="9"/>
        <v>9</v>
      </c>
      <c r="N16">
        <f t="shared" si="10"/>
        <v>13.5</v>
      </c>
      <c r="O16">
        <f t="shared" si="11"/>
        <v>-2.5</v>
      </c>
      <c r="P16">
        <f t="shared" si="4"/>
        <v>7.5858180021243546E-2</v>
      </c>
      <c r="Q16">
        <f t="shared" si="5"/>
        <v>9.3413618100955951</v>
      </c>
      <c r="S16">
        <f t="shared" si="12"/>
        <v>8</v>
      </c>
      <c r="T16">
        <f t="shared" si="13"/>
        <v>12</v>
      </c>
      <c r="U16">
        <f t="shared" si="14"/>
        <v>-2.5</v>
      </c>
      <c r="V16">
        <f t="shared" si="6"/>
        <v>7.5858180021243546E-2</v>
      </c>
      <c r="W16">
        <f t="shared" si="7"/>
        <v>8.3034327200849738</v>
      </c>
    </row>
    <row r="17" spans="1:23" x14ac:dyDescent="0.35">
      <c r="A17" t="s">
        <v>28</v>
      </c>
      <c r="B17">
        <v>78680000015</v>
      </c>
      <c r="C17" t="s">
        <v>20</v>
      </c>
      <c r="D17" t="s">
        <v>28</v>
      </c>
      <c r="E17">
        <f t="shared" si="0"/>
        <v>5.2631578951382013E-2</v>
      </c>
      <c r="F17">
        <v>1</v>
      </c>
      <c r="G17">
        <f t="shared" si="1"/>
        <v>19</v>
      </c>
      <c r="H17">
        <f t="shared" si="8"/>
        <v>-2.25</v>
      </c>
      <c r="I17">
        <f t="shared" si="2"/>
        <v>9.534946489910949E-2</v>
      </c>
      <c r="J17">
        <f t="shared" si="3"/>
        <v>2.7162903681839707</v>
      </c>
      <c r="M17">
        <f t="shared" si="9"/>
        <v>9</v>
      </c>
      <c r="N17">
        <f t="shared" si="10"/>
        <v>13.5</v>
      </c>
      <c r="O17">
        <f t="shared" si="11"/>
        <v>-2.25</v>
      </c>
      <c r="P17">
        <f t="shared" si="4"/>
        <v>9.534946489910949E-2</v>
      </c>
      <c r="Q17">
        <f t="shared" si="5"/>
        <v>9.4290725920459924</v>
      </c>
      <c r="S17">
        <f t="shared" si="12"/>
        <v>8</v>
      </c>
      <c r="T17">
        <f t="shared" si="13"/>
        <v>12</v>
      </c>
      <c r="U17">
        <f t="shared" si="14"/>
        <v>-2.25</v>
      </c>
      <c r="V17">
        <f t="shared" si="6"/>
        <v>9.534946489910949E-2</v>
      </c>
      <c r="W17">
        <f t="shared" si="7"/>
        <v>8.3813978595964382</v>
      </c>
    </row>
    <row r="18" spans="1:23" x14ac:dyDescent="0.35">
      <c r="A18" t="s">
        <v>28</v>
      </c>
      <c r="B18">
        <v>78680000016</v>
      </c>
      <c r="C18" t="s">
        <v>20</v>
      </c>
      <c r="D18" t="s">
        <v>28</v>
      </c>
      <c r="E18">
        <f t="shared" si="0"/>
        <v>5.2631578952050943E-2</v>
      </c>
      <c r="F18">
        <v>1</v>
      </c>
      <c r="G18">
        <f t="shared" si="1"/>
        <v>19</v>
      </c>
      <c r="H18">
        <f t="shared" si="8"/>
        <v>-2</v>
      </c>
      <c r="I18">
        <f t="shared" si="2"/>
        <v>0.11920292202211755</v>
      </c>
      <c r="J18">
        <f t="shared" si="3"/>
        <v>3.1456525963981159</v>
      </c>
      <c r="M18">
        <f t="shared" si="9"/>
        <v>9</v>
      </c>
      <c r="N18">
        <f t="shared" si="10"/>
        <v>13.5</v>
      </c>
      <c r="O18">
        <f t="shared" si="11"/>
        <v>-2</v>
      </c>
      <c r="P18">
        <f t="shared" si="4"/>
        <v>0.11920292202211755</v>
      </c>
      <c r="Q18">
        <f t="shared" si="5"/>
        <v>9.5364131490995288</v>
      </c>
      <c r="S18">
        <f t="shared" si="12"/>
        <v>8</v>
      </c>
      <c r="T18">
        <f t="shared" si="13"/>
        <v>12</v>
      </c>
      <c r="U18">
        <f t="shared" si="14"/>
        <v>-2</v>
      </c>
      <c r="V18">
        <f t="shared" si="6"/>
        <v>0.11920292202211755</v>
      </c>
      <c r="W18">
        <f t="shared" si="7"/>
        <v>8.4768116880884694</v>
      </c>
    </row>
    <row r="19" spans="1:23" x14ac:dyDescent="0.35">
      <c r="A19" t="s">
        <v>28</v>
      </c>
      <c r="B19">
        <v>78680000017</v>
      </c>
      <c r="C19" t="s">
        <v>20</v>
      </c>
      <c r="D19" t="s">
        <v>28</v>
      </c>
      <c r="E19">
        <f t="shared" si="0"/>
        <v>5.263157895271988E-2</v>
      </c>
      <c r="F19">
        <v>1</v>
      </c>
      <c r="G19">
        <f t="shared" si="1"/>
        <v>19</v>
      </c>
      <c r="H19">
        <f t="shared" si="8"/>
        <v>-1.75</v>
      </c>
      <c r="I19">
        <f t="shared" si="2"/>
        <v>0.14804719803168948</v>
      </c>
      <c r="J19">
        <f t="shared" si="3"/>
        <v>3.6648495645704107</v>
      </c>
      <c r="M19">
        <f t="shared" si="9"/>
        <v>9</v>
      </c>
      <c r="N19">
        <f t="shared" si="10"/>
        <v>13.5</v>
      </c>
      <c r="O19">
        <f t="shared" si="11"/>
        <v>-1.75</v>
      </c>
      <c r="P19">
        <f t="shared" si="4"/>
        <v>0.14804719803168948</v>
      </c>
      <c r="Q19">
        <f t="shared" si="5"/>
        <v>9.6662123911426026</v>
      </c>
      <c r="S19">
        <f t="shared" si="12"/>
        <v>8</v>
      </c>
      <c r="T19">
        <f t="shared" si="13"/>
        <v>12</v>
      </c>
      <c r="U19">
        <f t="shared" si="14"/>
        <v>-1.75</v>
      </c>
      <c r="V19">
        <f t="shared" si="6"/>
        <v>0.14804719803168948</v>
      </c>
      <c r="W19">
        <f t="shared" si="7"/>
        <v>8.5921887921267572</v>
      </c>
    </row>
    <row r="20" spans="1:23" x14ac:dyDescent="0.35">
      <c r="A20" t="s">
        <v>28</v>
      </c>
      <c r="B20">
        <v>78680000018</v>
      </c>
      <c r="C20" t="s">
        <v>20</v>
      </c>
      <c r="D20" t="s">
        <v>28</v>
      </c>
      <c r="E20">
        <f t="shared" si="0"/>
        <v>5.2631578953388811E-2</v>
      </c>
      <c r="F20">
        <v>1</v>
      </c>
      <c r="G20">
        <f t="shared" si="1"/>
        <v>19</v>
      </c>
      <c r="H20">
        <f t="shared" si="8"/>
        <v>-1.5</v>
      </c>
      <c r="I20">
        <f t="shared" si="2"/>
        <v>0.18242552380635635</v>
      </c>
      <c r="J20">
        <f t="shared" si="3"/>
        <v>4.2836594285144143</v>
      </c>
      <c r="M20">
        <f t="shared" si="9"/>
        <v>9</v>
      </c>
      <c r="N20">
        <f t="shared" si="10"/>
        <v>13.5</v>
      </c>
      <c r="O20">
        <f t="shared" si="11"/>
        <v>-1.5</v>
      </c>
      <c r="P20">
        <f t="shared" si="4"/>
        <v>0.18242552380635635</v>
      </c>
      <c r="Q20">
        <f t="shared" si="5"/>
        <v>9.8209148571286029</v>
      </c>
      <c r="S20">
        <f t="shared" si="12"/>
        <v>8</v>
      </c>
      <c r="T20">
        <f t="shared" si="13"/>
        <v>12</v>
      </c>
      <c r="U20">
        <f t="shared" si="14"/>
        <v>-1.5</v>
      </c>
      <c r="V20">
        <f t="shared" si="6"/>
        <v>0.18242552380635635</v>
      </c>
      <c r="W20">
        <f t="shared" si="7"/>
        <v>8.7297020952254254</v>
      </c>
    </row>
    <row r="21" spans="1:23" x14ac:dyDescent="0.35">
      <c r="A21" t="s">
        <v>28</v>
      </c>
      <c r="B21">
        <v>78680000019</v>
      </c>
      <c r="C21" t="s">
        <v>20</v>
      </c>
      <c r="D21" t="s">
        <v>28</v>
      </c>
      <c r="E21">
        <f t="shared" si="0"/>
        <v>5.2631578954057741E-2</v>
      </c>
      <c r="F21">
        <v>1</v>
      </c>
      <c r="G21">
        <f t="shared" si="1"/>
        <v>19</v>
      </c>
      <c r="H21">
        <f t="shared" si="8"/>
        <v>-1.25</v>
      </c>
      <c r="I21">
        <f t="shared" si="2"/>
        <v>0.22270013882530884</v>
      </c>
      <c r="J21">
        <f t="shared" si="3"/>
        <v>5.0086024988555593</v>
      </c>
      <c r="M21">
        <f t="shared" si="9"/>
        <v>9</v>
      </c>
      <c r="N21">
        <f t="shared" si="10"/>
        <v>13.5</v>
      </c>
      <c r="O21">
        <f t="shared" si="11"/>
        <v>-1.25</v>
      </c>
      <c r="P21">
        <f t="shared" si="4"/>
        <v>0.22270013882530884</v>
      </c>
      <c r="Q21">
        <f t="shared" si="5"/>
        <v>10.00215062471389</v>
      </c>
      <c r="S21">
        <f t="shared" si="12"/>
        <v>8</v>
      </c>
      <c r="T21">
        <f t="shared" si="13"/>
        <v>12</v>
      </c>
      <c r="U21">
        <f t="shared" si="14"/>
        <v>-1.25</v>
      </c>
      <c r="V21">
        <f t="shared" si="6"/>
        <v>0.22270013882530884</v>
      </c>
      <c r="W21">
        <f t="shared" si="7"/>
        <v>8.8908005553012348</v>
      </c>
    </row>
    <row r="22" spans="1:23" x14ac:dyDescent="0.35">
      <c r="A22" t="s">
        <v>28</v>
      </c>
      <c r="B22">
        <v>78680000020</v>
      </c>
      <c r="C22" t="s">
        <v>20</v>
      </c>
      <c r="D22" t="s">
        <v>28</v>
      </c>
      <c r="E22">
        <f t="shared" si="0"/>
        <v>5.2631578954726671E-2</v>
      </c>
      <c r="F22">
        <v>1</v>
      </c>
      <c r="G22">
        <f t="shared" si="1"/>
        <v>19</v>
      </c>
      <c r="H22">
        <f t="shared" si="8"/>
        <v>-1</v>
      </c>
      <c r="I22">
        <f t="shared" si="2"/>
        <v>0.2689414213699951</v>
      </c>
      <c r="J22">
        <f t="shared" si="3"/>
        <v>5.8409455846599121</v>
      </c>
      <c r="M22">
        <f t="shared" si="9"/>
        <v>9</v>
      </c>
      <c r="N22">
        <f t="shared" si="10"/>
        <v>13.5</v>
      </c>
      <c r="O22">
        <f t="shared" si="11"/>
        <v>-1</v>
      </c>
      <c r="P22">
        <f t="shared" si="4"/>
        <v>0.2689414213699951</v>
      </c>
      <c r="Q22">
        <f t="shared" si="5"/>
        <v>10.210236396164978</v>
      </c>
      <c r="S22">
        <f t="shared" si="12"/>
        <v>8</v>
      </c>
      <c r="T22">
        <f t="shared" si="13"/>
        <v>12</v>
      </c>
      <c r="U22">
        <f t="shared" si="14"/>
        <v>-1</v>
      </c>
      <c r="V22">
        <f t="shared" si="6"/>
        <v>0.2689414213699951</v>
      </c>
      <c r="W22">
        <f t="shared" si="7"/>
        <v>9.0757656854799809</v>
      </c>
    </row>
    <row r="23" spans="1:23" x14ac:dyDescent="0.35">
      <c r="A23" t="s">
        <v>28</v>
      </c>
      <c r="B23">
        <v>78680000021</v>
      </c>
      <c r="C23" t="s">
        <v>20</v>
      </c>
      <c r="D23" t="s">
        <v>28</v>
      </c>
      <c r="E23">
        <f t="shared" si="0"/>
        <v>5.2631578955395608E-2</v>
      </c>
      <c r="F23">
        <v>1</v>
      </c>
      <c r="G23">
        <f t="shared" si="1"/>
        <v>19</v>
      </c>
      <c r="H23">
        <f t="shared" si="8"/>
        <v>-0.75</v>
      </c>
      <c r="I23">
        <f t="shared" si="2"/>
        <v>0.32082130082460703</v>
      </c>
      <c r="J23">
        <f t="shared" si="3"/>
        <v>6.7747834148429265</v>
      </c>
      <c r="M23">
        <f t="shared" si="9"/>
        <v>9</v>
      </c>
      <c r="N23">
        <f t="shared" si="10"/>
        <v>13.5</v>
      </c>
      <c r="O23">
        <f t="shared" si="11"/>
        <v>-0.75</v>
      </c>
      <c r="P23">
        <f t="shared" si="4"/>
        <v>0.32082130082460703</v>
      </c>
      <c r="Q23">
        <f t="shared" si="5"/>
        <v>10.443695853710732</v>
      </c>
      <c r="S23">
        <f t="shared" si="12"/>
        <v>8</v>
      </c>
      <c r="T23">
        <f t="shared" si="13"/>
        <v>12</v>
      </c>
      <c r="U23">
        <f t="shared" si="14"/>
        <v>-0.75</v>
      </c>
      <c r="V23">
        <f t="shared" si="6"/>
        <v>0.32082130082460703</v>
      </c>
      <c r="W23">
        <f t="shared" si="7"/>
        <v>9.2832852032984281</v>
      </c>
    </row>
    <row r="24" spans="1:23" x14ac:dyDescent="0.35">
      <c r="A24" t="s">
        <v>28</v>
      </c>
      <c r="B24">
        <v>78680000022</v>
      </c>
      <c r="C24" t="s">
        <v>20</v>
      </c>
      <c r="D24" t="s">
        <v>28</v>
      </c>
      <c r="E24">
        <f t="shared" si="0"/>
        <v>5.2631578956064538E-2</v>
      </c>
      <c r="F24">
        <v>1</v>
      </c>
      <c r="G24">
        <f t="shared" si="1"/>
        <v>19</v>
      </c>
      <c r="H24">
        <f t="shared" si="8"/>
        <v>-0.5</v>
      </c>
      <c r="I24">
        <f t="shared" si="2"/>
        <v>0.37754066879814541</v>
      </c>
      <c r="J24">
        <f t="shared" si="3"/>
        <v>7.7957320383666175</v>
      </c>
      <c r="M24">
        <f t="shared" si="9"/>
        <v>9</v>
      </c>
      <c r="N24">
        <f t="shared" si="10"/>
        <v>13.5</v>
      </c>
      <c r="O24">
        <f t="shared" si="11"/>
        <v>-0.5</v>
      </c>
      <c r="P24">
        <f t="shared" si="4"/>
        <v>0.37754066879814541</v>
      </c>
      <c r="Q24">
        <f t="shared" si="5"/>
        <v>10.698933009591654</v>
      </c>
      <c r="S24">
        <f t="shared" si="12"/>
        <v>8</v>
      </c>
      <c r="T24">
        <f t="shared" si="13"/>
        <v>12</v>
      </c>
      <c r="U24">
        <f t="shared" si="14"/>
        <v>-0.5</v>
      </c>
      <c r="V24">
        <f t="shared" si="6"/>
        <v>0.37754066879814541</v>
      </c>
      <c r="W24">
        <f t="shared" si="7"/>
        <v>9.5101626751925821</v>
      </c>
    </row>
    <row r="25" spans="1:23" x14ac:dyDescent="0.35">
      <c r="A25" t="s">
        <v>28</v>
      </c>
      <c r="B25">
        <v>78680000023</v>
      </c>
      <c r="C25" t="s">
        <v>20</v>
      </c>
      <c r="D25" t="s">
        <v>28</v>
      </c>
      <c r="E25">
        <f t="shared" si="0"/>
        <v>5.2631578956733469E-2</v>
      </c>
      <c r="F25">
        <v>1</v>
      </c>
      <c r="G25">
        <f t="shared" si="1"/>
        <v>19</v>
      </c>
      <c r="H25">
        <f t="shared" si="8"/>
        <v>-0.25</v>
      </c>
      <c r="I25">
        <f t="shared" si="2"/>
        <v>0.43782349911420193</v>
      </c>
      <c r="J25">
        <f t="shared" si="3"/>
        <v>8.8808229840556336</v>
      </c>
      <c r="M25">
        <f t="shared" si="9"/>
        <v>9</v>
      </c>
      <c r="N25">
        <f t="shared" si="10"/>
        <v>13.5</v>
      </c>
      <c r="O25">
        <f t="shared" si="11"/>
        <v>-0.25</v>
      </c>
      <c r="P25">
        <f t="shared" si="4"/>
        <v>0.43782349911420193</v>
      </c>
      <c r="Q25">
        <f t="shared" si="5"/>
        <v>10.970205746013908</v>
      </c>
      <c r="S25">
        <f t="shared" si="12"/>
        <v>8</v>
      </c>
      <c r="T25">
        <f t="shared" si="13"/>
        <v>12</v>
      </c>
      <c r="U25">
        <f t="shared" si="14"/>
        <v>-0.25</v>
      </c>
      <c r="V25">
        <f t="shared" si="6"/>
        <v>0.43782349911420193</v>
      </c>
      <c r="W25">
        <f t="shared" si="7"/>
        <v>9.7512939964568073</v>
      </c>
    </row>
    <row r="26" spans="1:23" x14ac:dyDescent="0.35">
      <c r="A26" t="s">
        <v>28</v>
      </c>
      <c r="B26">
        <v>78680000024</v>
      </c>
      <c r="C26" t="s">
        <v>20</v>
      </c>
      <c r="D26" t="s">
        <v>28</v>
      </c>
      <c r="E26">
        <f t="shared" si="0"/>
        <v>5.2631578957402406E-2</v>
      </c>
      <c r="F26">
        <v>1</v>
      </c>
      <c r="G26">
        <f t="shared" si="1"/>
        <v>19</v>
      </c>
      <c r="H26">
        <f t="shared" si="8"/>
        <v>0</v>
      </c>
      <c r="I26">
        <f t="shared" si="2"/>
        <v>0.5</v>
      </c>
      <c r="J26">
        <f t="shared" si="3"/>
        <v>10</v>
      </c>
      <c r="M26">
        <f t="shared" si="9"/>
        <v>9</v>
      </c>
      <c r="N26">
        <f t="shared" si="10"/>
        <v>13.5</v>
      </c>
      <c r="O26">
        <f t="shared" si="11"/>
        <v>0</v>
      </c>
      <c r="P26">
        <f t="shared" si="4"/>
        <v>0.5</v>
      </c>
      <c r="Q26">
        <f t="shared" si="5"/>
        <v>11.25</v>
      </c>
      <c r="S26">
        <f t="shared" si="12"/>
        <v>8</v>
      </c>
      <c r="T26">
        <f t="shared" si="13"/>
        <v>12</v>
      </c>
      <c r="U26">
        <f t="shared" si="14"/>
        <v>0</v>
      </c>
      <c r="V26">
        <f t="shared" si="6"/>
        <v>0.5</v>
      </c>
      <c r="W26">
        <f t="shared" si="7"/>
        <v>10</v>
      </c>
    </row>
    <row r="27" spans="1:23" x14ac:dyDescent="0.35">
      <c r="A27" t="s">
        <v>28</v>
      </c>
      <c r="B27">
        <v>78680000025</v>
      </c>
      <c r="C27" t="s">
        <v>20</v>
      </c>
      <c r="D27" t="s">
        <v>28</v>
      </c>
      <c r="E27">
        <f t="shared" si="0"/>
        <v>5.2631578958071336E-2</v>
      </c>
      <c r="F27">
        <v>1</v>
      </c>
      <c r="G27">
        <f t="shared" si="1"/>
        <v>19</v>
      </c>
      <c r="H27">
        <f t="shared" si="8"/>
        <v>0.25</v>
      </c>
      <c r="I27">
        <f t="shared" si="2"/>
        <v>0.56217650088579807</v>
      </c>
      <c r="J27">
        <f t="shared" si="3"/>
        <v>11.119177015944365</v>
      </c>
      <c r="M27">
        <f t="shared" si="9"/>
        <v>9</v>
      </c>
      <c r="N27">
        <f t="shared" si="10"/>
        <v>13.5</v>
      </c>
      <c r="O27">
        <f t="shared" si="11"/>
        <v>0.25</v>
      </c>
      <c r="P27">
        <f t="shared" si="4"/>
        <v>0.56217650088579807</v>
      </c>
      <c r="Q27">
        <f t="shared" si="5"/>
        <v>11.529794253986092</v>
      </c>
      <c r="S27">
        <f t="shared" si="12"/>
        <v>8</v>
      </c>
      <c r="T27">
        <f t="shared" si="13"/>
        <v>12</v>
      </c>
      <c r="U27">
        <f t="shared" si="14"/>
        <v>0.25</v>
      </c>
      <c r="V27">
        <f t="shared" si="6"/>
        <v>0.56217650088579807</v>
      </c>
      <c r="W27">
        <f t="shared" si="7"/>
        <v>10.248706003543193</v>
      </c>
    </row>
    <row r="28" spans="1:23" x14ac:dyDescent="0.35">
      <c r="A28" t="s">
        <v>28</v>
      </c>
      <c r="B28">
        <v>78680000026</v>
      </c>
      <c r="C28" t="s">
        <v>20</v>
      </c>
      <c r="D28" t="s">
        <v>28</v>
      </c>
      <c r="E28">
        <f t="shared" si="0"/>
        <v>5.2631578958740266E-2</v>
      </c>
      <c r="F28">
        <v>1</v>
      </c>
      <c r="G28">
        <f t="shared" si="1"/>
        <v>19</v>
      </c>
      <c r="H28">
        <f t="shared" si="8"/>
        <v>0.5</v>
      </c>
      <c r="I28">
        <f t="shared" si="2"/>
        <v>0.62245933120185459</v>
      </c>
      <c r="J28">
        <f t="shared" si="3"/>
        <v>12.204267961633382</v>
      </c>
      <c r="M28">
        <f t="shared" si="9"/>
        <v>9</v>
      </c>
      <c r="N28">
        <f t="shared" si="10"/>
        <v>13.5</v>
      </c>
      <c r="O28">
        <f t="shared" si="11"/>
        <v>0.5</v>
      </c>
      <c r="P28">
        <f t="shared" si="4"/>
        <v>0.62245933120185459</v>
      </c>
      <c r="Q28">
        <f t="shared" si="5"/>
        <v>11.801066990408346</v>
      </c>
      <c r="S28">
        <f t="shared" si="12"/>
        <v>8</v>
      </c>
      <c r="T28">
        <f t="shared" si="13"/>
        <v>12</v>
      </c>
      <c r="U28">
        <f t="shared" si="14"/>
        <v>0.5</v>
      </c>
      <c r="V28">
        <f t="shared" si="6"/>
        <v>0.62245933120185459</v>
      </c>
      <c r="W28">
        <f t="shared" si="7"/>
        <v>10.489837324807418</v>
      </c>
    </row>
    <row r="29" spans="1:23" x14ac:dyDescent="0.35">
      <c r="A29" t="s">
        <v>28</v>
      </c>
      <c r="B29">
        <v>78680000027</v>
      </c>
      <c r="C29" t="s">
        <v>20</v>
      </c>
      <c r="D29" t="s">
        <v>28</v>
      </c>
      <c r="E29">
        <f t="shared" si="0"/>
        <v>5.2631578959409196E-2</v>
      </c>
      <c r="F29">
        <v>1</v>
      </c>
      <c r="G29">
        <f t="shared" si="1"/>
        <v>19</v>
      </c>
      <c r="H29">
        <f t="shared" si="8"/>
        <v>0.75</v>
      </c>
      <c r="I29">
        <f t="shared" si="2"/>
        <v>0.67917869917539297</v>
      </c>
      <c r="J29">
        <f t="shared" si="3"/>
        <v>13.225216585157074</v>
      </c>
      <c r="M29">
        <f t="shared" si="9"/>
        <v>9</v>
      </c>
      <c r="N29">
        <f t="shared" si="10"/>
        <v>13.5</v>
      </c>
      <c r="O29">
        <f t="shared" si="11"/>
        <v>0.75</v>
      </c>
      <c r="P29">
        <f t="shared" si="4"/>
        <v>0.67917869917539297</v>
      </c>
      <c r="Q29">
        <f t="shared" si="5"/>
        <v>12.056304146289268</v>
      </c>
      <c r="S29">
        <f t="shared" si="12"/>
        <v>8</v>
      </c>
      <c r="T29">
        <f t="shared" si="13"/>
        <v>12</v>
      </c>
      <c r="U29">
        <f t="shared" si="14"/>
        <v>0.75</v>
      </c>
      <c r="V29">
        <f t="shared" si="6"/>
        <v>0.67917869917539297</v>
      </c>
      <c r="W29">
        <f t="shared" si="7"/>
        <v>10.716714796701572</v>
      </c>
    </row>
    <row r="30" spans="1:23" x14ac:dyDescent="0.35">
      <c r="A30" t="s">
        <v>28</v>
      </c>
      <c r="B30">
        <v>78680000028</v>
      </c>
      <c r="C30" t="s">
        <v>20</v>
      </c>
      <c r="D30" t="s">
        <v>28</v>
      </c>
      <c r="E30">
        <f t="shared" si="0"/>
        <v>5.2631578960078133E-2</v>
      </c>
      <c r="F30">
        <v>1</v>
      </c>
      <c r="G30">
        <f t="shared" si="1"/>
        <v>19</v>
      </c>
      <c r="H30">
        <f t="shared" si="8"/>
        <v>1</v>
      </c>
      <c r="I30">
        <f t="shared" si="2"/>
        <v>0.7310585786300049</v>
      </c>
      <c r="J30">
        <f t="shared" si="3"/>
        <v>14.159054415340089</v>
      </c>
      <c r="M30">
        <f t="shared" si="9"/>
        <v>9</v>
      </c>
      <c r="N30">
        <f t="shared" si="10"/>
        <v>13.5</v>
      </c>
      <c r="O30">
        <f t="shared" si="11"/>
        <v>1</v>
      </c>
      <c r="P30">
        <f t="shared" si="4"/>
        <v>0.7310585786300049</v>
      </c>
      <c r="Q30">
        <f t="shared" si="5"/>
        <v>12.289763603835022</v>
      </c>
      <c r="S30">
        <f t="shared" si="12"/>
        <v>8</v>
      </c>
      <c r="T30">
        <f t="shared" si="13"/>
        <v>12</v>
      </c>
      <c r="U30">
        <f t="shared" si="14"/>
        <v>1</v>
      </c>
      <c r="V30">
        <f t="shared" si="6"/>
        <v>0.7310585786300049</v>
      </c>
      <c r="W30">
        <f t="shared" si="7"/>
        <v>10.924234314520019</v>
      </c>
    </row>
    <row r="31" spans="1:23" x14ac:dyDescent="0.35">
      <c r="A31" t="s">
        <v>28</v>
      </c>
      <c r="B31">
        <v>78680000029</v>
      </c>
      <c r="C31" t="s">
        <v>20</v>
      </c>
      <c r="D31" t="s">
        <v>28</v>
      </c>
      <c r="E31">
        <f t="shared" si="0"/>
        <v>5.2631578960747064E-2</v>
      </c>
      <c r="F31">
        <v>1</v>
      </c>
      <c r="G31">
        <f t="shared" si="1"/>
        <v>19</v>
      </c>
      <c r="H31">
        <f t="shared" si="8"/>
        <v>1.25</v>
      </c>
      <c r="I31">
        <f t="shared" si="2"/>
        <v>0.77729986117469108</v>
      </c>
      <c r="J31">
        <f t="shared" si="3"/>
        <v>14.991397501144439</v>
      </c>
      <c r="M31">
        <f t="shared" si="9"/>
        <v>9</v>
      </c>
      <c r="N31">
        <f t="shared" si="10"/>
        <v>13.5</v>
      </c>
      <c r="O31">
        <f t="shared" si="11"/>
        <v>1.25</v>
      </c>
      <c r="P31">
        <f t="shared" si="4"/>
        <v>0.77729986117469108</v>
      </c>
      <c r="Q31">
        <f t="shared" si="5"/>
        <v>12.49784937528611</v>
      </c>
      <c r="S31">
        <f t="shared" si="12"/>
        <v>8</v>
      </c>
      <c r="T31">
        <f t="shared" si="13"/>
        <v>12</v>
      </c>
      <c r="U31">
        <f t="shared" si="14"/>
        <v>1.25</v>
      </c>
      <c r="V31">
        <f t="shared" si="6"/>
        <v>0.77729986117469108</v>
      </c>
      <c r="W31">
        <f t="shared" si="7"/>
        <v>11.109199444698763</v>
      </c>
    </row>
    <row r="32" spans="1:23" x14ac:dyDescent="0.35">
      <c r="A32" t="s">
        <v>28</v>
      </c>
      <c r="B32">
        <v>78680000030</v>
      </c>
      <c r="C32" t="s">
        <v>20</v>
      </c>
      <c r="D32" t="s">
        <v>28</v>
      </c>
      <c r="E32">
        <f t="shared" si="0"/>
        <v>5.2631578961415994E-2</v>
      </c>
      <c r="F32">
        <v>1</v>
      </c>
      <c r="G32">
        <f t="shared" si="1"/>
        <v>19</v>
      </c>
      <c r="H32">
        <f t="shared" si="8"/>
        <v>1.5</v>
      </c>
      <c r="I32">
        <f t="shared" si="2"/>
        <v>0.81757447619364365</v>
      </c>
      <c r="J32">
        <f t="shared" si="3"/>
        <v>15.716340571485585</v>
      </c>
      <c r="M32">
        <f t="shared" si="9"/>
        <v>9</v>
      </c>
      <c r="N32">
        <f t="shared" si="10"/>
        <v>13.5</v>
      </c>
      <c r="O32">
        <f t="shared" si="11"/>
        <v>1.5</v>
      </c>
      <c r="P32">
        <f t="shared" si="4"/>
        <v>0.81757447619364365</v>
      </c>
      <c r="Q32">
        <f t="shared" si="5"/>
        <v>12.679085142871397</v>
      </c>
      <c r="S32">
        <f t="shared" si="12"/>
        <v>8</v>
      </c>
      <c r="T32">
        <f t="shared" si="13"/>
        <v>12</v>
      </c>
      <c r="U32">
        <f t="shared" si="14"/>
        <v>1.5</v>
      </c>
      <c r="V32">
        <f t="shared" si="6"/>
        <v>0.81757447619364365</v>
      </c>
      <c r="W32">
        <f t="shared" si="7"/>
        <v>11.270297904774575</v>
      </c>
    </row>
    <row r="33" spans="1:23" x14ac:dyDescent="0.35">
      <c r="A33" t="s">
        <v>28</v>
      </c>
      <c r="B33">
        <v>78680000031</v>
      </c>
      <c r="C33" t="s">
        <v>20</v>
      </c>
      <c r="D33" t="s">
        <v>28</v>
      </c>
      <c r="E33">
        <f t="shared" si="0"/>
        <v>5.2631578962084931E-2</v>
      </c>
      <c r="F33">
        <v>1</v>
      </c>
      <c r="G33">
        <f t="shared" si="1"/>
        <v>19</v>
      </c>
      <c r="H33">
        <f t="shared" si="8"/>
        <v>1.75</v>
      </c>
      <c r="I33">
        <f t="shared" si="2"/>
        <v>0.85195280196831058</v>
      </c>
      <c r="J33">
        <f t="shared" si="3"/>
        <v>16.33515043542959</v>
      </c>
      <c r="M33">
        <f t="shared" si="9"/>
        <v>9</v>
      </c>
      <c r="N33">
        <f t="shared" si="10"/>
        <v>13.5</v>
      </c>
      <c r="O33">
        <f t="shared" si="11"/>
        <v>1.75</v>
      </c>
      <c r="P33">
        <f t="shared" si="4"/>
        <v>0.85195280196831058</v>
      </c>
      <c r="Q33">
        <f t="shared" si="5"/>
        <v>12.833787608857397</v>
      </c>
      <c r="S33">
        <f t="shared" si="12"/>
        <v>8</v>
      </c>
      <c r="T33">
        <f t="shared" si="13"/>
        <v>12</v>
      </c>
      <c r="U33">
        <f t="shared" si="14"/>
        <v>1.75</v>
      </c>
      <c r="V33">
        <f t="shared" si="6"/>
        <v>0.85195280196831058</v>
      </c>
      <c r="W33">
        <f t="shared" si="7"/>
        <v>11.407811207873243</v>
      </c>
    </row>
    <row r="34" spans="1:23" x14ac:dyDescent="0.35">
      <c r="A34" t="s">
        <v>28</v>
      </c>
      <c r="B34">
        <v>78680000032</v>
      </c>
      <c r="C34" t="s">
        <v>20</v>
      </c>
      <c r="D34" t="s">
        <v>28</v>
      </c>
      <c r="E34">
        <f t="shared" si="0"/>
        <v>5.2631578962753861E-2</v>
      </c>
      <c r="F34">
        <v>1</v>
      </c>
      <c r="G34">
        <f t="shared" si="1"/>
        <v>19</v>
      </c>
      <c r="H34">
        <f t="shared" si="8"/>
        <v>2</v>
      </c>
      <c r="I34">
        <f t="shared" si="2"/>
        <v>0.88079707797788231</v>
      </c>
      <c r="J34">
        <f t="shared" si="3"/>
        <v>16.854347403601881</v>
      </c>
      <c r="M34">
        <f t="shared" si="9"/>
        <v>9</v>
      </c>
      <c r="N34">
        <f t="shared" si="10"/>
        <v>13.5</v>
      </c>
      <c r="O34">
        <f t="shared" si="11"/>
        <v>2</v>
      </c>
      <c r="P34">
        <f t="shared" si="4"/>
        <v>0.88079707797788231</v>
      </c>
      <c r="Q34">
        <f t="shared" si="5"/>
        <v>12.963586850900469</v>
      </c>
      <c r="S34">
        <f t="shared" si="12"/>
        <v>8</v>
      </c>
      <c r="T34">
        <f t="shared" si="13"/>
        <v>12</v>
      </c>
      <c r="U34">
        <f t="shared" si="14"/>
        <v>2</v>
      </c>
      <c r="V34">
        <f t="shared" si="6"/>
        <v>0.88079707797788231</v>
      </c>
      <c r="W34">
        <f t="shared" si="7"/>
        <v>11.523188311911529</v>
      </c>
    </row>
    <row r="35" spans="1:23" x14ac:dyDescent="0.35">
      <c r="A35" t="s">
        <v>28</v>
      </c>
      <c r="B35">
        <v>78680000033</v>
      </c>
      <c r="C35" t="s">
        <v>20</v>
      </c>
      <c r="D35" t="s">
        <v>28</v>
      </c>
      <c r="E35">
        <f t="shared" si="0"/>
        <v>5.2631578963422791E-2</v>
      </c>
      <c r="F35">
        <v>1</v>
      </c>
      <c r="G35">
        <f t="shared" si="1"/>
        <v>19</v>
      </c>
      <c r="H35">
        <f t="shared" si="8"/>
        <v>2.25</v>
      </c>
      <c r="I35">
        <f t="shared" si="2"/>
        <v>0.90465053510089055</v>
      </c>
      <c r="J35">
        <f t="shared" si="3"/>
        <v>17.283709631816031</v>
      </c>
      <c r="M35">
        <f t="shared" si="9"/>
        <v>9</v>
      </c>
      <c r="N35">
        <f t="shared" si="10"/>
        <v>13.5</v>
      </c>
      <c r="O35">
        <f t="shared" si="11"/>
        <v>2.25</v>
      </c>
      <c r="P35">
        <f t="shared" si="4"/>
        <v>0.90465053510089055</v>
      </c>
      <c r="Q35">
        <f t="shared" si="5"/>
        <v>13.070927407954008</v>
      </c>
      <c r="S35">
        <f t="shared" si="12"/>
        <v>8</v>
      </c>
      <c r="T35">
        <f t="shared" si="13"/>
        <v>12</v>
      </c>
      <c r="U35">
        <f t="shared" si="14"/>
        <v>2.25</v>
      </c>
      <c r="V35">
        <f t="shared" si="6"/>
        <v>0.90465053510089055</v>
      </c>
      <c r="W35">
        <f t="shared" si="7"/>
        <v>11.618602140403562</v>
      </c>
    </row>
    <row r="36" spans="1:23" x14ac:dyDescent="0.35">
      <c r="A36" t="s">
        <v>28</v>
      </c>
      <c r="B36">
        <v>78680000034</v>
      </c>
      <c r="C36" t="s">
        <v>20</v>
      </c>
      <c r="D36" t="s">
        <v>28</v>
      </c>
      <c r="E36">
        <f t="shared" si="0"/>
        <v>5.2631578964091721E-2</v>
      </c>
      <c r="F36">
        <v>1</v>
      </c>
      <c r="G36">
        <f t="shared" si="1"/>
        <v>19</v>
      </c>
      <c r="H36">
        <f t="shared" si="8"/>
        <v>2.5</v>
      </c>
      <c r="I36">
        <f t="shared" si="2"/>
        <v>0.92414181997875655</v>
      </c>
      <c r="J36">
        <f t="shared" si="3"/>
        <v>17.63455275961762</v>
      </c>
      <c r="M36">
        <f t="shared" si="9"/>
        <v>9</v>
      </c>
      <c r="N36">
        <f t="shared" si="10"/>
        <v>13.5</v>
      </c>
      <c r="O36">
        <f t="shared" si="11"/>
        <v>2.5</v>
      </c>
      <c r="P36">
        <f t="shared" si="4"/>
        <v>0.92414181997875655</v>
      </c>
      <c r="Q36">
        <f t="shared" si="5"/>
        <v>13.158638189904405</v>
      </c>
      <c r="S36">
        <f t="shared" si="12"/>
        <v>8</v>
      </c>
      <c r="T36">
        <f t="shared" si="13"/>
        <v>12</v>
      </c>
      <c r="U36">
        <f t="shared" si="14"/>
        <v>2.5</v>
      </c>
      <c r="V36">
        <f t="shared" si="6"/>
        <v>0.92414181997875655</v>
      </c>
      <c r="W36">
        <f t="shared" si="7"/>
        <v>11.696567279915026</v>
      </c>
    </row>
    <row r="37" spans="1:23" x14ac:dyDescent="0.35">
      <c r="A37" t="s">
        <v>28</v>
      </c>
      <c r="B37">
        <v>78680000035</v>
      </c>
      <c r="C37" t="s">
        <v>20</v>
      </c>
      <c r="D37" t="s">
        <v>28</v>
      </c>
      <c r="E37">
        <f t="shared" si="0"/>
        <v>5.2631578964760659E-2</v>
      </c>
      <c r="F37">
        <v>1</v>
      </c>
      <c r="G37">
        <f t="shared" si="1"/>
        <v>19</v>
      </c>
      <c r="H37">
        <f t="shared" si="8"/>
        <v>2.75</v>
      </c>
      <c r="I37">
        <f t="shared" si="2"/>
        <v>0.93991334982599239</v>
      </c>
      <c r="J37">
        <f t="shared" si="3"/>
        <v>17.918440296867864</v>
      </c>
      <c r="M37">
        <f t="shared" si="9"/>
        <v>9</v>
      </c>
      <c r="N37">
        <f t="shared" si="10"/>
        <v>13.5</v>
      </c>
      <c r="O37">
        <f t="shared" si="11"/>
        <v>2.75</v>
      </c>
      <c r="P37">
        <f t="shared" si="4"/>
        <v>0.93991334982599239</v>
      </c>
      <c r="Q37">
        <f t="shared" si="5"/>
        <v>13.229610074216966</v>
      </c>
      <c r="S37">
        <f t="shared" si="12"/>
        <v>8</v>
      </c>
      <c r="T37">
        <f t="shared" si="13"/>
        <v>12</v>
      </c>
      <c r="U37">
        <f t="shared" si="14"/>
        <v>2.75</v>
      </c>
      <c r="V37">
        <f t="shared" si="6"/>
        <v>0.93991334982599239</v>
      </c>
      <c r="W37">
        <f t="shared" si="7"/>
        <v>11.75965339930397</v>
      </c>
    </row>
    <row r="38" spans="1:23" x14ac:dyDescent="0.35">
      <c r="A38" t="s">
        <v>28</v>
      </c>
      <c r="B38">
        <v>78680000036</v>
      </c>
      <c r="C38" t="s">
        <v>20</v>
      </c>
      <c r="D38" t="s">
        <v>28</v>
      </c>
      <c r="E38">
        <f t="shared" si="0"/>
        <v>5.2631578965429589E-2</v>
      </c>
      <c r="F38">
        <v>1</v>
      </c>
      <c r="G38">
        <f t="shared" si="1"/>
        <v>19</v>
      </c>
      <c r="H38">
        <f t="shared" si="8"/>
        <v>3</v>
      </c>
      <c r="I38">
        <f t="shared" si="2"/>
        <v>0.95257412682243336</v>
      </c>
      <c r="J38">
        <f t="shared" si="3"/>
        <v>18.146334282803799</v>
      </c>
      <c r="M38">
        <f t="shared" si="9"/>
        <v>9</v>
      </c>
      <c r="N38">
        <f t="shared" si="10"/>
        <v>13.5</v>
      </c>
      <c r="O38">
        <f t="shared" si="11"/>
        <v>3</v>
      </c>
      <c r="P38">
        <f t="shared" si="4"/>
        <v>0.95257412682243336</v>
      </c>
      <c r="Q38">
        <f t="shared" si="5"/>
        <v>13.28658357070095</v>
      </c>
      <c r="S38">
        <f t="shared" si="12"/>
        <v>8</v>
      </c>
      <c r="T38">
        <f t="shared" si="13"/>
        <v>12</v>
      </c>
      <c r="U38">
        <f t="shared" si="14"/>
        <v>3</v>
      </c>
      <c r="V38">
        <f t="shared" si="6"/>
        <v>0.95257412682243336</v>
      </c>
      <c r="W38">
        <f t="shared" si="7"/>
        <v>11.810296507289733</v>
      </c>
    </row>
    <row r="39" spans="1:23" x14ac:dyDescent="0.35">
      <c r="A39" t="s">
        <v>28</v>
      </c>
      <c r="B39">
        <v>78680000037</v>
      </c>
      <c r="C39" t="s">
        <v>20</v>
      </c>
      <c r="D39" t="s">
        <v>28</v>
      </c>
      <c r="E39">
        <f t="shared" si="0"/>
        <v>5.2631578966098519E-2</v>
      </c>
      <c r="F39">
        <v>1</v>
      </c>
      <c r="G39">
        <f t="shared" si="1"/>
        <v>19</v>
      </c>
      <c r="H39">
        <f t="shared" si="8"/>
        <v>3.25</v>
      </c>
      <c r="I39">
        <f t="shared" si="2"/>
        <v>0.96267311265587063</v>
      </c>
      <c r="J39">
        <f t="shared" si="3"/>
        <v>18.32811602780567</v>
      </c>
      <c r="M39">
        <f t="shared" si="9"/>
        <v>9</v>
      </c>
      <c r="N39">
        <f t="shared" si="10"/>
        <v>13.5</v>
      </c>
      <c r="O39">
        <f t="shared" si="11"/>
        <v>3.25</v>
      </c>
      <c r="P39">
        <f t="shared" si="4"/>
        <v>0.96267311265587063</v>
      </c>
      <c r="Q39">
        <f t="shared" si="5"/>
        <v>13.332029006951418</v>
      </c>
      <c r="S39">
        <f t="shared" si="12"/>
        <v>8</v>
      </c>
      <c r="T39">
        <f t="shared" si="13"/>
        <v>12</v>
      </c>
      <c r="U39">
        <f t="shared" si="14"/>
        <v>3.25</v>
      </c>
      <c r="V39">
        <f t="shared" si="6"/>
        <v>0.96267311265587063</v>
      </c>
      <c r="W39">
        <f t="shared" si="7"/>
        <v>11.850692450623482</v>
      </c>
    </row>
    <row r="40" spans="1:23" x14ac:dyDescent="0.35">
      <c r="A40" t="s">
        <v>28</v>
      </c>
      <c r="B40">
        <v>78680000038</v>
      </c>
      <c r="C40" t="s">
        <v>20</v>
      </c>
      <c r="D40" t="s">
        <v>28</v>
      </c>
      <c r="E40">
        <f t="shared" si="0"/>
        <v>5.2631578966767449E-2</v>
      </c>
      <c r="F40">
        <v>1</v>
      </c>
      <c r="G40">
        <f t="shared" si="1"/>
        <v>19</v>
      </c>
      <c r="H40">
        <f t="shared" si="8"/>
        <v>3.5</v>
      </c>
      <c r="I40">
        <f t="shared" si="2"/>
        <v>0.97068776924864364</v>
      </c>
      <c r="J40">
        <f t="shared" si="3"/>
        <v>18.472379846475587</v>
      </c>
      <c r="M40">
        <f t="shared" si="9"/>
        <v>9</v>
      </c>
      <c r="N40">
        <f t="shared" si="10"/>
        <v>13.5</v>
      </c>
      <c r="O40">
        <f t="shared" si="11"/>
        <v>3.5</v>
      </c>
      <c r="P40">
        <f t="shared" si="4"/>
        <v>0.97068776924864364</v>
      </c>
      <c r="Q40">
        <f t="shared" si="5"/>
        <v>13.368094961618898</v>
      </c>
      <c r="S40">
        <f t="shared" si="12"/>
        <v>8</v>
      </c>
      <c r="T40">
        <f t="shared" si="13"/>
        <v>12</v>
      </c>
      <c r="U40">
        <f t="shared" si="14"/>
        <v>3.5</v>
      </c>
      <c r="V40">
        <f t="shared" si="6"/>
        <v>0.97068776924864364</v>
      </c>
      <c r="W40">
        <f t="shared" si="7"/>
        <v>11.882751076994575</v>
      </c>
    </row>
    <row r="41" spans="1:23" x14ac:dyDescent="0.35">
      <c r="A41" t="s">
        <v>28</v>
      </c>
      <c r="B41">
        <v>78680000039</v>
      </c>
      <c r="C41" t="s">
        <v>20</v>
      </c>
      <c r="D41" t="s">
        <v>28</v>
      </c>
      <c r="E41">
        <f t="shared" si="0"/>
        <v>5.2631578967436386E-2</v>
      </c>
      <c r="F41">
        <v>1</v>
      </c>
      <c r="G41">
        <f t="shared" si="1"/>
        <v>19</v>
      </c>
      <c r="H41">
        <f t="shared" si="8"/>
        <v>3.75</v>
      </c>
      <c r="I41">
        <f t="shared" si="2"/>
        <v>0.97702263008997436</v>
      </c>
      <c r="J41">
        <f t="shared" si="3"/>
        <v>18.586407341619537</v>
      </c>
      <c r="M41">
        <f t="shared" si="9"/>
        <v>9</v>
      </c>
      <c r="N41">
        <f t="shared" si="10"/>
        <v>13.5</v>
      </c>
      <c r="O41">
        <f t="shared" si="11"/>
        <v>3.75</v>
      </c>
      <c r="P41">
        <f t="shared" si="4"/>
        <v>0.97702263008997436</v>
      </c>
      <c r="Q41">
        <f t="shared" si="5"/>
        <v>13.396601835404883</v>
      </c>
      <c r="S41">
        <f t="shared" si="12"/>
        <v>8</v>
      </c>
      <c r="T41">
        <f t="shared" si="13"/>
        <v>12</v>
      </c>
      <c r="U41">
        <f t="shared" si="14"/>
        <v>3.75</v>
      </c>
      <c r="V41">
        <f t="shared" si="6"/>
        <v>0.97702263008997436</v>
      </c>
      <c r="W41">
        <f t="shared" si="7"/>
        <v>11.908090520359897</v>
      </c>
    </row>
    <row r="42" spans="1:23" x14ac:dyDescent="0.35">
      <c r="A42" t="s">
        <v>28</v>
      </c>
      <c r="B42">
        <v>78680000040</v>
      </c>
      <c r="C42" t="s">
        <v>20</v>
      </c>
      <c r="D42" t="s">
        <v>28</v>
      </c>
      <c r="E42">
        <f t="shared" si="0"/>
        <v>5.2631578968105316E-2</v>
      </c>
      <c r="F42">
        <v>1</v>
      </c>
      <c r="G42">
        <f t="shared" si="1"/>
        <v>19</v>
      </c>
      <c r="H42">
        <f t="shared" si="8"/>
        <v>4</v>
      </c>
      <c r="I42">
        <f t="shared" si="2"/>
        <v>0.98201379003790845</v>
      </c>
      <c r="J42">
        <f t="shared" si="3"/>
        <v>18.676248220682353</v>
      </c>
      <c r="M42">
        <f t="shared" si="9"/>
        <v>9</v>
      </c>
      <c r="N42">
        <f t="shared" si="10"/>
        <v>13.5</v>
      </c>
      <c r="O42">
        <f t="shared" si="11"/>
        <v>4</v>
      </c>
      <c r="P42">
        <f t="shared" si="4"/>
        <v>0.98201379003790845</v>
      </c>
      <c r="Q42">
        <f t="shared" si="5"/>
        <v>13.419062055170588</v>
      </c>
      <c r="S42">
        <f t="shared" si="12"/>
        <v>8</v>
      </c>
      <c r="T42">
        <f t="shared" si="13"/>
        <v>12</v>
      </c>
      <c r="U42">
        <f t="shared" si="14"/>
        <v>4</v>
      </c>
      <c r="V42">
        <f t="shared" si="6"/>
        <v>0.98201379003790845</v>
      </c>
      <c r="W42">
        <f t="shared" si="7"/>
        <v>11.928055160151633</v>
      </c>
    </row>
    <row r="43" spans="1:23" x14ac:dyDescent="0.35">
      <c r="A43" t="s">
        <v>28</v>
      </c>
      <c r="B43">
        <v>78680000041</v>
      </c>
      <c r="C43" t="s">
        <v>20</v>
      </c>
      <c r="D43" t="s">
        <v>28</v>
      </c>
      <c r="E43">
        <f t="shared" si="0"/>
        <v>5.2631578968774247E-2</v>
      </c>
      <c r="F43">
        <v>1</v>
      </c>
      <c r="G43">
        <f t="shared" si="1"/>
        <v>19</v>
      </c>
      <c r="H43">
        <f t="shared" si="8"/>
        <v>4.25</v>
      </c>
      <c r="I43">
        <f t="shared" si="2"/>
        <v>0.9859363729567544</v>
      </c>
      <c r="J43">
        <f t="shared" si="3"/>
        <v>18.74685471322158</v>
      </c>
      <c r="M43">
        <f t="shared" si="9"/>
        <v>9</v>
      </c>
      <c r="N43">
        <f t="shared" si="10"/>
        <v>13.5</v>
      </c>
      <c r="O43">
        <f t="shared" si="11"/>
        <v>4.25</v>
      </c>
      <c r="P43">
        <f t="shared" si="4"/>
        <v>0.9859363729567544</v>
      </c>
      <c r="Q43">
        <f t="shared" si="5"/>
        <v>13.436713678305395</v>
      </c>
      <c r="S43">
        <f t="shared" si="12"/>
        <v>8</v>
      </c>
      <c r="T43">
        <f t="shared" si="13"/>
        <v>12</v>
      </c>
      <c r="U43">
        <f t="shared" si="14"/>
        <v>4.25</v>
      </c>
      <c r="V43">
        <f t="shared" si="6"/>
        <v>0.9859363729567544</v>
      </c>
      <c r="W43">
        <f t="shared" si="7"/>
        <v>11.943745491827018</v>
      </c>
    </row>
    <row r="44" spans="1:23" x14ac:dyDescent="0.35">
      <c r="A44" t="s">
        <v>28</v>
      </c>
      <c r="B44">
        <v>78680000042</v>
      </c>
      <c r="C44" t="s">
        <v>20</v>
      </c>
      <c r="D44" t="s">
        <v>28</v>
      </c>
      <c r="E44">
        <f t="shared" si="0"/>
        <v>5.2631578969443184E-2</v>
      </c>
      <c r="F44">
        <v>1</v>
      </c>
      <c r="G44">
        <f t="shared" si="1"/>
        <v>19</v>
      </c>
      <c r="H44">
        <f t="shared" si="8"/>
        <v>4.5</v>
      </c>
      <c r="I44">
        <f t="shared" si="2"/>
        <v>0.98901305736940681</v>
      </c>
      <c r="J44">
        <f t="shared" si="3"/>
        <v>18.802235032649321</v>
      </c>
      <c r="M44">
        <f t="shared" si="9"/>
        <v>9</v>
      </c>
      <c r="N44">
        <f t="shared" si="10"/>
        <v>13.5</v>
      </c>
      <c r="O44">
        <f t="shared" si="11"/>
        <v>4.5</v>
      </c>
      <c r="P44">
        <f t="shared" si="4"/>
        <v>0.98901305736940681</v>
      </c>
      <c r="Q44">
        <f t="shared" si="5"/>
        <v>13.45055875816233</v>
      </c>
      <c r="S44">
        <f t="shared" si="12"/>
        <v>8</v>
      </c>
      <c r="T44">
        <f t="shared" si="13"/>
        <v>12</v>
      </c>
      <c r="U44">
        <f t="shared" si="14"/>
        <v>4.5</v>
      </c>
      <c r="V44">
        <f t="shared" si="6"/>
        <v>0.98901305736940681</v>
      </c>
      <c r="W44">
        <f t="shared" si="7"/>
        <v>11.956052229477628</v>
      </c>
    </row>
    <row r="45" spans="1:23" x14ac:dyDescent="0.35">
      <c r="A45" t="s">
        <v>28</v>
      </c>
      <c r="B45">
        <v>78680000043</v>
      </c>
      <c r="C45" t="s">
        <v>20</v>
      </c>
      <c r="D45" t="s">
        <v>28</v>
      </c>
      <c r="E45">
        <f t="shared" si="0"/>
        <v>5.2631578970112114E-2</v>
      </c>
      <c r="F45">
        <v>1</v>
      </c>
      <c r="G45">
        <f t="shared" si="1"/>
        <v>19</v>
      </c>
      <c r="H45">
        <f t="shared" si="8"/>
        <v>4.75</v>
      </c>
      <c r="I45">
        <f t="shared" si="2"/>
        <v>0.99142251458628805</v>
      </c>
      <c r="J45">
        <f t="shared" si="3"/>
        <v>18.845605262553185</v>
      </c>
      <c r="M45">
        <f t="shared" si="9"/>
        <v>9</v>
      </c>
      <c r="N45">
        <f t="shared" si="10"/>
        <v>13.5</v>
      </c>
      <c r="O45">
        <f t="shared" si="11"/>
        <v>4.75</v>
      </c>
      <c r="P45">
        <f t="shared" si="4"/>
        <v>0.99142251458628805</v>
      </c>
      <c r="Q45">
        <f t="shared" si="5"/>
        <v>13.461401315638296</v>
      </c>
      <c r="S45">
        <f t="shared" si="12"/>
        <v>8</v>
      </c>
      <c r="T45">
        <f t="shared" si="13"/>
        <v>12</v>
      </c>
      <c r="U45">
        <f t="shared" si="14"/>
        <v>4.75</v>
      </c>
      <c r="V45">
        <f t="shared" si="6"/>
        <v>0.99142251458628805</v>
      </c>
      <c r="W45">
        <f t="shared" si="7"/>
        <v>11.965690058345153</v>
      </c>
    </row>
    <row r="46" spans="1:23" x14ac:dyDescent="0.35">
      <c r="A46" t="s">
        <v>28</v>
      </c>
      <c r="B46">
        <v>78680000044</v>
      </c>
      <c r="C46" t="s">
        <v>20</v>
      </c>
      <c r="D46" t="s">
        <v>28</v>
      </c>
      <c r="E46">
        <f t="shared" si="0"/>
        <v>5.2631578970781044E-2</v>
      </c>
      <c r="F46">
        <v>1</v>
      </c>
      <c r="G46">
        <f t="shared" si="1"/>
        <v>19</v>
      </c>
      <c r="H46">
        <f t="shared" si="8"/>
        <v>5</v>
      </c>
      <c r="I46">
        <f t="shared" si="2"/>
        <v>0.99330714907571527</v>
      </c>
      <c r="J46">
        <f t="shared" si="3"/>
        <v>18.879528683362874</v>
      </c>
      <c r="M46">
        <f t="shared" si="9"/>
        <v>9</v>
      </c>
      <c r="N46">
        <f t="shared" si="10"/>
        <v>13.5</v>
      </c>
      <c r="O46">
        <f t="shared" si="11"/>
        <v>5</v>
      </c>
      <c r="P46">
        <f t="shared" si="4"/>
        <v>0.99330714907571527</v>
      </c>
      <c r="Q46">
        <f t="shared" si="5"/>
        <v>13.469882170840719</v>
      </c>
      <c r="S46">
        <f t="shared" si="12"/>
        <v>8</v>
      </c>
      <c r="T46">
        <f t="shared" si="13"/>
        <v>12</v>
      </c>
      <c r="U46">
        <f t="shared" si="14"/>
        <v>5</v>
      </c>
      <c r="V46">
        <f t="shared" si="6"/>
        <v>0.99330714907571527</v>
      </c>
      <c r="W46">
        <f t="shared" si="7"/>
        <v>11.97322859630286</v>
      </c>
    </row>
    <row r="47" spans="1:23" x14ac:dyDescent="0.35">
      <c r="A47" t="s">
        <v>28</v>
      </c>
      <c r="B47">
        <v>78680000045</v>
      </c>
      <c r="C47" t="s">
        <v>20</v>
      </c>
      <c r="D47" t="s">
        <v>28</v>
      </c>
      <c r="E47">
        <f t="shared" si="0"/>
        <v>5.2631578971449974E-2</v>
      </c>
      <c r="F47">
        <v>1</v>
      </c>
      <c r="G47">
        <f t="shared" si="1"/>
        <v>19</v>
      </c>
      <c r="H47">
        <f t="shared" si="8"/>
        <v>5.25</v>
      </c>
      <c r="I47">
        <f t="shared" si="2"/>
        <v>0.99477987430644166</v>
      </c>
      <c r="J47">
        <f t="shared" si="3"/>
        <v>18.906037737515948</v>
      </c>
      <c r="M47">
        <f t="shared" si="9"/>
        <v>9</v>
      </c>
      <c r="N47">
        <f t="shared" si="10"/>
        <v>13.5</v>
      </c>
      <c r="O47">
        <f t="shared" si="11"/>
        <v>5.25</v>
      </c>
      <c r="P47">
        <f t="shared" si="4"/>
        <v>0.99477987430644166</v>
      </c>
      <c r="Q47">
        <f t="shared" si="5"/>
        <v>13.476509434378986</v>
      </c>
      <c r="S47">
        <f t="shared" si="12"/>
        <v>8</v>
      </c>
      <c r="T47">
        <f t="shared" si="13"/>
        <v>12</v>
      </c>
      <c r="U47">
        <f t="shared" si="14"/>
        <v>5.25</v>
      </c>
      <c r="V47">
        <f t="shared" si="6"/>
        <v>0.99477987430644166</v>
      </c>
      <c r="W47">
        <f t="shared" si="7"/>
        <v>11.979119497225767</v>
      </c>
    </row>
    <row r="48" spans="1:23" x14ac:dyDescent="0.35">
      <c r="A48" t="s">
        <v>28</v>
      </c>
      <c r="B48">
        <v>78680000046</v>
      </c>
      <c r="C48" t="s">
        <v>20</v>
      </c>
      <c r="D48" t="s">
        <v>28</v>
      </c>
      <c r="E48">
        <f t="shared" si="0"/>
        <v>5.2631578972118911E-2</v>
      </c>
      <c r="F48">
        <v>1</v>
      </c>
      <c r="G48">
        <f t="shared" si="1"/>
        <v>19</v>
      </c>
      <c r="H48">
        <f t="shared" si="8"/>
        <v>5.5</v>
      </c>
      <c r="I48">
        <f t="shared" si="2"/>
        <v>0.99592986228410396</v>
      </c>
      <c r="J48">
        <f t="shared" si="3"/>
        <v>18.926737521113871</v>
      </c>
      <c r="M48">
        <f t="shared" si="9"/>
        <v>9</v>
      </c>
      <c r="N48">
        <f t="shared" si="10"/>
        <v>13.5</v>
      </c>
      <c r="O48">
        <f t="shared" si="11"/>
        <v>5.5</v>
      </c>
      <c r="P48">
        <f t="shared" si="4"/>
        <v>0.99592986228410396</v>
      </c>
      <c r="Q48">
        <f t="shared" si="5"/>
        <v>13.481684380278468</v>
      </c>
      <c r="S48">
        <f t="shared" si="12"/>
        <v>8</v>
      </c>
      <c r="T48">
        <f t="shared" si="13"/>
        <v>12</v>
      </c>
      <c r="U48">
        <f t="shared" si="14"/>
        <v>5.5</v>
      </c>
      <c r="V48">
        <f t="shared" si="6"/>
        <v>0.99592986228410396</v>
      </c>
      <c r="W48">
        <f t="shared" si="7"/>
        <v>11.983719449136416</v>
      </c>
    </row>
    <row r="49" spans="1:23" x14ac:dyDescent="0.35">
      <c r="A49" t="s">
        <v>28</v>
      </c>
      <c r="B49">
        <v>78680000047</v>
      </c>
      <c r="C49" t="s">
        <v>20</v>
      </c>
      <c r="D49" t="s">
        <v>28</v>
      </c>
      <c r="E49">
        <f t="shared" si="0"/>
        <v>5.2631578972787842E-2</v>
      </c>
      <c r="F49">
        <v>1</v>
      </c>
      <c r="G49">
        <f t="shared" si="1"/>
        <v>19</v>
      </c>
      <c r="H49">
        <f t="shared" si="8"/>
        <v>5.75</v>
      </c>
      <c r="I49">
        <f t="shared" si="2"/>
        <v>0.99682731715751483</v>
      </c>
      <c r="J49">
        <f t="shared" si="3"/>
        <v>18.942891708835266</v>
      </c>
      <c r="M49">
        <f t="shared" si="9"/>
        <v>9</v>
      </c>
      <c r="N49">
        <f t="shared" si="10"/>
        <v>13.5</v>
      </c>
      <c r="O49">
        <f t="shared" si="11"/>
        <v>5.75</v>
      </c>
      <c r="P49">
        <f t="shared" si="4"/>
        <v>0.99682731715751483</v>
      </c>
      <c r="Q49">
        <f t="shared" si="5"/>
        <v>13.485722927208815</v>
      </c>
      <c r="S49">
        <f t="shared" si="12"/>
        <v>8</v>
      </c>
      <c r="T49">
        <f t="shared" si="13"/>
        <v>12</v>
      </c>
      <c r="U49">
        <f t="shared" si="14"/>
        <v>5.75</v>
      </c>
      <c r="V49">
        <f t="shared" si="6"/>
        <v>0.99682731715751483</v>
      </c>
      <c r="W49">
        <f t="shared" si="7"/>
        <v>11.98730926863006</v>
      </c>
    </row>
    <row r="50" spans="1:23" x14ac:dyDescent="0.35">
      <c r="A50" t="s">
        <v>28</v>
      </c>
      <c r="B50">
        <v>78680000048</v>
      </c>
      <c r="C50" t="s">
        <v>20</v>
      </c>
      <c r="D50" t="s">
        <v>28</v>
      </c>
      <c r="E50">
        <f t="shared" si="0"/>
        <v>5.2631578973456772E-2</v>
      </c>
      <c r="F50">
        <v>1</v>
      </c>
      <c r="G50">
        <f t="shared" si="1"/>
        <v>19</v>
      </c>
      <c r="H50">
        <f t="shared" si="8"/>
        <v>6</v>
      </c>
      <c r="I50">
        <f t="shared" si="2"/>
        <v>0.99752737684336534</v>
      </c>
      <c r="J50">
        <f t="shared" si="3"/>
        <v>18.955492783180578</v>
      </c>
      <c r="M50">
        <f t="shared" si="9"/>
        <v>9</v>
      </c>
      <c r="N50">
        <f t="shared" si="10"/>
        <v>13.5</v>
      </c>
      <c r="O50">
        <f t="shared" si="11"/>
        <v>6</v>
      </c>
      <c r="P50">
        <f t="shared" si="4"/>
        <v>0.99752737684336534</v>
      </c>
      <c r="Q50">
        <f t="shared" si="5"/>
        <v>13.488873195795144</v>
      </c>
      <c r="S50">
        <f t="shared" si="12"/>
        <v>8</v>
      </c>
      <c r="T50">
        <f t="shared" si="13"/>
        <v>12</v>
      </c>
      <c r="U50">
        <f t="shared" si="14"/>
        <v>6</v>
      </c>
      <c r="V50">
        <f t="shared" si="6"/>
        <v>0.99752737684336534</v>
      </c>
      <c r="W50">
        <f t="shared" si="7"/>
        <v>11.990109507373461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1" sqref="E1:G3"/>
    </sheetView>
  </sheetViews>
  <sheetFormatPr defaultRowHeight="14.5" x14ac:dyDescent="0.35"/>
  <cols>
    <col min="1" max="3" width="25.453125" customWidth="1"/>
    <col min="5" max="5" width="15.453125" customWidth="1"/>
  </cols>
  <sheetData>
    <row r="1" spans="1:8" x14ac:dyDescent="0.35">
      <c r="A1" t="s">
        <v>38</v>
      </c>
      <c r="B1" t="s">
        <v>40</v>
      </c>
      <c r="C1" t="s">
        <v>41</v>
      </c>
      <c r="D1" t="s">
        <v>45</v>
      </c>
      <c r="E1" t="s">
        <v>51</v>
      </c>
      <c r="F1" t="s">
        <v>52</v>
      </c>
      <c r="G1" t="s">
        <v>53</v>
      </c>
      <c r="H1" t="s">
        <v>29</v>
      </c>
    </row>
    <row r="2" spans="1:8" x14ac:dyDescent="0.35">
      <c r="A2" t="s">
        <v>28</v>
      </c>
      <c r="B2">
        <v>78680000000</v>
      </c>
      <c r="C2" t="s">
        <v>20</v>
      </c>
      <c r="D2" t="s">
        <v>46</v>
      </c>
      <c r="E2">
        <f t="shared" ref="E2:E20" si="0">B2/SUM($B$2:$B$20)</f>
        <v>0.2392609306483886</v>
      </c>
      <c r="F2">
        <f>E2</f>
        <v>0.2392609306483886</v>
      </c>
      <c r="G2">
        <f>F2</f>
        <v>0.2392609306483886</v>
      </c>
      <c r="H2" t="s">
        <v>31</v>
      </c>
    </row>
    <row r="3" spans="1:8" x14ac:dyDescent="0.35">
      <c r="A3" t="s">
        <v>28</v>
      </c>
      <c r="B3">
        <v>51485000000</v>
      </c>
      <c r="C3" t="s">
        <v>18</v>
      </c>
      <c r="D3" t="s">
        <v>46</v>
      </c>
      <c r="E3">
        <f t="shared" si="0"/>
        <v>0.1565626463450977</v>
      </c>
      <c r="F3">
        <f>F2+E3</f>
        <v>0.3958235769934863</v>
      </c>
      <c r="G3">
        <f t="shared" ref="G3:G20" si="1">F3</f>
        <v>0.3958235769934863</v>
      </c>
      <c r="H3" t="s">
        <v>31</v>
      </c>
    </row>
    <row r="4" spans="1:8" x14ac:dyDescent="0.35">
      <c r="A4" t="s">
        <v>28</v>
      </c>
      <c r="B4">
        <v>48963000000</v>
      </c>
      <c r="C4" t="s">
        <v>7</v>
      </c>
      <c r="D4" t="s">
        <v>46</v>
      </c>
      <c r="E4">
        <f t="shared" si="0"/>
        <v>0.14889340299106574</v>
      </c>
      <c r="F4">
        <f t="shared" ref="F4:F20" si="2">F3+E4</f>
        <v>0.54471697998455204</v>
      </c>
      <c r="G4">
        <f t="shared" si="1"/>
        <v>0.54471697998455204</v>
      </c>
      <c r="H4" t="s">
        <v>31</v>
      </c>
    </row>
    <row r="5" spans="1:8" x14ac:dyDescent="0.35">
      <c r="A5" t="s">
        <v>28</v>
      </c>
      <c r="B5">
        <v>43559000000</v>
      </c>
      <c r="C5" t="s">
        <v>17</v>
      </c>
      <c r="D5" t="s">
        <v>46</v>
      </c>
      <c r="E5">
        <f t="shared" si="0"/>
        <v>0.13246017892873868</v>
      </c>
      <c r="F5">
        <f t="shared" si="2"/>
        <v>0.67717715891329067</v>
      </c>
      <c r="G5">
        <f t="shared" si="1"/>
        <v>0.67717715891329067</v>
      </c>
      <c r="H5" t="s">
        <v>31</v>
      </c>
    </row>
    <row r="6" spans="1:8" x14ac:dyDescent="0.35">
      <c r="A6" t="s">
        <v>28</v>
      </c>
      <c r="B6">
        <v>39055000000</v>
      </c>
      <c r="C6" t="s">
        <v>19</v>
      </c>
      <c r="D6" t="s">
        <v>46</v>
      </c>
      <c r="E6">
        <f t="shared" si="0"/>
        <v>0.11876379825206936</v>
      </c>
      <c r="F6">
        <f t="shared" si="2"/>
        <v>0.79594095716536006</v>
      </c>
      <c r="G6">
        <f t="shared" si="1"/>
        <v>0.79594095716536006</v>
      </c>
      <c r="H6" t="s">
        <v>31</v>
      </c>
    </row>
    <row r="7" spans="1:8" x14ac:dyDescent="0.35">
      <c r="A7" t="s">
        <v>28</v>
      </c>
      <c r="B7">
        <v>25020000000</v>
      </c>
      <c r="C7" t="s">
        <v>24</v>
      </c>
      <c r="D7" t="s">
        <v>46</v>
      </c>
      <c r="E7">
        <f t="shared" si="0"/>
        <v>7.608424612128474E-2</v>
      </c>
      <c r="F7">
        <f t="shared" si="2"/>
        <v>0.87202520328664479</v>
      </c>
      <c r="G7">
        <f t="shared" si="1"/>
        <v>0.87202520328664479</v>
      </c>
      <c r="H7" t="s">
        <v>31</v>
      </c>
    </row>
    <row r="8" spans="1:8" x14ac:dyDescent="0.35">
      <c r="A8" t="s">
        <v>28</v>
      </c>
      <c r="B8">
        <v>14858000000</v>
      </c>
      <c r="C8" t="s">
        <v>21</v>
      </c>
      <c r="D8" t="s">
        <v>46</v>
      </c>
      <c r="E8">
        <f t="shared" si="0"/>
        <v>4.5182243360113852E-2</v>
      </c>
      <c r="F8">
        <f t="shared" si="2"/>
        <v>0.91720744664675868</v>
      </c>
      <c r="G8">
        <f t="shared" si="1"/>
        <v>0.91720744664675868</v>
      </c>
      <c r="H8" t="s">
        <v>31</v>
      </c>
    </row>
    <row r="9" spans="1:8" x14ac:dyDescent="0.35">
      <c r="A9" t="s">
        <v>28</v>
      </c>
      <c r="B9">
        <v>7451000000</v>
      </c>
      <c r="C9" t="s">
        <v>14</v>
      </c>
      <c r="D9" t="s">
        <v>46</v>
      </c>
      <c r="E9">
        <f t="shared" si="0"/>
        <v>2.2658022296150781E-2</v>
      </c>
      <c r="F9">
        <f t="shared" si="2"/>
        <v>0.93986546894290945</v>
      </c>
      <c r="G9">
        <f t="shared" si="1"/>
        <v>0.93986546894290945</v>
      </c>
      <c r="H9" t="s">
        <v>31</v>
      </c>
    </row>
    <row r="10" spans="1:8" x14ac:dyDescent="0.35">
      <c r="A10" t="s">
        <v>28</v>
      </c>
      <c r="B10">
        <v>7226000000</v>
      </c>
      <c r="C10" t="s">
        <v>16</v>
      </c>
      <c r="D10" t="s">
        <v>46</v>
      </c>
      <c r="E10">
        <f t="shared" si="0"/>
        <v>2.1973811449736352E-2</v>
      </c>
      <c r="F10">
        <f t="shared" si="2"/>
        <v>0.96183928039264577</v>
      </c>
      <c r="G10">
        <f t="shared" si="1"/>
        <v>0.96183928039264577</v>
      </c>
      <c r="H10" t="s">
        <v>31</v>
      </c>
    </row>
    <row r="11" spans="1:8" x14ac:dyDescent="0.35">
      <c r="A11" t="s">
        <v>28</v>
      </c>
      <c r="B11">
        <v>4154000000</v>
      </c>
      <c r="C11" t="s">
        <v>22</v>
      </c>
      <c r="D11" t="s">
        <v>46</v>
      </c>
      <c r="E11">
        <f t="shared" si="0"/>
        <v>1.2632052693357985E-2</v>
      </c>
      <c r="F11">
        <f t="shared" si="2"/>
        <v>0.97447133308600375</v>
      </c>
      <c r="G11">
        <f t="shared" si="1"/>
        <v>0.97447133308600375</v>
      </c>
      <c r="H11" t="s">
        <v>31</v>
      </c>
    </row>
    <row r="12" spans="1:8" x14ac:dyDescent="0.35">
      <c r="A12" t="s">
        <v>28</v>
      </c>
      <c r="B12">
        <v>3452000000</v>
      </c>
      <c r="C12" t="s">
        <v>23</v>
      </c>
      <c r="D12" t="s">
        <v>46</v>
      </c>
      <c r="E12">
        <f t="shared" si="0"/>
        <v>1.0497314852544961E-2</v>
      </c>
      <c r="F12">
        <f t="shared" si="2"/>
        <v>0.98496864793854877</v>
      </c>
      <c r="G12">
        <f t="shared" si="1"/>
        <v>0.98496864793854877</v>
      </c>
      <c r="H12" t="s">
        <v>31</v>
      </c>
    </row>
    <row r="13" spans="1:8" x14ac:dyDescent="0.35">
      <c r="A13" t="s">
        <v>28</v>
      </c>
      <c r="B13">
        <v>3302000000</v>
      </c>
      <c r="C13" t="s">
        <v>8</v>
      </c>
      <c r="D13" t="s">
        <v>46</v>
      </c>
      <c r="E13">
        <f t="shared" si="0"/>
        <v>1.0041174288268673E-2</v>
      </c>
      <c r="F13">
        <f t="shared" si="2"/>
        <v>0.99500982222681744</v>
      </c>
      <c r="G13">
        <f t="shared" si="1"/>
        <v>0.99500982222681744</v>
      </c>
      <c r="H13" t="s">
        <v>31</v>
      </c>
    </row>
    <row r="14" spans="1:8" x14ac:dyDescent="0.35">
      <c r="A14" t="s">
        <v>28</v>
      </c>
      <c r="B14">
        <v>2538000000</v>
      </c>
      <c r="C14" t="s">
        <v>11</v>
      </c>
      <c r="D14" t="s">
        <v>46</v>
      </c>
      <c r="E14">
        <f t="shared" si="0"/>
        <v>7.7178983475547826E-3</v>
      </c>
      <c r="F14">
        <f t="shared" si="2"/>
        <v>1.0027277205743723</v>
      </c>
      <c r="G14">
        <f t="shared" si="1"/>
        <v>1.0027277205743723</v>
      </c>
      <c r="H14" t="s">
        <v>31</v>
      </c>
    </row>
    <row r="15" spans="1:8" x14ac:dyDescent="0.35">
      <c r="A15" t="s">
        <v>28</v>
      </c>
      <c r="B15">
        <v>2506000000</v>
      </c>
      <c r="C15" t="s">
        <v>9</v>
      </c>
      <c r="D15" t="s">
        <v>46</v>
      </c>
      <c r="E15">
        <f t="shared" si="0"/>
        <v>7.6205883605091748E-3</v>
      </c>
      <c r="F15">
        <f t="shared" si="2"/>
        <v>1.0103483089348815</v>
      </c>
      <c r="G15">
        <f t="shared" si="1"/>
        <v>1.0103483089348815</v>
      </c>
      <c r="H15" t="s">
        <v>31</v>
      </c>
    </row>
    <row r="16" spans="1:8" x14ac:dyDescent="0.35">
      <c r="A16" t="s">
        <v>28</v>
      </c>
      <c r="B16">
        <v>1383000000</v>
      </c>
      <c r="C16" t="s">
        <v>15</v>
      </c>
      <c r="D16" t="s">
        <v>46</v>
      </c>
      <c r="E16">
        <f t="shared" si="0"/>
        <v>4.2056160026273694E-3</v>
      </c>
      <c r="F16">
        <f t="shared" si="2"/>
        <v>1.0145539249375088</v>
      </c>
      <c r="G16">
        <f t="shared" si="1"/>
        <v>1.0145539249375088</v>
      </c>
      <c r="H16" t="s">
        <v>31</v>
      </c>
    </row>
    <row r="17" spans="1:8" x14ac:dyDescent="0.35">
      <c r="A17" t="s">
        <v>28</v>
      </c>
      <c r="B17">
        <v>1329000000</v>
      </c>
      <c r="C17" t="s">
        <v>13</v>
      </c>
      <c r="D17" t="s">
        <v>46</v>
      </c>
      <c r="E17">
        <f t="shared" si="0"/>
        <v>4.0414053994879059E-3</v>
      </c>
      <c r="F17">
        <f t="shared" si="2"/>
        <v>1.0185953303369968</v>
      </c>
      <c r="G17">
        <f t="shared" si="1"/>
        <v>1.0185953303369968</v>
      </c>
      <c r="H17" t="s">
        <v>31</v>
      </c>
    </row>
    <row r="18" spans="1:8" x14ac:dyDescent="0.35">
      <c r="A18" t="s">
        <v>28</v>
      </c>
      <c r="B18">
        <v>75000000</v>
      </c>
      <c r="C18" t="s">
        <v>10</v>
      </c>
      <c r="D18" t="s">
        <v>46</v>
      </c>
      <c r="E18">
        <f t="shared" si="0"/>
        <v>2.2807028213814369E-4</v>
      </c>
      <c r="F18">
        <f t="shared" si="2"/>
        <v>1.018823400619135</v>
      </c>
      <c r="G18">
        <f t="shared" si="1"/>
        <v>1.018823400619135</v>
      </c>
      <c r="H18" t="s">
        <v>31</v>
      </c>
    </row>
    <row r="19" spans="1:8" x14ac:dyDescent="0.35">
      <c r="A19" t="s">
        <v>28</v>
      </c>
      <c r="B19">
        <v>27000000</v>
      </c>
      <c r="C19" t="s">
        <v>12</v>
      </c>
      <c r="D19" t="s">
        <v>46</v>
      </c>
      <c r="E19">
        <f t="shared" si="0"/>
        <v>8.2105301569731725E-5</v>
      </c>
      <c r="F19">
        <f t="shared" si="2"/>
        <v>1.0189055059207048</v>
      </c>
      <c r="G19">
        <f t="shared" si="1"/>
        <v>1.0189055059207048</v>
      </c>
      <c r="H19" t="s">
        <v>31</v>
      </c>
    </row>
    <row r="20" spans="1:8" x14ac:dyDescent="0.35">
      <c r="A20" t="s">
        <v>28</v>
      </c>
      <c r="B20">
        <v>-6217000000</v>
      </c>
      <c r="C20" t="s">
        <v>25</v>
      </c>
      <c r="D20" t="s">
        <v>46</v>
      </c>
      <c r="E20">
        <f t="shared" si="0"/>
        <v>-1.8905505920704526E-2</v>
      </c>
      <c r="F20">
        <f t="shared" si="2"/>
        <v>1.0000000000000002</v>
      </c>
      <c r="G20">
        <f t="shared" si="1"/>
        <v>1.0000000000000002</v>
      </c>
      <c r="H20" t="s">
        <v>31</v>
      </c>
    </row>
  </sheetData>
  <autoFilter ref="A1:G39">
    <sortState ref="A2:G39">
      <sortCondition ref="D1:D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" sqref="A1:B1048576"/>
    </sheetView>
  </sheetViews>
  <sheetFormatPr defaultRowHeight="14.5" x14ac:dyDescent="0.35"/>
  <cols>
    <col min="1" max="2" width="31" customWidth="1"/>
    <col min="3" max="3" width="18.81640625" customWidth="1"/>
  </cols>
  <sheetData>
    <row r="1" spans="1:4" x14ac:dyDescent="0.35">
      <c r="A1" t="s">
        <v>37</v>
      </c>
      <c r="B1" t="s">
        <v>36</v>
      </c>
      <c r="C1" t="s">
        <v>39</v>
      </c>
      <c r="D1" t="s">
        <v>43</v>
      </c>
    </row>
    <row r="2" spans="1:4" x14ac:dyDescent="0.35">
      <c r="A2" t="s">
        <v>0</v>
      </c>
      <c r="B2">
        <v>103981000000</v>
      </c>
      <c r="C2" t="s">
        <v>27</v>
      </c>
      <c r="D2" t="s">
        <v>42</v>
      </c>
    </row>
    <row r="3" spans="1:4" x14ac:dyDescent="0.35">
      <c r="A3" t="s">
        <v>1</v>
      </c>
      <c r="B3">
        <v>5935000000</v>
      </c>
      <c r="C3" t="s">
        <v>27</v>
      </c>
      <c r="D3" t="s">
        <v>42</v>
      </c>
    </row>
    <row r="4" spans="1:4" x14ac:dyDescent="0.35">
      <c r="A4" t="s">
        <v>2</v>
      </c>
      <c r="B4">
        <v>106425000000</v>
      </c>
      <c r="C4" t="s">
        <v>27</v>
      </c>
      <c r="D4" t="s">
        <v>42</v>
      </c>
    </row>
    <row r="5" spans="1:4" x14ac:dyDescent="0.35">
      <c r="A5" t="s">
        <v>3</v>
      </c>
      <c r="B5">
        <v>8123000000</v>
      </c>
      <c r="C5" t="s">
        <v>27</v>
      </c>
      <c r="D5" t="s">
        <v>42</v>
      </c>
    </row>
    <row r="6" spans="1:4" x14ac:dyDescent="0.35">
      <c r="A6" t="s">
        <v>4</v>
      </c>
      <c r="B6">
        <v>2015000000</v>
      </c>
      <c r="C6" t="s">
        <v>27</v>
      </c>
      <c r="D6" t="s">
        <v>42</v>
      </c>
    </row>
    <row r="7" spans="1:4" x14ac:dyDescent="0.35">
      <c r="A7" t="s">
        <v>5</v>
      </c>
      <c r="B7">
        <v>2421000000</v>
      </c>
      <c r="C7" t="s">
        <v>27</v>
      </c>
      <c r="D7" t="s">
        <v>42</v>
      </c>
    </row>
    <row r="8" spans="1:4" x14ac:dyDescent="0.35">
      <c r="A8" t="s">
        <v>6</v>
      </c>
      <c r="B8">
        <v>11516000000</v>
      </c>
      <c r="C8" t="s">
        <v>27</v>
      </c>
      <c r="D8" t="s">
        <v>42</v>
      </c>
    </row>
    <row r="9" spans="1:4" x14ac:dyDescent="0.35">
      <c r="A9" t="s">
        <v>26</v>
      </c>
      <c r="B9">
        <v>88426000000</v>
      </c>
      <c r="C9" t="s">
        <v>26</v>
      </c>
      <c r="D9" t="s">
        <v>42</v>
      </c>
    </row>
    <row r="10" spans="1:4" x14ac:dyDescent="0.35">
      <c r="A10" t="s">
        <v>0</v>
      </c>
      <c r="B10">
        <v>103981000000</v>
      </c>
      <c r="C10" t="s">
        <v>27</v>
      </c>
      <c r="D10" t="s">
        <v>44</v>
      </c>
    </row>
    <row r="11" spans="1:4" x14ac:dyDescent="0.35">
      <c r="A11" t="s">
        <v>1</v>
      </c>
      <c r="B11">
        <v>5935000000</v>
      </c>
      <c r="C11" t="s">
        <v>27</v>
      </c>
      <c r="D11" t="s">
        <v>44</v>
      </c>
    </row>
    <row r="12" spans="1:4" x14ac:dyDescent="0.35">
      <c r="A12" t="s">
        <v>2</v>
      </c>
      <c r="B12">
        <v>106425000000</v>
      </c>
      <c r="C12" t="s">
        <v>27</v>
      </c>
      <c r="D12" t="s">
        <v>44</v>
      </c>
    </row>
    <row r="13" spans="1:4" x14ac:dyDescent="0.35">
      <c r="A13" t="s">
        <v>3</v>
      </c>
      <c r="B13">
        <v>8123000000</v>
      </c>
      <c r="C13" t="s">
        <v>27</v>
      </c>
      <c r="D13" t="s">
        <v>44</v>
      </c>
    </row>
    <row r="14" spans="1:4" x14ac:dyDescent="0.35">
      <c r="A14" t="s">
        <v>4</v>
      </c>
      <c r="B14">
        <v>2015000000</v>
      </c>
      <c r="C14" t="s">
        <v>27</v>
      </c>
      <c r="D14" t="s">
        <v>44</v>
      </c>
    </row>
    <row r="15" spans="1:4" x14ac:dyDescent="0.35">
      <c r="A15" t="s">
        <v>5</v>
      </c>
      <c r="B15">
        <v>2421000000</v>
      </c>
      <c r="C15" t="s">
        <v>27</v>
      </c>
      <c r="D15" t="s">
        <v>44</v>
      </c>
    </row>
    <row r="16" spans="1:4" x14ac:dyDescent="0.35">
      <c r="A16" t="s">
        <v>6</v>
      </c>
      <c r="B16">
        <v>11516000000</v>
      </c>
      <c r="C16" t="s">
        <v>27</v>
      </c>
      <c r="D16" t="s">
        <v>44</v>
      </c>
    </row>
    <row r="17" spans="1:4" x14ac:dyDescent="0.35">
      <c r="A17" t="s">
        <v>26</v>
      </c>
      <c r="B17">
        <v>88426000000</v>
      </c>
      <c r="C17" t="s">
        <v>26</v>
      </c>
      <c r="D17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E1" sqref="E1:J1048576"/>
    </sheetView>
  </sheetViews>
  <sheetFormatPr defaultRowHeight="14.5" x14ac:dyDescent="0.35"/>
  <cols>
    <col min="1" max="3" width="25.453125" customWidth="1"/>
  </cols>
  <sheetData>
    <row r="1" spans="1:4" x14ac:dyDescent="0.35">
      <c r="A1" t="s">
        <v>38</v>
      </c>
      <c r="B1" t="s">
        <v>40</v>
      </c>
      <c r="C1" t="s">
        <v>41</v>
      </c>
      <c r="D1" t="s">
        <v>45</v>
      </c>
    </row>
    <row r="2" spans="1:4" x14ac:dyDescent="0.35">
      <c r="A2" t="s">
        <v>28</v>
      </c>
      <c r="B2">
        <v>48963000000</v>
      </c>
      <c r="C2" t="s">
        <v>7</v>
      </c>
      <c r="D2" t="s">
        <v>28</v>
      </c>
    </row>
    <row r="3" spans="1:4" x14ac:dyDescent="0.35">
      <c r="A3" t="s">
        <v>28</v>
      </c>
      <c r="B3">
        <v>3302000000</v>
      </c>
      <c r="C3" t="s">
        <v>8</v>
      </c>
      <c r="D3" t="s">
        <v>28</v>
      </c>
    </row>
    <row r="4" spans="1:4" x14ac:dyDescent="0.35">
      <c r="A4" t="s">
        <v>28</v>
      </c>
      <c r="B4">
        <v>2506000000</v>
      </c>
      <c r="C4" t="s">
        <v>9</v>
      </c>
      <c r="D4" t="s">
        <v>28</v>
      </c>
    </row>
    <row r="5" spans="1:4" x14ac:dyDescent="0.35">
      <c r="A5" t="s">
        <v>28</v>
      </c>
      <c r="B5">
        <v>75000000</v>
      </c>
      <c r="C5" t="s">
        <v>10</v>
      </c>
      <c r="D5" t="s">
        <v>28</v>
      </c>
    </row>
    <row r="6" spans="1:4" x14ac:dyDescent="0.35">
      <c r="A6" t="s">
        <v>28</v>
      </c>
      <c r="B6">
        <v>2538000000</v>
      </c>
      <c r="C6" t="s">
        <v>11</v>
      </c>
      <c r="D6" t="s">
        <v>28</v>
      </c>
    </row>
    <row r="7" spans="1:4" x14ac:dyDescent="0.35">
      <c r="A7" t="s">
        <v>28</v>
      </c>
      <c r="B7">
        <v>27000000</v>
      </c>
      <c r="C7" t="s">
        <v>12</v>
      </c>
      <c r="D7" t="s">
        <v>28</v>
      </c>
    </row>
    <row r="8" spans="1:4" x14ac:dyDescent="0.35">
      <c r="A8" t="s">
        <v>28</v>
      </c>
      <c r="B8">
        <v>1329000000</v>
      </c>
      <c r="C8" t="s">
        <v>13</v>
      </c>
      <c r="D8" t="s">
        <v>28</v>
      </c>
    </row>
    <row r="9" spans="1:4" x14ac:dyDescent="0.35">
      <c r="A9" t="s">
        <v>28</v>
      </c>
      <c r="B9">
        <v>7451000000</v>
      </c>
      <c r="C9" t="s">
        <v>14</v>
      </c>
      <c r="D9" t="s">
        <v>28</v>
      </c>
    </row>
    <row r="10" spans="1:4" x14ac:dyDescent="0.35">
      <c r="A10" t="s">
        <v>28</v>
      </c>
      <c r="B10">
        <v>1383000000</v>
      </c>
      <c r="C10" t="s">
        <v>15</v>
      </c>
      <c r="D10" t="s">
        <v>28</v>
      </c>
    </row>
    <row r="11" spans="1:4" x14ac:dyDescent="0.35">
      <c r="A11" t="s">
        <v>28</v>
      </c>
      <c r="B11">
        <v>7226000000</v>
      </c>
      <c r="C11" t="s">
        <v>16</v>
      </c>
      <c r="D11" t="s">
        <v>28</v>
      </c>
    </row>
    <row r="12" spans="1:4" x14ac:dyDescent="0.35">
      <c r="A12" t="s">
        <v>28</v>
      </c>
      <c r="B12">
        <v>43559000000</v>
      </c>
      <c r="C12" t="s">
        <v>17</v>
      </c>
      <c r="D12" t="s">
        <v>28</v>
      </c>
    </row>
    <row r="13" spans="1:4" x14ac:dyDescent="0.35">
      <c r="A13" t="s">
        <v>28</v>
      </c>
      <c r="B13">
        <v>51485000000</v>
      </c>
      <c r="C13" t="s">
        <v>18</v>
      </c>
      <c r="D13" t="s">
        <v>28</v>
      </c>
    </row>
    <row r="14" spans="1:4" x14ac:dyDescent="0.35">
      <c r="A14" t="s">
        <v>28</v>
      </c>
      <c r="B14">
        <v>39055000000</v>
      </c>
      <c r="C14" t="s">
        <v>19</v>
      </c>
      <c r="D14" t="s">
        <v>28</v>
      </c>
    </row>
    <row r="15" spans="1:4" x14ac:dyDescent="0.35">
      <c r="A15" t="s">
        <v>28</v>
      </c>
      <c r="B15">
        <v>78680000000</v>
      </c>
      <c r="C15" t="s">
        <v>20</v>
      </c>
      <c r="D15" t="s">
        <v>28</v>
      </c>
    </row>
    <row r="16" spans="1:4" x14ac:dyDescent="0.35">
      <c r="A16" t="s">
        <v>28</v>
      </c>
      <c r="B16">
        <v>14858000000</v>
      </c>
      <c r="C16" t="s">
        <v>21</v>
      </c>
      <c r="D16" t="s">
        <v>28</v>
      </c>
    </row>
    <row r="17" spans="1:4" x14ac:dyDescent="0.35">
      <c r="A17" t="s">
        <v>28</v>
      </c>
      <c r="B17">
        <v>4154000000</v>
      </c>
      <c r="C17" t="s">
        <v>22</v>
      </c>
      <c r="D17" t="s">
        <v>28</v>
      </c>
    </row>
    <row r="18" spans="1:4" x14ac:dyDescent="0.35">
      <c r="A18" t="s">
        <v>28</v>
      </c>
      <c r="B18">
        <v>3452000000</v>
      </c>
      <c r="C18" t="s">
        <v>23</v>
      </c>
      <c r="D18" t="s">
        <v>28</v>
      </c>
    </row>
    <row r="19" spans="1:4" x14ac:dyDescent="0.35">
      <c r="A19" t="s">
        <v>28</v>
      </c>
      <c r="B19">
        <v>25020000000</v>
      </c>
      <c r="C19" t="s">
        <v>24</v>
      </c>
      <c r="D19" t="s">
        <v>28</v>
      </c>
    </row>
    <row r="20" spans="1:4" x14ac:dyDescent="0.35">
      <c r="A20" t="s">
        <v>28</v>
      </c>
      <c r="B20">
        <v>-6217000000</v>
      </c>
      <c r="C20" t="s">
        <v>25</v>
      </c>
      <c r="D20" t="s">
        <v>28</v>
      </c>
    </row>
    <row r="21" spans="1:4" x14ac:dyDescent="0.35">
      <c r="A21" t="s">
        <v>28</v>
      </c>
      <c r="B21">
        <v>48963000000</v>
      </c>
      <c r="C21" t="s">
        <v>7</v>
      </c>
      <c r="D21" t="s">
        <v>46</v>
      </c>
    </row>
    <row r="22" spans="1:4" x14ac:dyDescent="0.35">
      <c r="A22" t="s">
        <v>28</v>
      </c>
      <c r="B22">
        <v>3302000000</v>
      </c>
      <c r="C22" t="s">
        <v>8</v>
      </c>
      <c r="D22" t="s">
        <v>46</v>
      </c>
    </row>
    <row r="23" spans="1:4" x14ac:dyDescent="0.35">
      <c r="A23" t="s">
        <v>28</v>
      </c>
      <c r="B23">
        <v>2506000000</v>
      </c>
      <c r="C23" t="s">
        <v>9</v>
      </c>
      <c r="D23" t="s">
        <v>46</v>
      </c>
    </row>
    <row r="24" spans="1:4" x14ac:dyDescent="0.35">
      <c r="A24" t="s">
        <v>28</v>
      </c>
      <c r="B24">
        <v>75000000</v>
      </c>
      <c r="C24" t="s">
        <v>10</v>
      </c>
      <c r="D24" t="s">
        <v>46</v>
      </c>
    </row>
    <row r="25" spans="1:4" x14ac:dyDescent="0.35">
      <c r="A25" t="s">
        <v>28</v>
      </c>
      <c r="B25">
        <v>2538000000</v>
      </c>
      <c r="C25" t="s">
        <v>11</v>
      </c>
      <c r="D25" t="s">
        <v>46</v>
      </c>
    </row>
    <row r="26" spans="1:4" x14ac:dyDescent="0.35">
      <c r="A26" t="s">
        <v>28</v>
      </c>
      <c r="B26">
        <v>27000000</v>
      </c>
      <c r="C26" t="s">
        <v>12</v>
      </c>
      <c r="D26" t="s">
        <v>46</v>
      </c>
    </row>
    <row r="27" spans="1:4" x14ac:dyDescent="0.35">
      <c r="A27" t="s">
        <v>28</v>
      </c>
      <c r="B27">
        <v>1329000000</v>
      </c>
      <c r="C27" t="s">
        <v>13</v>
      </c>
      <c r="D27" t="s">
        <v>46</v>
      </c>
    </row>
    <row r="28" spans="1:4" x14ac:dyDescent="0.35">
      <c r="A28" t="s">
        <v>28</v>
      </c>
      <c r="B28">
        <v>7451000000</v>
      </c>
      <c r="C28" t="s">
        <v>14</v>
      </c>
      <c r="D28" t="s">
        <v>46</v>
      </c>
    </row>
    <row r="29" spans="1:4" x14ac:dyDescent="0.35">
      <c r="A29" t="s">
        <v>28</v>
      </c>
      <c r="B29">
        <v>1383000000</v>
      </c>
      <c r="C29" t="s">
        <v>15</v>
      </c>
      <c r="D29" t="s">
        <v>46</v>
      </c>
    </row>
    <row r="30" spans="1:4" x14ac:dyDescent="0.35">
      <c r="A30" t="s">
        <v>28</v>
      </c>
      <c r="B30">
        <v>7226000000</v>
      </c>
      <c r="C30" t="s">
        <v>16</v>
      </c>
      <c r="D30" t="s">
        <v>46</v>
      </c>
    </row>
    <row r="31" spans="1:4" x14ac:dyDescent="0.35">
      <c r="A31" t="s">
        <v>28</v>
      </c>
      <c r="B31">
        <v>43559000000</v>
      </c>
      <c r="C31" t="s">
        <v>17</v>
      </c>
      <c r="D31" t="s">
        <v>46</v>
      </c>
    </row>
    <row r="32" spans="1:4" x14ac:dyDescent="0.35">
      <c r="A32" t="s">
        <v>28</v>
      </c>
      <c r="B32">
        <v>51485000000</v>
      </c>
      <c r="C32" t="s">
        <v>18</v>
      </c>
      <c r="D32" t="s">
        <v>46</v>
      </c>
    </row>
    <row r="33" spans="1:4" x14ac:dyDescent="0.35">
      <c r="A33" t="s">
        <v>28</v>
      </c>
      <c r="B33">
        <v>39055000000</v>
      </c>
      <c r="C33" t="s">
        <v>19</v>
      </c>
      <c r="D33" t="s">
        <v>46</v>
      </c>
    </row>
    <row r="34" spans="1:4" x14ac:dyDescent="0.35">
      <c r="A34" t="s">
        <v>28</v>
      </c>
      <c r="B34">
        <v>78680000000</v>
      </c>
      <c r="C34" t="s">
        <v>20</v>
      </c>
      <c r="D34" t="s">
        <v>46</v>
      </c>
    </row>
    <row r="35" spans="1:4" x14ac:dyDescent="0.35">
      <c r="A35" t="s">
        <v>28</v>
      </c>
      <c r="B35">
        <v>14858000000</v>
      </c>
      <c r="C35" t="s">
        <v>21</v>
      </c>
      <c r="D35" t="s">
        <v>46</v>
      </c>
    </row>
    <row r="36" spans="1:4" x14ac:dyDescent="0.35">
      <c r="A36" t="s">
        <v>28</v>
      </c>
      <c r="B36">
        <v>4154000000</v>
      </c>
      <c r="C36" t="s">
        <v>22</v>
      </c>
      <c r="D36" t="s">
        <v>46</v>
      </c>
    </row>
    <row r="37" spans="1:4" x14ac:dyDescent="0.35">
      <c r="A37" t="s">
        <v>28</v>
      </c>
      <c r="B37">
        <v>3452000000</v>
      </c>
      <c r="C37" t="s">
        <v>23</v>
      </c>
      <c r="D37" t="s">
        <v>46</v>
      </c>
    </row>
    <row r="38" spans="1:4" x14ac:dyDescent="0.35">
      <c r="A38" t="s">
        <v>28</v>
      </c>
      <c r="B38">
        <v>25020000000</v>
      </c>
      <c r="C38" t="s">
        <v>24</v>
      </c>
      <c r="D38" t="s">
        <v>46</v>
      </c>
    </row>
    <row r="39" spans="1:4" x14ac:dyDescent="0.35">
      <c r="A39" t="s">
        <v>28</v>
      </c>
      <c r="B39">
        <v>-6217000000</v>
      </c>
      <c r="C39" t="s">
        <v>25</v>
      </c>
      <c r="D39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40" workbookViewId="0">
      <selection activeCell="D99" sqref="A1:D99"/>
    </sheetView>
  </sheetViews>
  <sheetFormatPr defaultRowHeight="14.5" x14ac:dyDescent="0.35"/>
  <sheetData>
    <row r="1" spans="1:4" x14ac:dyDescent="0.35">
      <c r="A1" s="1" t="s">
        <v>29</v>
      </c>
      <c r="B1" s="1" t="s">
        <v>30</v>
      </c>
      <c r="C1" t="s">
        <v>32</v>
      </c>
      <c r="D1" t="s">
        <v>33</v>
      </c>
    </row>
    <row r="2" spans="1:4" x14ac:dyDescent="0.35">
      <c r="A2" t="s">
        <v>31</v>
      </c>
      <c r="B2">
        <v>-6</v>
      </c>
      <c r="C2">
        <v>1</v>
      </c>
      <c r="D2" t="s">
        <v>34</v>
      </c>
    </row>
    <row r="3" spans="1:4" x14ac:dyDescent="0.35">
      <c r="A3" t="s">
        <v>31</v>
      </c>
      <c r="B3">
        <v>-5.75</v>
      </c>
      <c r="C3">
        <f>C2+1</f>
        <v>2</v>
      </c>
      <c r="D3" t="s">
        <v>34</v>
      </c>
    </row>
    <row r="4" spans="1:4" x14ac:dyDescent="0.35">
      <c r="A4" t="s">
        <v>31</v>
      </c>
      <c r="B4">
        <v>-5.5</v>
      </c>
      <c r="C4">
        <f t="shared" ref="C4:C50" si="0">C3+1</f>
        <v>3</v>
      </c>
      <c r="D4" t="s">
        <v>34</v>
      </c>
    </row>
    <row r="5" spans="1:4" x14ac:dyDescent="0.35">
      <c r="A5" t="s">
        <v>31</v>
      </c>
      <c r="B5">
        <v>-5.25</v>
      </c>
      <c r="C5">
        <f t="shared" si="0"/>
        <v>4</v>
      </c>
      <c r="D5" t="s">
        <v>34</v>
      </c>
    </row>
    <row r="6" spans="1:4" x14ac:dyDescent="0.35">
      <c r="A6" t="s">
        <v>31</v>
      </c>
      <c r="B6">
        <v>-5</v>
      </c>
      <c r="C6">
        <f t="shared" si="0"/>
        <v>5</v>
      </c>
      <c r="D6" t="s">
        <v>34</v>
      </c>
    </row>
    <row r="7" spans="1:4" x14ac:dyDescent="0.35">
      <c r="A7" t="s">
        <v>31</v>
      </c>
      <c r="B7">
        <v>-4.75</v>
      </c>
      <c r="C7">
        <f t="shared" si="0"/>
        <v>6</v>
      </c>
      <c r="D7" t="s">
        <v>34</v>
      </c>
    </row>
    <row r="8" spans="1:4" x14ac:dyDescent="0.35">
      <c r="A8" t="s">
        <v>31</v>
      </c>
      <c r="B8">
        <v>-4.5</v>
      </c>
      <c r="C8">
        <f t="shared" si="0"/>
        <v>7</v>
      </c>
      <c r="D8" t="s">
        <v>34</v>
      </c>
    </row>
    <row r="9" spans="1:4" x14ac:dyDescent="0.35">
      <c r="A9" t="s">
        <v>31</v>
      </c>
      <c r="B9">
        <v>-4.25</v>
      </c>
      <c r="C9">
        <f t="shared" si="0"/>
        <v>8</v>
      </c>
      <c r="D9" t="s">
        <v>34</v>
      </c>
    </row>
    <row r="10" spans="1:4" x14ac:dyDescent="0.35">
      <c r="A10" t="s">
        <v>31</v>
      </c>
      <c r="B10">
        <v>-4</v>
      </c>
      <c r="C10">
        <f t="shared" si="0"/>
        <v>9</v>
      </c>
      <c r="D10" t="s">
        <v>34</v>
      </c>
    </row>
    <row r="11" spans="1:4" x14ac:dyDescent="0.35">
      <c r="A11" t="s">
        <v>31</v>
      </c>
      <c r="B11">
        <v>-3.75</v>
      </c>
      <c r="C11">
        <f t="shared" si="0"/>
        <v>10</v>
      </c>
      <c r="D11" t="s">
        <v>34</v>
      </c>
    </row>
    <row r="12" spans="1:4" x14ac:dyDescent="0.35">
      <c r="A12" t="s">
        <v>31</v>
      </c>
      <c r="B12">
        <v>-3.5</v>
      </c>
      <c r="C12">
        <f t="shared" si="0"/>
        <v>11</v>
      </c>
      <c r="D12" t="s">
        <v>34</v>
      </c>
    </row>
    <row r="13" spans="1:4" x14ac:dyDescent="0.35">
      <c r="A13" t="s">
        <v>31</v>
      </c>
      <c r="B13">
        <v>-3.25</v>
      </c>
      <c r="C13">
        <f t="shared" si="0"/>
        <v>12</v>
      </c>
      <c r="D13" t="s">
        <v>34</v>
      </c>
    </row>
    <row r="14" spans="1:4" x14ac:dyDescent="0.35">
      <c r="A14" t="s">
        <v>31</v>
      </c>
      <c r="B14">
        <v>-3</v>
      </c>
      <c r="C14">
        <f t="shared" si="0"/>
        <v>13</v>
      </c>
      <c r="D14" t="s">
        <v>34</v>
      </c>
    </row>
    <row r="15" spans="1:4" x14ac:dyDescent="0.35">
      <c r="A15" t="s">
        <v>31</v>
      </c>
      <c r="B15">
        <v>-2.75</v>
      </c>
      <c r="C15">
        <f t="shared" si="0"/>
        <v>14</v>
      </c>
      <c r="D15" t="s">
        <v>34</v>
      </c>
    </row>
    <row r="16" spans="1:4" x14ac:dyDescent="0.35">
      <c r="A16" t="s">
        <v>31</v>
      </c>
      <c r="B16">
        <v>-2.5</v>
      </c>
      <c r="C16">
        <f t="shared" si="0"/>
        <v>15</v>
      </c>
      <c r="D16" t="s">
        <v>34</v>
      </c>
    </row>
    <row r="17" spans="1:4" x14ac:dyDescent="0.35">
      <c r="A17" t="s">
        <v>31</v>
      </c>
      <c r="B17">
        <v>-2.25</v>
      </c>
      <c r="C17">
        <f t="shared" si="0"/>
        <v>16</v>
      </c>
      <c r="D17" t="s">
        <v>34</v>
      </c>
    </row>
    <row r="18" spans="1:4" x14ac:dyDescent="0.35">
      <c r="A18" t="s">
        <v>31</v>
      </c>
      <c r="B18">
        <v>-2</v>
      </c>
      <c r="C18">
        <f t="shared" si="0"/>
        <v>17</v>
      </c>
      <c r="D18" t="s">
        <v>34</v>
      </c>
    </row>
    <row r="19" spans="1:4" x14ac:dyDescent="0.35">
      <c r="A19" t="s">
        <v>31</v>
      </c>
      <c r="B19">
        <v>-1.75</v>
      </c>
      <c r="C19">
        <f t="shared" si="0"/>
        <v>18</v>
      </c>
      <c r="D19" t="s">
        <v>34</v>
      </c>
    </row>
    <row r="20" spans="1:4" x14ac:dyDescent="0.35">
      <c r="A20" t="s">
        <v>31</v>
      </c>
      <c r="B20">
        <v>-1.5</v>
      </c>
      <c r="C20">
        <f t="shared" si="0"/>
        <v>19</v>
      </c>
      <c r="D20" t="s">
        <v>34</v>
      </c>
    </row>
    <row r="21" spans="1:4" x14ac:dyDescent="0.35">
      <c r="A21" t="s">
        <v>31</v>
      </c>
      <c r="B21">
        <v>-1.25</v>
      </c>
      <c r="C21">
        <f t="shared" si="0"/>
        <v>20</v>
      </c>
      <c r="D21" t="s">
        <v>34</v>
      </c>
    </row>
    <row r="22" spans="1:4" x14ac:dyDescent="0.35">
      <c r="A22" t="s">
        <v>31</v>
      </c>
      <c r="B22">
        <v>-1</v>
      </c>
      <c r="C22">
        <f t="shared" si="0"/>
        <v>21</v>
      </c>
      <c r="D22" t="s">
        <v>34</v>
      </c>
    </row>
    <row r="23" spans="1:4" x14ac:dyDescent="0.35">
      <c r="A23" t="s">
        <v>31</v>
      </c>
      <c r="B23">
        <v>-0.75</v>
      </c>
      <c r="C23">
        <f t="shared" si="0"/>
        <v>22</v>
      </c>
      <c r="D23" t="s">
        <v>34</v>
      </c>
    </row>
    <row r="24" spans="1:4" x14ac:dyDescent="0.35">
      <c r="A24" t="s">
        <v>31</v>
      </c>
      <c r="B24">
        <v>-0.5</v>
      </c>
      <c r="C24">
        <f t="shared" si="0"/>
        <v>23</v>
      </c>
      <c r="D24" t="s">
        <v>34</v>
      </c>
    </row>
    <row r="25" spans="1:4" x14ac:dyDescent="0.35">
      <c r="A25" t="s">
        <v>31</v>
      </c>
      <c r="B25">
        <v>-0.25</v>
      </c>
      <c r="C25">
        <f t="shared" si="0"/>
        <v>24</v>
      </c>
      <c r="D25" t="s">
        <v>34</v>
      </c>
    </row>
    <row r="26" spans="1:4" x14ac:dyDescent="0.35">
      <c r="A26" t="s">
        <v>31</v>
      </c>
      <c r="B26">
        <v>0</v>
      </c>
      <c r="C26">
        <f t="shared" si="0"/>
        <v>25</v>
      </c>
      <c r="D26" t="s">
        <v>34</v>
      </c>
    </row>
    <row r="27" spans="1:4" x14ac:dyDescent="0.35">
      <c r="A27" t="s">
        <v>31</v>
      </c>
      <c r="B27">
        <v>0.25</v>
      </c>
      <c r="C27">
        <f t="shared" si="0"/>
        <v>26</v>
      </c>
      <c r="D27" t="s">
        <v>34</v>
      </c>
    </row>
    <row r="28" spans="1:4" x14ac:dyDescent="0.35">
      <c r="A28" t="s">
        <v>31</v>
      </c>
      <c r="B28">
        <v>0.5</v>
      </c>
      <c r="C28">
        <f t="shared" si="0"/>
        <v>27</v>
      </c>
      <c r="D28" t="s">
        <v>34</v>
      </c>
    </row>
    <row r="29" spans="1:4" x14ac:dyDescent="0.35">
      <c r="A29" t="s">
        <v>31</v>
      </c>
      <c r="B29">
        <v>0.75</v>
      </c>
      <c r="C29">
        <f t="shared" si="0"/>
        <v>28</v>
      </c>
      <c r="D29" t="s">
        <v>34</v>
      </c>
    </row>
    <row r="30" spans="1:4" x14ac:dyDescent="0.35">
      <c r="A30" t="s">
        <v>31</v>
      </c>
      <c r="B30">
        <v>1</v>
      </c>
      <c r="C30">
        <f t="shared" si="0"/>
        <v>29</v>
      </c>
      <c r="D30" t="s">
        <v>34</v>
      </c>
    </row>
    <row r="31" spans="1:4" x14ac:dyDescent="0.35">
      <c r="A31" t="s">
        <v>31</v>
      </c>
      <c r="B31">
        <v>1.25</v>
      </c>
      <c r="C31">
        <f t="shared" si="0"/>
        <v>30</v>
      </c>
      <c r="D31" t="s">
        <v>34</v>
      </c>
    </row>
    <row r="32" spans="1:4" x14ac:dyDescent="0.35">
      <c r="A32" t="s">
        <v>31</v>
      </c>
      <c r="B32">
        <v>1.5</v>
      </c>
      <c r="C32">
        <f t="shared" si="0"/>
        <v>31</v>
      </c>
      <c r="D32" t="s">
        <v>34</v>
      </c>
    </row>
    <row r="33" spans="1:4" x14ac:dyDescent="0.35">
      <c r="A33" t="s">
        <v>31</v>
      </c>
      <c r="B33">
        <v>1.75</v>
      </c>
      <c r="C33">
        <f t="shared" si="0"/>
        <v>32</v>
      </c>
      <c r="D33" t="s">
        <v>34</v>
      </c>
    </row>
    <row r="34" spans="1:4" x14ac:dyDescent="0.35">
      <c r="A34" t="s">
        <v>31</v>
      </c>
      <c r="B34">
        <v>2</v>
      </c>
      <c r="C34">
        <f t="shared" si="0"/>
        <v>33</v>
      </c>
      <c r="D34" t="s">
        <v>34</v>
      </c>
    </row>
    <row r="35" spans="1:4" x14ac:dyDescent="0.35">
      <c r="A35" t="s">
        <v>31</v>
      </c>
      <c r="B35">
        <v>2.25</v>
      </c>
      <c r="C35">
        <f t="shared" si="0"/>
        <v>34</v>
      </c>
      <c r="D35" t="s">
        <v>34</v>
      </c>
    </row>
    <row r="36" spans="1:4" x14ac:dyDescent="0.35">
      <c r="A36" t="s">
        <v>31</v>
      </c>
      <c r="B36">
        <v>2.5</v>
      </c>
      <c r="C36">
        <f t="shared" si="0"/>
        <v>35</v>
      </c>
      <c r="D36" t="s">
        <v>34</v>
      </c>
    </row>
    <row r="37" spans="1:4" x14ac:dyDescent="0.35">
      <c r="A37" t="s">
        <v>31</v>
      </c>
      <c r="B37">
        <v>2.75</v>
      </c>
      <c r="C37">
        <f t="shared" si="0"/>
        <v>36</v>
      </c>
      <c r="D37" t="s">
        <v>34</v>
      </c>
    </row>
    <row r="38" spans="1:4" x14ac:dyDescent="0.35">
      <c r="A38" t="s">
        <v>31</v>
      </c>
      <c r="B38">
        <v>3</v>
      </c>
      <c r="C38">
        <f t="shared" si="0"/>
        <v>37</v>
      </c>
      <c r="D38" t="s">
        <v>34</v>
      </c>
    </row>
    <row r="39" spans="1:4" x14ac:dyDescent="0.35">
      <c r="A39" t="s">
        <v>31</v>
      </c>
      <c r="B39">
        <v>3.25</v>
      </c>
      <c r="C39">
        <f t="shared" si="0"/>
        <v>38</v>
      </c>
      <c r="D39" t="s">
        <v>34</v>
      </c>
    </row>
    <row r="40" spans="1:4" x14ac:dyDescent="0.35">
      <c r="A40" t="s">
        <v>31</v>
      </c>
      <c r="B40">
        <v>3.5</v>
      </c>
      <c r="C40">
        <f t="shared" si="0"/>
        <v>39</v>
      </c>
      <c r="D40" t="s">
        <v>34</v>
      </c>
    </row>
    <row r="41" spans="1:4" x14ac:dyDescent="0.35">
      <c r="A41" t="s">
        <v>31</v>
      </c>
      <c r="B41">
        <v>3.75</v>
      </c>
      <c r="C41">
        <f t="shared" si="0"/>
        <v>40</v>
      </c>
      <c r="D41" t="s">
        <v>34</v>
      </c>
    </row>
    <row r="42" spans="1:4" x14ac:dyDescent="0.35">
      <c r="A42" t="s">
        <v>31</v>
      </c>
      <c r="B42">
        <v>4</v>
      </c>
      <c r="C42">
        <f t="shared" si="0"/>
        <v>41</v>
      </c>
      <c r="D42" t="s">
        <v>34</v>
      </c>
    </row>
    <row r="43" spans="1:4" x14ac:dyDescent="0.35">
      <c r="A43" t="s">
        <v>31</v>
      </c>
      <c r="B43">
        <v>4.25</v>
      </c>
      <c r="C43">
        <f t="shared" si="0"/>
        <v>42</v>
      </c>
      <c r="D43" t="s">
        <v>34</v>
      </c>
    </row>
    <row r="44" spans="1:4" x14ac:dyDescent="0.35">
      <c r="A44" t="s">
        <v>31</v>
      </c>
      <c r="B44">
        <v>4.5</v>
      </c>
      <c r="C44">
        <f t="shared" si="0"/>
        <v>43</v>
      </c>
      <c r="D44" t="s">
        <v>34</v>
      </c>
    </row>
    <row r="45" spans="1:4" x14ac:dyDescent="0.35">
      <c r="A45" t="s">
        <v>31</v>
      </c>
      <c r="B45">
        <v>4.75</v>
      </c>
      <c r="C45">
        <f t="shared" si="0"/>
        <v>44</v>
      </c>
      <c r="D45" t="s">
        <v>34</v>
      </c>
    </row>
    <row r="46" spans="1:4" x14ac:dyDescent="0.35">
      <c r="A46" t="s">
        <v>31</v>
      </c>
      <c r="B46">
        <v>5</v>
      </c>
      <c r="C46">
        <f t="shared" si="0"/>
        <v>45</v>
      </c>
      <c r="D46" t="s">
        <v>34</v>
      </c>
    </row>
    <row r="47" spans="1:4" x14ac:dyDescent="0.35">
      <c r="A47" t="s">
        <v>31</v>
      </c>
      <c r="B47">
        <v>5.25</v>
      </c>
      <c r="C47">
        <f t="shared" si="0"/>
        <v>46</v>
      </c>
      <c r="D47" t="s">
        <v>34</v>
      </c>
    </row>
    <row r="48" spans="1:4" x14ac:dyDescent="0.35">
      <c r="A48" t="s">
        <v>31</v>
      </c>
      <c r="B48">
        <v>5.5</v>
      </c>
      <c r="C48">
        <f t="shared" si="0"/>
        <v>47</v>
      </c>
      <c r="D48" t="s">
        <v>34</v>
      </c>
    </row>
    <row r="49" spans="1:4" x14ac:dyDescent="0.35">
      <c r="A49" t="s">
        <v>31</v>
      </c>
      <c r="B49">
        <v>5.75</v>
      </c>
      <c r="C49">
        <f t="shared" si="0"/>
        <v>48</v>
      </c>
      <c r="D49" t="s">
        <v>34</v>
      </c>
    </row>
    <row r="50" spans="1:4" x14ac:dyDescent="0.35">
      <c r="A50" t="s">
        <v>31</v>
      </c>
      <c r="B50">
        <v>6</v>
      </c>
      <c r="C50">
        <f t="shared" si="0"/>
        <v>49</v>
      </c>
      <c r="D50" t="s">
        <v>34</v>
      </c>
    </row>
    <row r="51" spans="1:4" x14ac:dyDescent="0.35">
      <c r="A51" t="s">
        <v>31</v>
      </c>
      <c r="B51">
        <v>-6</v>
      </c>
      <c r="C51">
        <v>49</v>
      </c>
      <c r="D51" t="s">
        <v>35</v>
      </c>
    </row>
    <row r="52" spans="1:4" x14ac:dyDescent="0.35">
      <c r="A52" t="s">
        <v>31</v>
      </c>
      <c r="B52">
        <v>-5.75</v>
      </c>
      <c r="C52">
        <f>C51-1</f>
        <v>48</v>
      </c>
      <c r="D52" t="s">
        <v>35</v>
      </c>
    </row>
    <row r="53" spans="1:4" x14ac:dyDescent="0.35">
      <c r="A53" t="s">
        <v>31</v>
      </c>
      <c r="B53">
        <v>-5.5</v>
      </c>
      <c r="C53">
        <f t="shared" ref="C53:C99" si="1">C52-1</f>
        <v>47</v>
      </c>
      <c r="D53" t="s">
        <v>35</v>
      </c>
    </row>
    <row r="54" spans="1:4" x14ac:dyDescent="0.35">
      <c r="A54" t="s">
        <v>31</v>
      </c>
      <c r="B54">
        <v>-5.25</v>
      </c>
      <c r="C54">
        <f t="shared" si="1"/>
        <v>46</v>
      </c>
      <c r="D54" t="s">
        <v>35</v>
      </c>
    </row>
    <row r="55" spans="1:4" x14ac:dyDescent="0.35">
      <c r="A55" t="s">
        <v>31</v>
      </c>
      <c r="B55">
        <v>-5</v>
      </c>
      <c r="C55">
        <f t="shared" si="1"/>
        <v>45</v>
      </c>
      <c r="D55" t="s">
        <v>35</v>
      </c>
    </row>
    <row r="56" spans="1:4" x14ac:dyDescent="0.35">
      <c r="A56" t="s">
        <v>31</v>
      </c>
      <c r="B56">
        <v>-4.75</v>
      </c>
      <c r="C56">
        <f t="shared" si="1"/>
        <v>44</v>
      </c>
      <c r="D56" t="s">
        <v>35</v>
      </c>
    </row>
    <row r="57" spans="1:4" x14ac:dyDescent="0.35">
      <c r="A57" t="s">
        <v>31</v>
      </c>
      <c r="B57">
        <v>-4.5</v>
      </c>
      <c r="C57">
        <f t="shared" si="1"/>
        <v>43</v>
      </c>
      <c r="D57" t="s">
        <v>35</v>
      </c>
    </row>
    <row r="58" spans="1:4" x14ac:dyDescent="0.35">
      <c r="A58" t="s">
        <v>31</v>
      </c>
      <c r="B58">
        <v>-4.25</v>
      </c>
      <c r="C58">
        <f t="shared" si="1"/>
        <v>42</v>
      </c>
      <c r="D58" t="s">
        <v>35</v>
      </c>
    </row>
    <row r="59" spans="1:4" x14ac:dyDescent="0.35">
      <c r="A59" t="s">
        <v>31</v>
      </c>
      <c r="B59">
        <v>-4</v>
      </c>
      <c r="C59">
        <f t="shared" si="1"/>
        <v>41</v>
      </c>
      <c r="D59" t="s">
        <v>35</v>
      </c>
    </row>
    <row r="60" spans="1:4" x14ac:dyDescent="0.35">
      <c r="A60" t="s">
        <v>31</v>
      </c>
      <c r="B60">
        <v>-3.75</v>
      </c>
      <c r="C60">
        <f t="shared" si="1"/>
        <v>40</v>
      </c>
      <c r="D60" t="s">
        <v>35</v>
      </c>
    </row>
    <row r="61" spans="1:4" x14ac:dyDescent="0.35">
      <c r="A61" t="s">
        <v>31</v>
      </c>
      <c r="B61">
        <v>-3.5</v>
      </c>
      <c r="C61">
        <f t="shared" si="1"/>
        <v>39</v>
      </c>
      <c r="D61" t="s">
        <v>35</v>
      </c>
    </row>
    <row r="62" spans="1:4" x14ac:dyDescent="0.35">
      <c r="A62" t="s">
        <v>31</v>
      </c>
      <c r="B62">
        <v>-3.25</v>
      </c>
      <c r="C62">
        <f t="shared" si="1"/>
        <v>38</v>
      </c>
      <c r="D62" t="s">
        <v>35</v>
      </c>
    </row>
    <row r="63" spans="1:4" x14ac:dyDescent="0.35">
      <c r="A63" t="s">
        <v>31</v>
      </c>
      <c r="B63">
        <v>-3</v>
      </c>
      <c r="C63">
        <f t="shared" si="1"/>
        <v>37</v>
      </c>
      <c r="D63" t="s">
        <v>35</v>
      </c>
    </row>
    <row r="64" spans="1:4" x14ac:dyDescent="0.35">
      <c r="A64" t="s">
        <v>31</v>
      </c>
      <c r="B64">
        <v>-2.75</v>
      </c>
      <c r="C64">
        <f t="shared" si="1"/>
        <v>36</v>
      </c>
      <c r="D64" t="s">
        <v>35</v>
      </c>
    </row>
    <row r="65" spans="1:4" x14ac:dyDescent="0.35">
      <c r="A65" t="s">
        <v>31</v>
      </c>
      <c r="B65">
        <v>-2.5</v>
      </c>
      <c r="C65">
        <f t="shared" si="1"/>
        <v>35</v>
      </c>
      <c r="D65" t="s">
        <v>35</v>
      </c>
    </row>
    <row r="66" spans="1:4" x14ac:dyDescent="0.35">
      <c r="A66" t="s">
        <v>31</v>
      </c>
      <c r="B66">
        <v>-2.25</v>
      </c>
      <c r="C66">
        <f t="shared" si="1"/>
        <v>34</v>
      </c>
      <c r="D66" t="s">
        <v>35</v>
      </c>
    </row>
    <row r="67" spans="1:4" x14ac:dyDescent="0.35">
      <c r="A67" t="s">
        <v>31</v>
      </c>
      <c r="B67">
        <v>-2</v>
      </c>
      <c r="C67">
        <f t="shared" si="1"/>
        <v>33</v>
      </c>
      <c r="D67" t="s">
        <v>35</v>
      </c>
    </row>
    <row r="68" spans="1:4" x14ac:dyDescent="0.35">
      <c r="A68" t="s">
        <v>31</v>
      </c>
      <c r="B68">
        <v>-1.75</v>
      </c>
      <c r="C68">
        <f t="shared" si="1"/>
        <v>32</v>
      </c>
      <c r="D68" t="s">
        <v>35</v>
      </c>
    </row>
    <row r="69" spans="1:4" x14ac:dyDescent="0.35">
      <c r="A69" t="s">
        <v>31</v>
      </c>
      <c r="B69">
        <v>-1.5</v>
      </c>
      <c r="C69">
        <f t="shared" si="1"/>
        <v>31</v>
      </c>
      <c r="D69" t="s">
        <v>35</v>
      </c>
    </row>
    <row r="70" spans="1:4" x14ac:dyDescent="0.35">
      <c r="A70" t="s">
        <v>31</v>
      </c>
      <c r="B70">
        <v>-1.25</v>
      </c>
      <c r="C70">
        <f t="shared" si="1"/>
        <v>30</v>
      </c>
      <c r="D70" t="s">
        <v>35</v>
      </c>
    </row>
    <row r="71" spans="1:4" x14ac:dyDescent="0.35">
      <c r="A71" t="s">
        <v>31</v>
      </c>
      <c r="B71">
        <v>-1</v>
      </c>
      <c r="C71">
        <f t="shared" si="1"/>
        <v>29</v>
      </c>
      <c r="D71" t="s">
        <v>35</v>
      </c>
    </row>
    <row r="72" spans="1:4" x14ac:dyDescent="0.35">
      <c r="A72" t="s">
        <v>31</v>
      </c>
      <c r="B72">
        <v>-0.75</v>
      </c>
      <c r="C72">
        <f t="shared" si="1"/>
        <v>28</v>
      </c>
      <c r="D72" t="s">
        <v>35</v>
      </c>
    </row>
    <row r="73" spans="1:4" x14ac:dyDescent="0.35">
      <c r="A73" t="s">
        <v>31</v>
      </c>
      <c r="B73">
        <v>-0.5</v>
      </c>
      <c r="C73">
        <f t="shared" si="1"/>
        <v>27</v>
      </c>
      <c r="D73" t="s">
        <v>35</v>
      </c>
    </row>
    <row r="74" spans="1:4" x14ac:dyDescent="0.35">
      <c r="A74" t="s">
        <v>31</v>
      </c>
      <c r="B74">
        <v>-0.25</v>
      </c>
      <c r="C74">
        <f t="shared" si="1"/>
        <v>26</v>
      </c>
      <c r="D74" t="s">
        <v>35</v>
      </c>
    </row>
    <row r="75" spans="1:4" x14ac:dyDescent="0.35">
      <c r="A75" t="s">
        <v>31</v>
      </c>
      <c r="B75">
        <v>0</v>
      </c>
      <c r="C75">
        <f t="shared" si="1"/>
        <v>25</v>
      </c>
      <c r="D75" t="s">
        <v>35</v>
      </c>
    </row>
    <row r="76" spans="1:4" x14ac:dyDescent="0.35">
      <c r="A76" t="s">
        <v>31</v>
      </c>
      <c r="B76">
        <v>0.25</v>
      </c>
      <c r="C76">
        <f t="shared" si="1"/>
        <v>24</v>
      </c>
      <c r="D76" t="s">
        <v>35</v>
      </c>
    </row>
    <row r="77" spans="1:4" x14ac:dyDescent="0.35">
      <c r="A77" t="s">
        <v>31</v>
      </c>
      <c r="B77">
        <v>0.5</v>
      </c>
      <c r="C77">
        <f t="shared" si="1"/>
        <v>23</v>
      </c>
      <c r="D77" t="s">
        <v>35</v>
      </c>
    </row>
    <row r="78" spans="1:4" x14ac:dyDescent="0.35">
      <c r="A78" t="s">
        <v>31</v>
      </c>
      <c r="B78">
        <v>0.75</v>
      </c>
      <c r="C78">
        <f t="shared" si="1"/>
        <v>22</v>
      </c>
      <c r="D78" t="s">
        <v>35</v>
      </c>
    </row>
    <row r="79" spans="1:4" x14ac:dyDescent="0.35">
      <c r="A79" t="s">
        <v>31</v>
      </c>
      <c r="B79">
        <v>1</v>
      </c>
      <c r="C79">
        <f t="shared" si="1"/>
        <v>21</v>
      </c>
      <c r="D79" t="s">
        <v>35</v>
      </c>
    </row>
    <row r="80" spans="1:4" x14ac:dyDescent="0.35">
      <c r="A80" t="s">
        <v>31</v>
      </c>
      <c r="B80">
        <v>1.25</v>
      </c>
      <c r="C80">
        <f t="shared" si="1"/>
        <v>20</v>
      </c>
      <c r="D80" t="s">
        <v>35</v>
      </c>
    </row>
    <row r="81" spans="1:4" x14ac:dyDescent="0.35">
      <c r="A81" t="s">
        <v>31</v>
      </c>
      <c r="B81">
        <v>1.5</v>
      </c>
      <c r="C81">
        <f t="shared" si="1"/>
        <v>19</v>
      </c>
      <c r="D81" t="s">
        <v>35</v>
      </c>
    </row>
    <row r="82" spans="1:4" x14ac:dyDescent="0.35">
      <c r="A82" t="s">
        <v>31</v>
      </c>
      <c r="B82">
        <v>1.75</v>
      </c>
      <c r="C82">
        <f t="shared" si="1"/>
        <v>18</v>
      </c>
      <c r="D82" t="s">
        <v>35</v>
      </c>
    </row>
    <row r="83" spans="1:4" x14ac:dyDescent="0.35">
      <c r="A83" t="s">
        <v>31</v>
      </c>
      <c r="B83">
        <v>2</v>
      </c>
      <c r="C83">
        <f t="shared" si="1"/>
        <v>17</v>
      </c>
      <c r="D83" t="s">
        <v>35</v>
      </c>
    </row>
    <row r="84" spans="1:4" x14ac:dyDescent="0.35">
      <c r="A84" t="s">
        <v>31</v>
      </c>
      <c r="B84">
        <v>2.25</v>
      </c>
      <c r="C84">
        <f t="shared" si="1"/>
        <v>16</v>
      </c>
      <c r="D84" t="s">
        <v>35</v>
      </c>
    </row>
    <row r="85" spans="1:4" x14ac:dyDescent="0.35">
      <c r="A85" t="s">
        <v>31</v>
      </c>
      <c r="B85">
        <v>2.5</v>
      </c>
      <c r="C85">
        <f t="shared" si="1"/>
        <v>15</v>
      </c>
      <c r="D85" t="s">
        <v>35</v>
      </c>
    </row>
    <row r="86" spans="1:4" x14ac:dyDescent="0.35">
      <c r="A86" t="s">
        <v>31</v>
      </c>
      <c r="B86">
        <v>2.75</v>
      </c>
      <c r="C86">
        <f t="shared" si="1"/>
        <v>14</v>
      </c>
      <c r="D86" t="s">
        <v>35</v>
      </c>
    </row>
    <row r="87" spans="1:4" x14ac:dyDescent="0.35">
      <c r="A87" t="s">
        <v>31</v>
      </c>
      <c r="B87">
        <v>3</v>
      </c>
      <c r="C87">
        <f t="shared" si="1"/>
        <v>13</v>
      </c>
      <c r="D87" t="s">
        <v>35</v>
      </c>
    </row>
    <row r="88" spans="1:4" x14ac:dyDescent="0.35">
      <c r="A88" t="s">
        <v>31</v>
      </c>
      <c r="B88">
        <v>3.25</v>
      </c>
      <c r="C88">
        <f t="shared" si="1"/>
        <v>12</v>
      </c>
      <c r="D88" t="s">
        <v>35</v>
      </c>
    </row>
    <row r="89" spans="1:4" x14ac:dyDescent="0.35">
      <c r="A89" t="s">
        <v>31</v>
      </c>
      <c r="B89">
        <v>3.5</v>
      </c>
      <c r="C89">
        <f t="shared" si="1"/>
        <v>11</v>
      </c>
      <c r="D89" t="s">
        <v>35</v>
      </c>
    </row>
    <row r="90" spans="1:4" x14ac:dyDescent="0.35">
      <c r="A90" t="s">
        <v>31</v>
      </c>
      <c r="B90">
        <v>3.75</v>
      </c>
      <c r="C90">
        <f t="shared" si="1"/>
        <v>10</v>
      </c>
      <c r="D90" t="s">
        <v>35</v>
      </c>
    </row>
    <row r="91" spans="1:4" x14ac:dyDescent="0.35">
      <c r="A91" t="s">
        <v>31</v>
      </c>
      <c r="B91">
        <v>4</v>
      </c>
      <c r="C91">
        <f t="shared" si="1"/>
        <v>9</v>
      </c>
      <c r="D91" t="s">
        <v>35</v>
      </c>
    </row>
    <row r="92" spans="1:4" x14ac:dyDescent="0.35">
      <c r="A92" t="s">
        <v>31</v>
      </c>
      <c r="B92">
        <v>4.25</v>
      </c>
      <c r="C92">
        <f t="shared" si="1"/>
        <v>8</v>
      </c>
      <c r="D92" t="s">
        <v>35</v>
      </c>
    </row>
    <row r="93" spans="1:4" x14ac:dyDescent="0.35">
      <c r="A93" t="s">
        <v>31</v>
      </c>
      <c r="B93">
        <v>4.5</v>
      </c>
      <c r="C93">
        <f t="shared" si="1"/>
        <v>7</v>
      </c>
      <c r="D93" t="s">
        <v>35</v>
      </c>
    </row>
    <row r="94" spans="1:4" x14ac:dyDescent="0.35">
      <c r="A94" t="s">
        <v>31</v>
      </c>
      <c r="B94">
        <v>4.75</v>
      </c>
      <c r="C94">
        <f t="shared" si="1"/>
        <v>6</v>
      </c>
      <c r="D94" t="s">
        <v>35</v>
      </c>
    </row>
    <row r="95" spans="1:4" x14ac:dyDescent="0.35">
      <c r="A95" t="s">
        <v>31</v>
      </c>
      <c r="B95">
        <v>5</v>
      </c>
      <c r="C95">
        <f t="shared" si="1"/>
        <v>5</v>
      </c>
      <c r="D95" t="s">
        <v>35</v>
      </c>
    </row>
    <row r="96" spans="1:4" x14ac:dyDescent="0.35">
      <c r="A96" t="s">
        <v>31</v>
      </c>
      <c r="B96">
        <v>5.25</v>
      </c>
      <c r="C96">
        <f t="shared" si="1"/>
        <v>4</v>
      </c>
      <c r="D96" t="s">
        <v>35</v>
      </c>
    </row>
    <row r="97" spans="1:4" x14ac:dyDescent="0.35">
      <c r="A97" t="s">
        <v>31</v>
      </c>
      <c r="B97">
        <v>5.5</v>
      </c>
      <c r="C97">
        <f t="shared" si="1"/>
        <v>3</v>
      </c>
      <c r="D97" t="s">
        <v>35</v>
      </c>
    </row>
    <row r="98" spans="1:4" x14ac:dyDescent="0.35">
      <c r="A98" t="s">
        <v>31</v>
      </c>
      <c r="B98">
        <v>5.75</v>
      </c>
      <c r="C98">
        <f t="shared" si="1"/>
        <v>2</v>
      </c>
      <c r="D98" t="s">
        <v>35</v>
      </c>
    </row>
    <row r="99" spans="1:4" x14ac:dyDescent="0.35">
      <c r="A99" t="s">
        <v>31</v>
      </c>
      <c r="B99">
        <v>6</v>
      </c>
      <c r="C99">
        <f t="shared" si="1"/>
        <v>1</v>
      </c>
      <c r="D9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playground3</vt:lpstr>
      <vt:lpstr>playground2</vt:lpstr>
      <vt:lpstr>data_outlays playground</vt:lpstr>
      <vt:lpstr>data_receipts</vt:lpstr>
      <vt:lpstr>data_outlays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2017-08-21T19:33:19Z</dcterms:created>
  <dcterms:modified xsi:type="dcterms:W3CDTF">2017-08-28T12:49:51Z</dcterms:modified>
</cp:coreProperties>
</file>