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3902\Desktop\BAH1\_Treasury_DATA_Act\MTS\research&amp;notes\matching\"/>
    </mc:Choice>
  </mc:AlternateContent>
  <bookViews>
    <workbookView xWindow="0" yWindow="0" windowWidth="19200" windowHeight="6950" tabRatio="907"/>
  </bookViews>
  <sheets>
    <sheet name="Comparison Table 08-11" sheetId="7" r:id="rId1"/>
    <sheet name="mts 0317 table 5 edited" sheetId="2" r:id="rId2"/>
    <sheet name="API tas bal cat 8-11 pivot" sheetId="8" r:id="rId3"/>
    <sheet name="API tal bal 7-11 pivot" sheetId="5" r:id="rId4"/>
    <sheet name="API tas bal 6-13 pivot" sheetId="4" r:id="rId5"/>
    <sheet name="details" sheetId="3" r:id="rId6"/>
    <sheet name="Comparison Table (Rounded)" sheetId="6" r:id="rId7"/>
    <sheet name="Comparison Table" sheetId="1" r:id="rId8"/>
  </sheets>
  <externalReferences>
    <externalReference r:id="rId9"/>
    <externalReference r:id="rId10"/>
  </externalReferences>
  <definedNames>
    <definedName name="_xlnm._FilterDatabase" localSheetId="1" hidden="1">'mts 0317 table 5 edited'!$A$1:$K$810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7" l="1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2" i="7"/>
  <c r="D31" i="8"/>
  <c r="B31" i="8" s="1"/>
  <c r="D30" i="8"/>
  <c r="B30" i="8" s="1"/>
  <c r="D29" i="8"/>
  <c r="B29" i="8" s="1"/>
  <c r="D28" i="8"/>
  <c r="B28" i="8" s="1"/>
  <c r="D27" i="8"/>
  <c r="B27" i="8" s="1"/>
  <c r="D26" i="8"/>
  <c r="B26" i="8" s="1"/>
  <c r="D25" i="8"/>
  <c r="B25" i="8" s="1"/>
  <c r="D24" i="8"/>
  <c r="B24" i="8" s="1"/>
  <c r="D23" i="8"/>
  <c r="B23" i="8" s="1"/>
  <c r="D22" i="8"/>
  <c r="B22" i="8" s="1"/>
  <c r="D21" i="8"/>
  <c r="B21" i="8" s="1"/>
  <c r="D20" i="8"/>
  <c r="B20" i="8" s="1"/>
  <c r="D19" i="8"/>
  <c r="B19" i="8" s="1"/>
  <c r="D18" i="8"/>
  <c r="B18" i="8" s="1"/>
  <c r="D17" i="8"/>
  <c r="B17" i="8" s="1"/>
  <c r="D16" i="8"/>
  <c r="B16" i="8" s="1"/>
  <c r="D15" i="8"/>
  <c r="B15" i="8" s="1"/>
  <c r="D14" i="8"/>
  <c r="B14" i="8" s="1"/>
  <c r="D13" i="8"/>
  <c r="B13" i="8" s="1"/>
  <c r="D12" i="8"/>
  <c r="B12" i="8" s="1"/>
  <c r="D11" i="8"/>
  <c r="B11" i="8" s="1"/>
  <c r="D10" i="8"/>
  <c r="B10" i="8" s="1"/>
  <c r="D9" i="8"/>
  <c r="B9" i="8" s="1"/>
  <c r="D8" i="8"/>
  <c r="B8" i="8" s="1"/>
  <c r="D7" i="8"/>
  <c r="B7" i="8" s="1"/>
  <c r="D6" i="8"/>
  <c r="B6" i="8" s="1"/>
  <c r="D5" i="8"/>
  <c r="B5" i="8" s="1"/>
  <c r="D4" i="8"/>
  <c r="B4" i="8" s="1"/>
  <c r="Q4" i="7"/>
  <c r="R4" i="7" s="1"/>
  <c r="S4" i="7" s="1"/>
  <c r="Q5" i="7"/>
  <c r="R5" i="7" s="1"/>
  <c r="S5" i="7" s="1"/>
  <c r="Q6" i="7"/>
  <c r="V6" i="7" s="1"/>
  <c r="Q7" i="7"/>
  <c r="R7" i="7" s="1"/>
  <c r="S7" i="7" s="1"/>
  <c r="Q8" i="7"/>
  <c r="R8" i="7" s="1"/>
  <c r="S8" i="7" s="1"/>
  <c r="Q9" i="7"/>
  <c r="R9" i="7" s="1"/>
  <c r="S9" i="7" s="1"/>
  <c r="Q10" i="7"/>
  <c r="V10" i="7" s="1"/>
  <c r="Q11" i="7"/>
  <c r="R11" i="7" s="1"/>
  <c r="S11" i="7" s="1"/>
  <c r="Q12" i="7"/>
  <c r="R12" i="7" s="1"/>
  <c r="S12" i="7" s="1"/>
  <c r="Q13" i="7"/>
  <c r="R13" i="7" s="1"/>
  <c r="S13" i="7" s="1"/>
  <c r="Q14" i="7"/>
  <c r="V14" i="7" s="1"/>
  <c r="Q15" i="7"/>
  <c r="R15" i="7" s="1"/>
  <c r="S15" i="7" s="1"/>
  <c r="Q16" i="7"/>
  <c r="R16" i="7" s="1"/>
  <c r="S16" i="7" s="1"/>
  <c r="Q17" i="7"/>
  <c r="R17" i="7" s="1"/>
  <c r="S17" i="7" s="1"/>
  <c r="Q18" i="7"/>
  <c r="V18" i="7" s="1"/>
  <c r="Q19" i="7"/>
  <c r="R19" i="7" s="1"/>
  <c r="S19" i="7" s="1"/>
  <c r="Q20" i="7"/>
  <c r="R20" i="7" s="1"/>
  <c r="S20" i="7" s="1"/>
  <c r="Q21" i="7"/>
  <c r="R21" i="7" s="1"/>
  <c r="S21" i="7" s="1"/>
  <c r="Q22" i="7"/>
  <c r="V22" i="7" s="1"/>
  <c r="Q23" i="7"/>
  <c r="R23" i="7" s="1"/>
  <c r="S23" i="7" s="1"/>
  <c r="Q24" i="7"/>
  <c r="R24" i="7" s="1"/>
  <c r="S24" i="7" s="1"/>
  <c r="Q25" i="7"/>
  <c r="R25" i="7" s="1"/>
  <c r="S25" i="7" s="1"/>
  <c r="Q26" i="7"/>
  <c r="V26" i="7" s="1"/>
  <c r="Q27" i="7"/>
  <c r="R27" i="7" s="1"/>
  <c r="S27" i="7" s="1"/>
  <c r="Q28" i="7"/>
  <c r="R28" i="7" s="1"/>
  <c r="S28" i="7" s="1"/>
  <c r="Q29" i="7"/>
  <c r="R29" i="7" s="1"/>
  <c r="S29" i="7" s="1"/>
  <c r="Q3" i="7"/>
  <c r="R3" i="7" s="1"/>
  <c r="S3" i="7" s="1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N31" i="7"/>
  <c r="N29" i="7"/>
  <c r="B29" i="7"/>
  <c r="N28" i="7"/>
  <c r="C28" i="7"/>
  <c r="B28" i="7" s="1"/>
  <c r="N27" i="7"/>
  <c r="B27" i="7"/>
  <c r="N26" i="7"/>
  <c r="C26" i="7"/>
  <c r="B26" i="7" s="1"/>
  <c r="N25" i="7"/>
  <c r="B25" i="7"/>
  <c r="N24" i="7"/>
  <c r="C24" i="7"/>
  <c r="B24" i="7" s="1"/>
  <c r="N23" i="7"/>
  <c r="C23" i="7"/>
  <c r="B23" i="7" s="1"/>
  <c r="N22" i="7"/>
  <c r="C22" i="7"/>
  <c r="B22" i="7" s="1"/>
  <c r="N21" i="7"/>
  <c r="B21" i="7"/>
  <c r="N20" i="7"/>
  <c r="C20" i="7"/>
  <c r="B20" i="7" s="1"/>
  <c r="N19" i="7"/>
  <c r="C19" i="7"/>
  <c r="B19" i="7" s="1"/>
  <c r="J19" i="7" s="1"/>
  <c r="N18" i="7"/>
  <c r="C18" i="7"/>
  <c r="B18" i="7" s="1"/>
  <c r="N17" i="7"/>
  <c r="C17" i="7"/>
  <c r="B17" i="7" s="1"/>
  <c r="N16" i="7"/>
  <c r="C16" i="7"/>
  <c r="B16" i="7" s="1"/>
  <c r="N15" i="7"/>
  <c r="C15" i="7"/>
  <c r="B15" i="7" s="1"/>
  <c r="H15" i="7" s="1"/>
  <c r="N14" i="7"/>
  <c r="C14" i="7"/>
  <c r="B14" i="7" s="1"/>
  <c r="N13" i="7"/>
  <c r="C13" i="7"/>
  <c r="B13" i="7" s="1"/>
  <c r="N12" i="7"/>
  <c r="C12" i="7"/>
  <c r="B12" i="7" s="1"/>
  <c r="J12" i="7" s="1"/>
  <c r="N11" i="7"/>
  <c r="C11" i="7"/>
  <c r="B11" i="7" s="1"/>
  <c r="J11" i="7" s="1"/>
  <c r="N10" i="7"/>
  <c r="C10" i="7"/>
  <c r="B10" i="7" s="1"/>
  <c r="N9" i="7"/>
  <c r="C9" i="7"/>
  <c r="B9" i="7" s="1"/>
  <c r="N8" i="7"/>
  <c r="C8" i="7"/>
  <c r="B8" i="7" s="1"/>
  <c r="N7" i="7"/>
  <c r="C7" i="7"/>
  <c r="B7" i="7" s="1"/>
  <c r="J7" i="7" s="1"/>
  <c r="N6" i="7"/>
  <c r="B6" i="7"/>
  <c r="N5" i="7"/>
  <c r="C5" i="7"/>
  <c r="B5" i="7" s="1"/>
  <c r="N4" i="7"/>
  <c r="C4" i="7"/>
  <c r="B4" i="7" s="1"/>
  <c r="N3" i="7"/>
  <c r="C3" i="7"/>
  <c r="B3" i="7" s="1"/>
  <c r="C2" i="7"/>
  <c r="B2" i="7" s="1"/>
  <c r="J9" i="7" l="1"/>
  <c r="K29" i="7"/>
  <c r="I25" i="7"/>
  <c r="I4" i="7"/>
  <c r="Q2" i="7"/>
  <c r="V2" i="7" s="1"/>
  <c r="R14" i="7"/>
  <c r="S14" i="7" s="1"/>
  <c r="V29" i="7"/>
  <c r="V13" i="7"/>
  <c r="V25" i="7"/>
  <c r="V9" i="7"/>
  <c r="V21" i="7"/>
  <c r="V5" i="7"/>
  <c r="V17" i="7"/>
  <c r="R26" i="7"/>
  <c r="S26" i="7" s="1"/>
  <c r="R10" i="7"/>
  <c r="S10" i="7" s="1"/>
  <c r="V28" i="7"/>
  <c r="V24" i="7"/>
  <c r="V20" i="7"/>
  <c r="V16" i="7"/>
  <c r="V12" i="7"/>
  <c r="V8" i="7"/>
  <c r="V4" i="7"/>
  <c r="R22" i="7"/>
  <c r="S22" i="7" s="1"/>
  <c r="R6" i="7"/>
  <c r="V27" i="7"/>
  <c r="V23" i="7"/>
  <c r="V19" i="7"/>
  <c r="V15" i="7"/>
  <c r="V11" i="7"/>
  <c r="V7" i="7"/>
  <c r="V3" i="7"/>
  <c r="R18" i="7"/>
  <c r="S18" i="7" s="1"/>
  <c r="J6" i="7"/>
  <c r="I22" i="7"/>
  <c r="T27" i="7"/>
  <c r="T29" i="7"/>
  <c r="I29" i="7"/>
  <c r="J27" i="7"/>
  <c r="K25" i="7"/>
  <c r="T11" i="7"/>
  <c r="H11" i="7"/>
  <c r="J22" i="7"/>
  <c r="T10" i="7"/>
  <c r="I10" i="7"/>
  <c r="K16" i="7"/>
  <c r="J16" i="7"/>
  <c r="T5" i="7"/>
  <c r="H5" i="7"/>
  <c r="T3" i="7"/>
  <c r="K3" i="7"/>
  <c r="T8" i="7"/>
  <c r="H8" i="7"/>
  <c r="J26" i="7"/>
  <c r="H26" i="7"/>
  <c r="I28" i="7"/>
  <c r="K28" i="7"/>
  <c r="J4" i="7"/>
  <c r="H9" i="7"/>
  <c r="T9" i="7"/>
  <c r="T15" i="7"/>
  <c r="T6" i="7"/>
  <c r="H2" i="7"/>
  <c r="J2" i="7"/>
  <c r="I2" i="7"/>
  <c r="I7" i="7"/>
  <c r="K23" i="7"/>
  <c r="J10" i="7"/>
  <c r="I19" i="7"/>
  <c r="K13" i="7"/>
  <c r="J13" i="7"/>
  <c r="T13" i="7"/>
  <c r="I13" i="7"/>
  <c r="H13" i="7"/>
  <c r="K14" i="7"/>
  <c r="T14" i="7"/>
  <c r="I14" i="7"/>
  <c r="K17" i="7"/>
  <c r="I17" i="7"/>
  <c r="J17" i="7"/>
  <c r="T17" i="7"/>
  <c r="H17" i="7"/>
  <c r="J14" i="7"/>
  <c r="K18" i="7"/>
  <c r="T18" i="7"/>
  <c r="I18" i="7"/>
  <c r="K4" i="7"/>
  <c r="I5" i="7"/>
  <c r="H12" i="7"/>
  <c r="H21" i="7"/>
  <c r="T25" i="7"/>
  <c r="K22" i="7"/>
  <c r="K24" i="7"/>
  <c r="T24" i="7"/>
  <c r="J24" i="7"/>
  <c r="K2" i="7"/>
  <c r="L2" i="7" s="1"/>
  <c r="H3" i="7"/>
  <c r="K5" i="7"/>
  <c r="H6" i="7"/>
  <c r="K8" i="7"/>
  <c r="K10" i="7"/>
  <c r="I11" i="7"/>
  <c r="K11" i="7"/>
  <c r="T12" i="7"/>
  <c r="I12" i="7"/>
  <c r="J15" i="7"/>
  <c r="H16" i="7"/>
  <c r="H19" i="7"/>
  <c r="T19" i="7"/>
  <c r="J20" i="7"/>
  <c r="I21" i="7"/>
  <c r="T21" i="7"/>
  <c r="H22" i="7"/>
  <c r="T22" i="7"/>
  <c r="J23" i="7"/>
  <c r="H25" i="7"/>
  <c r="K27" i="7"/>
  <c r="I27" i="7"/>
  <c r="J3" i="7"/>
  <c r="H14" i="7"/>
  <c r="K19" i="7"/>
  <c r="T20" i="7"/>
  <c r="I20" i="7"/>
  <c r="K21" i="7"/>
  <c r="T23" i="7"/>
  <c r="I23" i="7"/>
  <c r="I24" i="7"/>
  <c r="K7" i="7"/>
  <c r="I8" i="7"/>
  <c r="K9" i="7"/>
  <c r="I9" i="7"/>
  <c r="H18" i="7"/>
  <c r="K20" i="7"/>
  <c r="I3" i="7"/>
  <c r="H4" i="7"/>
  <c r="T4" i="7"/>
  <c r="J5" i="7"/>
  <c r="I6" i="7"/>
  <c r="H7" i="7"/>
  <c r="T7" i="7"/>
  <c r="J8" i="7"/>
  <c r="H10" i="7"/>
  <c r="K12" i="7"/>
  <c r="I15" i="7"/>
  <c r="K15" i="7"/>
  <c r="T16" i="7"/>
  <c r="I16" i="7"/>
  <c r="J18" i="7"/>
  <c r="H20" i="7"/>
  <c r="J21" i="7"/>
  <c r="H23" i="7"/>
  <c r="H24" i="7"/>
  <c r="J25" i="7"/>
  <c r="T26" i="7"/>
  <c r="H27" i="7"/>
  <c r="H28" i="7"/>
  <c r="J28" i="7"/>
  <c r="K26" i="7"/>
  <c r="T28" i="7"/>
  <c r="H29" i="7"/>
  <c r="J29" i="7"/>
  <c r="I26" i="7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9" i="6"/>
  <c r="U28" i="6"/>
  <c r="R2" i="7" l="1"/>
  <c r="S2" i="7" s="1"/>
  <c r="S6" i="7"/>
  <c r="T2" i="7"/>
  <c r="L15" i="7"/>
  <c r="L9" i="7"/>
  <c r="L8" i="7"/>
  <c r="L17" i="7"/>
  <c r="L20" i="7"/>
  <c r="L7" i="7"/>
  <c r="L11" i="7"/>
  <c r="L28" i="7"/>
  <c r="L24" i="7"/>
  <c r="L23" i="7"/>
  <c r="L16" i="7"/>
  <c r="L14" i="7"/>
  <c r="L12" i="7"/>
  <c r="L3" i="7"/>
  <c r="L5" i="7"/>
  <c r="L25" i="7"/>
  <c r="L13" i="7"/>
  <c r="L22" i="7"/>
  <c r="L26" i="7"/>
  <c r="L21" i="7"/>
  <c r="L19" i="7"/>
  <c r="L27" i="7"/>
  <c r="L10" i="7"/>
  <c r="L6" i="7"/>
  <c r="L4" i="7"/>
  <c r="L18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2" i="6"/>
  <c r="I6" i="6"/>
  <c r="I21" i="6"/>
  <c r="I25" i="6"/>
  <c r="I27" i="6"/>
  <c r="I29" i="6"/>
  <c r="G6" i="6"/>
  <c r="G21" i="6"/>
  <c r="G25" i="6"/>
  <c r="G27" i="6"/>
  <c r="G29" i="6"/>
  <c r="R2" i="6" l="1"/>
  <c r="N2" i="6"/>
  <c r="J2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2" i="6"/>
  <c r="M31" i="6"/>
  <c r="Q29" i="6"/>
  <c r="R29" i="6" s="1"/>
  <c r="S29" i="6" s="1"/>
  <c r="M29" i="6"/>
  <c r="N29" i="6" s="1"/>
  <c r="O29" i="6" s="1"/>
  <c r="B29" i="6"/>
  <c r="J29" i="6" s="1"/>
  <c r="Q28" i="6"/>
  <c r="R28" i="6" s="1"/>
  <c r="M28" i="6"/>
  <c r="N28" i="6" s="1"/>
  <c r="C28" i="6"/>
  <c r="B28" i="6" s="1"/>
  <c r="Q27" i="6"/>
  <c r="R27" i="6" s="1"/>
  <c r="M27" i="6"/>
  <c r="N27" i="6" s="1"/>
  <c r="B27" i="6"/>
  <c r="J27" i="6" s="1"/>
  <c r="Q26" i="6"/>
  <c r="R26" i="6" s="1"/>
  <c r="M26" i="6"/>
  <c r="N26" i="6" s="1"/>
  <c r="C26" i="6"/>
  <c r="B26" i="6" s="1"/>
  <c r="Q25" i="6"/>
  <c r="R25" i="6" s="1"/>
  <c r="S25" i="6" s="1"/>
  <c r="M25" i="6"/>
  <c r="N25" i="6" s="1"/>
  <c r="O25" i="6" s="1"/>
  <c r="B25" i="6"/>
  <c r="Q24" i="6"/>
  <c r="R24" i="6" s="1"/>
  <c r="M24" i="6"/>
  <c r="N24" i="6" s="1"/>
  <c r="C24" i="6"/>
  <c r="B24" i="6" s="1"/>
  <c r="Q23" i="6"/>
  <c r="R23" i="6" s="1"/>
  <c r="M23" i="6"/>
  <c r="N23" i="6" s="1"/>
  <c r="C23" i="6"/>
  <c r="B23" i="6" s="1"/>
  <c r="Q22" i="6"/>
  <c r="R22" i="6" s="1"/>
  <c r="M22" i="6"/>
  <c r="N22" i="6" s="1"/>
  <c r="C22" i="6"/>
  <c r="B22" i="6" s="1"/>
  <c r="Q21" i="6"/>
  <c r="R21" i="6" s="1"/>
  <c r="S21" i="6" s="1"/>
  <c r="M21" i="6"/>
  <c r="B21" i="6"/>
  <c r="J21" i="6" s="1"/>
  <c r="Q20" i="6"/>
  <c r="R20" i="6" s="1"/>
  <c r="M20" i="6"/>
  <c r="N20" i="6" s="1"/>
  <c r="C20" i="6"/>
  <c r="B20" i="6" s="1"/>
  <c r="Q19" i="6"/>
  <c r="R19" i="6" s="1"/>
  <c r="M19" i="6"/>
  <c r="N19" i="6" s="1"/>
  <c r="C19" i="6"/>
  <c r="B19" i="6" s="1"/>
  <c r="Q18" i="6"/>
  <c r="R18" i="6" s="1"/>
  <c r="M18" i="6"/>
  <c r="N18" i="6" s="1"/>
  <c r="C18" i="6"/>
  <c r="B18" i="6" s="1"/>
  <c r="Q17" i="6"/>
  <c r="R17" i="6" s="1"/>
  <c r="M17" i="6"/>
  <c r="N17" i="6" s="1"/>
  <c r="C17" i="6"/>
  <c r="B17" i="6" s="1"/>
  <c r="Q16" i="6"/>
  <c r="R16" i="6" s="1"/>
  <c r="M16" i="6"/>
  <c r="N16" i="6" s="1"/>
  <c r="C16" i="6"/>
  <c r="B16" i="6" s="1"/>
  <c r="Q15" i="6"/>
  <c r="R15" i="6" s="1"/>
  <c r="M15" i="6"/>
  <c r="N15" i="6" s="1"/>
  <c r="C15" i="6"/>
  <c r="B15" i="6" s="1"/>
  <c r="Q14" i="6"/>
  <c r="R14" i="6" s="1"/>
  <c r="M14" i="6"/>
  <c r="N14" i="6" s="1"/>
  <c r="C14" i="6"/>
  <c r="B14" i="6" s="1"/>
  <c r="Q13" i="6"/>
  <c r="R13" i="6" s="1"/>
  <c r="M13" i="6"/>
  <c r="N13" i="6" s="1"/>
  <c r="C13" i="6"/>
  <c r="B13" i="6" s="1"/>
  <c r="Q12" i="6"/>
  <c r="R12" i="6" s="1"/>
  <c r="M12" i="6"/>
  <c r="N12" i="6" s="1"/>
  <c r="C12" i="6"/>
  <c r="B12" i="6" s="1"/>
  <c r="Q11" i="6"/>
  <c r="R11" i="6" s="1"/>
  <c r="M11" i="6"/>
  <c r="N11" i="6" s="1"/>
  <c r="C11" i="6"/>
  <c r="B11" i="6" s="1"/>
  <c r="Q10" i="6"/>
  <c r="R10" i="6" s="1"/>
  <c r="M10" i="6"/>
  <c r="N10" i="6" s="1"/>
  <c r="C10" i="6"/>
  <c r="B10" i="6" s="1"/>
  <c r="Q9" i="6"/>
  <c r="R9" i="6" s="1"/>
  <c r="M9" i="6"/>
  <c r="N9" i="6" s="1"/>
  <c r="C9" i="6"/>
  <c r="B9" i="6" s="1"/>
  <c r="Q8" i="6"/>
  <c r="R8" i="6" s="1"/>
  <c r="M8" i="6"/>
  <c r="N8" i="6" s="1"/>
  <c r="C8" i="6"/>
  <c r="B8" i="6" s="1"/>
  <c r="Q7" i="6"/>
  <c r="R7" i="6" s="1"/>
  <c r="M7" i="6"/>
  <c r="N7" i="6" s="1"/>
  <c r="C7" i="6"/>
  <c r="B7" i="6" s="1"/>
  <c r="Q6" i="6"/>
  <c r="R6" i="6" s="1"/>
  <c r="S6" i="6" s="1"/>
  <c r="M6" i="6"/>
  <c r="N6" i="6" s="1"/>
  <c r="B6" i="6"/>
  <c r="J6" i="6" s="1"/>
  <c r="Q5" i="6"/>
  <c r="R5" i="6" s="1"/>
  <c r="M5" i="6"/>
  <c r="N5" i="6" s="1"/>
  <c r="C5" i="6"/>
  <c r="B5" i="6" s="1"/>
  <c r="Q4" i="6"/>
  <c r="R4" i="6" s="1"/>
  <c r="M4" i="6"/>
  <c r="N4" i="6" s="1"/>
  <c r="C4" i="6"/>
  <c r="B4" i="6" s="1"/>
  <c r="Q3" i="6"/>
  <c r="R3" i="6" s="1"/>
  <c r="M3" i="6"/>
  <c r="N3" i="6" s="1"/>
  <c r="C3" i="6"/>
  <c r="B3" i="6" s="1"/>
  <c r="C2" i="6"/>
  <c r="B2" i="6" s="1"/>
  <c r="J10" i="6" l="1"/>
  <c r="I10" i="6"/>
  <c r="G10" i="6"/>
  <c r="J22" i="6"/>
  <c r="I22" i="6"/>
  <c r="G22" i="6"/>
  <c r="I2" i="6"/>
  <c r="G2" i="6"/>
  <c r="G5" i="6"/>
  <c r="I5" i="6"/>
  <c r="J9" i="6"/>
  <c r="G9" i="6"/>
  <c r="I9" i="6"/>
  <c r="J13" i="6"/>
  <c r="G13" i="6"/>
  <c r="I13" i="6"/>
  <c r="J17" i="6"/>
  <c r="G17" i="6"/>
  <c r="I17" i="6"/>
  <c r="G18" i="6"/>
  <c r="I18" i="6"/>
  <c r="I4" i="6"/>
  <c r="G4" i="6"/>
  <c r="G16" i="6"/>
  <c r="I16" i="6"/>
  <c r="I20" i="6"/>
  <c r="G20" i="6"/>
  <c r="I24" i="6"/>
  <c r="G24" i="6"/>
  <c r="I28" i="6"/>
  <c r="G28" i="6"/>
  <c r="J14" i="6"/>
  <c r="I14" i="6"/>
  <c r="G14" i="6"/>
  <c r="I26" i="6"/>
  <c r="G26" i="6"/>
  <c r="G8" i="6"/>
  <c r="I8" i="6"/>
  <c r="G12" i="6"/>
  <c r="I12" i="6"/>
  <c r="I3" i="6"/>
  <c r="G3" i="6"/>
  <c r="I7" i="6"/>
  <c r="G7" i="6"/>
  <c r="I11" i="6"/>
  <c r="G11" i="6"/>
  <c r="I15" i="6"/>
  <c r="G15" i="6"/>
  <c r="I19" i="6"/>
  <c r="G19" i="6"/>
  <c r="J23" i="6"/>
  <c r="G23" i="6"/>
  <c r="I23" i="6"/>
  <c r="J2" i="6"/>
  <c r="K2" i="6" s="1"/>
  <c r="K21" i="6"/>
  <c r="S3" i="6"/>
  <c r="S7" i="6"/>
  <c r="S11" i="6"/>
  <c r="S15" i="6"/>
  <c r="S19" i="6"/>
  <c r="K23" i="6"/>
  <c r="K6" i="6"/>
  <c r="O18" i="6"/>
  <c r="O26" i="6"/>
  <c r="K13" i="6"/>
  <c r="O27" i="6"/>
  <c r="O6" i="6"/>
  <c r="S27" i="6"/>
  <c r="J24" i="6"/>
  <c r="O28" i="6"/>
  <c r="S5" i="6"/>
  <c r="S4" i="6"/>
  <c r="S8" i="6"/>
  <c r="S12" i="6"/>
  <c r="S16" i="6"/>
  <c r="S20" i="6"/>
  <c r="S2" i="6"/>
  <c r="S26" i="6"/>
  <c r="S22" i="6"/>
  <c r="S18" i="6"/>
  <c r="S14" i="6"/>
  <c r="S10" i="6"/>
  <c r="S17" i="6"/>
  <c r="S13" i="6"/>
  <c r="S9" i="6"/>
  <c r="O5" i="6"/>
  <c r="S28" i="6"/>
  <c r="S24" i="6"/>
  <c r="S23" i="6"/>
  <c r="O11" i="6"/>
  <c r="O15" i="6"/>
  <c r="O19" i="6"/>
  <c r="O8" i="6"/>
  <c r="J18" i="6"/>
  <c r="K18" i="6" s="1"/>
  <c r="O2" i="6"/>
  <c r="O22" i="6"/>
  <c r="O14" i="6"/>
  <c r="O10" i="6"/>
  <c r="N21" i="6"/>
  <c r="O21" i="6" s="1"/>
  <c r="O17" i="6"/>
  <c r="O13" i="6"/>
  <c r="O9" i="6"/>
  <c r="O24" i="6"/>
  <c r="O20" i="6"/>
  <c r="O16" i="6"/>
  <c r="O12" i="6"/>
  <c r="O4" i="6"/>
  <c r="O23" i="6"/>
  <c r="O7" i="6"/>
  <c r="O3" i="6"/>
  <c r="J26" i="6"/>
  <c r="K26" i="6" s="1"/>
  <c r="J5" i="6"/>
  <c r="K5" i="6" s="1"/>
  <c r="J28" i="6"/>
  <c r="K28" i="6" s="1"/>
  <c r="J20" i="6"/>
  <c r="K20" i="6" s="1"/>
  <c r="J16" i="6"/>
  <c r="K16" i="6" s="1"/>
  <c r="J12" i="6"/>
  <c r="K12" i="6" s="1"/>
  <c r="J8" i="6"/>
  <c r="K8" i="6" s="1"/>
  <c r="J4" i="6"/>
  <c r="K4" i="6" s="1"/>
  <c r="J19" i="6"/>
  <c r="K19" i="6" s="1"/>
  <c r="J15" i="6"/>
  <c r="K15" i="6" s="1"/>
  <c r="J11" i="6"/>
  <c r="K11" i="6" s="1"/>
  <c r="J7" i="6"/>
  <c r="K7" i="6" s="1"/>
  <c r="J3" i="6"/>
  <c r="K3" i="6" s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H3" i="1"/>
  <c r="H4" i="1"/>
  <c r="H5" i="1"/>
  <c r="H6" i="1"/>
  <c r="N6" i="1" s="1"/>
  <c r="H7" i="1"/>
  <c r="H8" i="1"/>
  <c r="H9" i="1"/>
  <c r="H10" i="1"/>
  <c r="N10" i="1" s="1"/>
  <c r="H11" i="1"/>
  <c r="H12" i="1"/>
  <c r="H13" i="1"/>
  <c r="H14" i="1"/>
  <c r="N14" i="1" s="1"/>
  <c r="H15" i="1"/>
  <c r="H16" i="1"/>
  <c r="H31" i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H23" i="1"/>
  <c r="N23" i="1" s="1"/>
  <c r="H24" i="1"/>
  <c r="N24" i="1" s="1"/>
  <c r="H25" i="1"/>
  <c r="N25" i="1" s="1"/>
  <c r="H26" i="1"/>
  <c r="N26" i="1" s="1"/>
  <c r="H27" i="1"/>
  <c r="N27" i="1" s="1"/>
  <c r="H28" i="1"/>
  <c r="N28" i="1" s="1"/>
  <c r="H29" i="1"/>
  <c r="B6" i="1"/>
  <c r="F6" i="1" s="1"/>
  <c r="B21" i="1"/>
  <c r="F21" i="1" s="1"/>
  <c r="B25" i="1"/>
  <c r="F25" i="1" s="1"/>
  <c r="B27" i="1"/>
  <c r="F27" i="1" s="1"/>
  <c r="B29" i="1"/>
  <c r="F29" i="1" s="1"/>
  <c r="C9" i="1"/>
  <c r="B9" i="1" s="1"/>
  <c r="F9" i="1" s="1"/>
  <c r="C14" i="1"/>
  <c r="B14" i="1" s="1"/>
  <c r="F14" i="1" s="1"/>
  <c r="C16" i="1"/>
  <c r="B16" i="1" s="1"/>
  <c r="F16" i="1" s="1"/>
  <c r="C22" i="1"/>
  <c r="B22" i="1" s="1"/>
  <c r="F22" i="1" s="1"/>
  <c r="C24" i="1"/>
  <c r="B24" i="1" s="1"/>
  <c r="F24" i="1" s="1"/>
  <c r="C2" i="1"/>
  <c r="B2" i="1" s="1"/>
  <c r="F2" i="1" s="1"/>
  <c r="B808" i="2"/>
  <c r="B805" i="2"/>
  <c r="B801" i="2"/>
  <c r="B800" i="2"/>
  <c r="B799" i="2"/>
  <c r="B798" i="2"/>
  <c r="B797" i="2"/>
  <c r="B796" i="2"/>
  <c r="B795" i="2"/>
  <c r="B793" i="2"/>
  <c r="B759" i="2"/>
  <c r="B738" i="2"/>
  <c r="B733" i="2"/>
  <c r="B695" i="2"/>
  <c r="B677" i="2"/>
  <c r="B670" i="2"/>
  <c r="B666" i="2"/>
  <c r="B659" i="2"/>
  <c r="B651" i="2"/>
  <c r="B638" i="2"/>
  <c r="B632" i="2"/>
  <c r="B622" i="2"/>
  <c r="B614" i="2"/>
  <c r="B610" i="2"/>
  <c r="B601" i="2"/>
  <c r="B597" i="2"/>
  <c r="B590" i="2"/>
  <c r="B583" i="2"/>
  <c r="B575" i="2"/>
  <c r="B564" i="2"/>
  <c r="B552" i="2"/>
  <c r="B543" i="2"/>
  <c r="B533" i="2"/>
  <c r="B513" i="2"/>
  <c r="B509" i="2"/>
  <c r="B508" i="2"/>
  <c r="B502" i="2"/>
  <c r="B484" i="2"/>
  <c r="B470" i="2"/>
  <c r="B462" i="2"/>
  <c r="B455" i="2"/>
  <c r="B447" i="2"/>
  <c r="B441" i="2"/>
  <c r="B439" i="2"/>
  <c r="B429" i="2"/>
  <c r="B420" i="2"/>
  <c r="B411" i="2"/>
  <c r="B394" i="2"/>
  <c r="B392" i="2"/>
  <c r="B375" i="2"/>
  <c r="B353" i="2"/>
  <c r="B349" i="2"/>
  <c r="B342" i="2"/>
  <c r="B339" i="2"/>
  <c r="B335" i="2"/>
  <c r="B328" i="2"/>
  <c r="B320" i="2"/>
  <c r="B310" i="2"/>
  <c r="B297" i="2"/>
  <c r="B289" i="2"/>
  <c r="B279" i="2"/>
  <c r="B272" i="2"/>
  <c r="B256" i="2"/>
  <c r="B245" i="2"/>
  <c r="B232" i="2"/>
  <c r="B230" i="2"/>
  <c r="B222" i="2"/>
  <c r="B205" i="2"/>
  <c r="B200" i="2"/>
  <c r="B180" i="2"/>
  <c r="B175" i="2"/>
  <c r="B167" i="2"/>
  <c r="B156" i="2"/>
  <c r="C4" i="1" s="1"/>
  <c r="B4" i="1" s="1"/>
  <c r="F4" i="1" s="1"/>
  <c r="B149" i="2"/>
  <c r="B120" i="2"/>
  <c r="B114" i="2"/>
  <c r="B108" i="2"/>
  <c r="B100" i="2"/>
  <c r="B94" i="2"/>
  <c r="B87" i="2"/>
  <c r="B75" i="2"/>
  <c r="B71" i="2"/>
  <c r="B64" i="2"/>
  <c r="B45" i="2"/>
  <c r="B24" i="2"/>
  <c r="B17" i="2"/>
  <c r="K25" i="6" l="1"/>
  <c r="K27" i="6"/>
  <c r="K17" i="6"/>
  <c r="K24" i="6"/>
  <c r="K9" i="6"/>
  <c r="K22" i="6"/>
  <c r="K14" i="6"/>
  <c r="K10" i="6"/>
  <c r="N13" i="1"/>
  <c r="N9" i="1"/>
  <c r="N5" i="1"/>
  <c r="N12" i="1"/>
  <c r="N16" i="1"/>
  <c r="N8" i="1"/>
  <c r="N4" i="1"/>
  <c r="N15" i="1"/>
  <c r="N11" i="1"/>
  <c r="N7" i="1"/>
  <c r="N3" i="1"/>
  <c r="L2" i="1"/>
  <c r="L22" i="1"/>
  <c r="L14" i="1"/>
  <c r="L6" i="1"/>
  <c r="I29" i="1"/>
  <c r="L29" i="1"/>
  <c r="L25" i="1"/>
  <c r="L21" i="1"/>
  <c r="L9" i="1"/>
  <c r="N29" i="1"/>
  <c r="L24" i="1"/>
  <c r="L16" i="1"/>
  <c r="L4" i="1"/>
  <c r="L27" i="1"/>
  <c r="I24" i="1"/>
  <c r="I9" i="1"/>
  <c r="I21" i="1"/>
  <c r="I14" i="1"/>
  <c r="I6" i="1"/>
  <c r="I25" i="1"/>
  <c r="I27" i="1"/>
  <c r="I16" i="1"/>
  <c r="I4" i="1"/>
  <c r="I2" i="1"/>
  <c r="I22" i="1"/>
  <c r="C8" i="1"/>
  <c r="B8" i="1" s="1"/>
  <c r="L8" i="1" s="1"/>
  <c r="C28" i="1"/>
  <c r="B28" i="1" s="1"/>
  <c r="L28" i="1" s="1"/>
  <c r="C20" i="1"/>
  <c r="B20" i="1" s="1"/>
  <c r="L20" i="1" s="1"/>
  <c r="C12" i="1"/>
  <c r="B12" i="1" s="1"/>
  <c r="L12" i="1" s="1"/>
  <c r="C5" i="1"/>
  <c r="B5" i="1" s="1"/>
  <c r="L5" i="1" s="1"/>
  <c r="C26" i="1"/>
  <c r="B26" i="1" s="1"/>
  <c r="L26" i="1" s="1"/>
  <c r="C18" i="1"/>
  <c r="B18" i="1" s="1"/>
  <c r="L18" i="1" s="1"/>
  <c r="C10" i="1"/>
  <c r="B10" i="1" s="1"/>
  <c r="L10" i="1" s="1"/>
  <c r="C3" i="1"/>
  <c r="B3" i="1" s="1"/>
  <c r="L3" i="1" s="1"/>
  <c r="C23" i="1"/>
  <c r="B23" i="1" s="1"/>
  <c r="L23" i="1" s="1"/>
  <c r="C19" i="1"/>
  <c r="B19" i="1" s="1"/>
  <c r="L19" i="1" s="1"/>
  <c r="C15" i="1"/>
  <c r="B15" i="1" s="1"/>
  <c r="L15" i="1" s="1"/>
  <c r="C11" i="1"/>
  <c r="B11" i="1" s="1"/>
  <c r="L11" i="1" s="1"/>
  <c r="C7" i="1"/>
  <c r="B7" i="1" s="1"/>
  <c r="L7" i="1" s="1"/>
  <c r="C17" i="1"/>
  <c r="B17" i="1" s="1"/>
  <c r="L17" i="1" s="1"/>
  <c r="C13" i="1"/>
  <c r="B13" i="1" s="1"/>
  <c r="L13" i="1" s="1"/>
  <c r="F28" i="1" l="1"/>
  <c r="I28" i="1"/>
  <c r="F3" i="1"/>
  <c r="I3" i="1"/>
  <c r="F5" i="1"/>
  <c r="I5" i="1"/>
  <c r="F8" i="1"/>
  <c r="I8" i="1"/>
  <c r="F7" i="1"/>
  <c r="I7" i="1"/>
  <c r="F26" i="1"/>
  <c r="I26" i="1"/>
  <c r="F11" i="1"/>
  <c r="I11" i="1"/>
  <c r="F13" i="1"/>
  <c r="I13" i="1"/>
  <c r="F15" i="1"/>
  <c r="I15" i="1"/>
  <c r="F10" i="1"/>
  <c r="I10" i="1"/>
  <c r="F12" i="1"/>
  <c r="I12" i="1"/>
  <c r="F23" i="1"/>
  <c r="I23" i="1"/>
  <c r="F17" i="1"/>
  <c r="I17" i="1"/>
  <c r="F19" i="1"/>
  <c r="I19" i="1"/>
  <c r="F18" i="1"/>
  <c r="I18" i="1"/>
  <c r="F20" i="1"/>
  <c r="I20" i="1"/>
</calcChain>
</file>

<file path=xl/sharedStrings.xml><?xml version="1.0" encoding="utf-8"?>
<sst xmlns="http://schemas.openxmlformats.org/spreadsheetml/2006/main" count="7067" uniqueCount="2360">
  <si>
    <t>API 6/13 TAS Balances</t>
  </si>
  <si>
    <t>API 6/13 TAS Categories</t>
  </si>
  <si>
    <t>MTS 03-17  (Table 5)</t>
  </si>
  <si>
    <t>Table 5. Outlays of the U.S. Government, March 2017 and Other Periods</t>
  </si>
  <si>
    <t>[$ millions]</t>
  </si>
  <si>
    <t xml:space="preserve">
Classification</t>
  </si>
  <si>
    <t>Legislative Branch:</t>
  </si>
  <si>
    <t xml:space="preserve">   Senate</t>
  </si>
  <si>
    <t>74</t>
  </si>
  <si>
    <t>(**)</t>
  </si>
  <si>
    <t>73</t>
  </si>
  <si>
    <t>439</t>
  </si>
  <si>
    <t>1</t>
  </si>
  <si>
    <t>438</t>
  </si>
  <si>
    <t>442</t>
  </si>
  <si>
    <t>440</t>
  </si>
  <si>
    <t xml:space="preserve">   House of Representatives</t>
  </si>
  <si>
    <t>104</t>
  </si>
  <si>
    <t>641</t>
  </si>
  <si>
    <t>657</t>
  </si>
  <si>
    <t>656</t>
  </si>
  <si>
    <t xml:space="preserve">   Joint Items</t>
  </si>
  <si>
    <t>2</t>
  </si>
  <si>
    <t>......</t>
  </si>
  <si>
    <t>10</t>
  </si>
  <si>
    <t>9</t>
  </si>
  <si>
    <t xml:space="preserve">   Capitol Police</t>
  </si>
  <si>
    <t>29</t>
  </si>
  <si>
    <t>187</t>
  </si>
  <si>
    <t>174</t>
  </si>
  <si>
    <t xml:space="preserve">   Congressional Budget Office</t>
  </si>
  <si>
    <t>3</t>
  </si>
  <si>
    <t>23</t>
  </si>
  <si>
    <t xml:space="preserve">   Architect of the Capitol</t>
  </si>
  <si>
    <t>56</t>
  </si>
  <si>
    <t>55</t>
  </si>
  <si>
    <t>288</t>
  </si>
  <si>
    <t>286</t>
  </si>
  <si>
    <t>277</t>
  </si>
  <si>
    <t>276</t>
  </si>
  <si>
    <t xml:space="preserve">   Library of Congress</t>
  </si>
  <si>
    <t>52</t>
  </si>
  <si>
    <t>51</t>
  </si>
  <si>
    <t>309</t>
  </si>
  <si>
    <t>5</t>
  </si>
  <si>
    <t>304</t>
  </si>
  <si>
    <t>291</t>
  </si>
  <si>
    <t xml:space="preserve">   Government Printing Office</t>
  </si>
  <si>
    <t>13</t>
  </si>
  <si>
    <t>101</t>
  </si>
  <si>
    <t>31</t>
  </si>
  <si>
    <t xml:space="preserve">   Government Accountability Office</t>
  </si>
  <si>
    <t>43</t>
  </si>
  <si>
    <t>264</t>
  </si>
  <si>
    <t>262</t>
  </si>
  <si>
    <t xml:space="preserve">   United States TaxCourt</t>
  </si>
  <si>
    <t>4</t>
  </si>
  <si>
    <t>26</t>
  </si>
  <si>
    <t>25</t>
  </si>
  <si>
    <t xml:space="preserve">   Other Legislative BranchAgencies</t>
  </si>
  <si>
    <t>6</t>
  </si>
  <si>
    <t>34</t>
  </si>
  <si>
    <t xml:space="preserve">   Proprietary Receipts from the Public</t>
  </si>
  <si>
    <t>-2</t>
  </si>
  <si>
    <t>-6</t>
  </si>
  <si>
    <t>8</t>
  </si>
  <si>
    <t>-8</t>
  </si>
  <si>
    <t xml:space="preserve">   Intrabudgetary Transactions</t>
  </si>
  <si>
    <t>-3</t>
  </si>
  <si>
    <t xml:space="preserve">   Offsetting Governmental Receipts</t>
  </si>
  <si>
    <t>385</t>
  </si>
  <si>
    <t>381</t>
  </si>
  <si>
    <t>2,318</t>
  </si>
  <si>
    <t>15</t>
  </si>
  <si>
    <t>2,303</t>
  </si>
  <si>
    <t>2,209</t>
  </si>
  <si>
    <t>17</t>
  </si>
  <si>
    <t>2,193</t>
  </si>
  <si>
    <t>Judicial Branch:</t>
  </si>
  <si>
    <t xml:space="preserve">   Supreme Court of the United States</t>
  </si>
  <si>
    <t>7</t>
  </si>
  <si>
    <t>42</t>
  </si>
  <si>
    <t>44</t>
  </si>
  <si>
    <t xml:space="preserve">   Courts of Appeals, District Courts, and Other Judicial Services</t>
  </si>
  <si>
    <t>647</t>
  </si>
  <si>
    <t>3,653</t>
  </si>
  <si>
    <t>3,974</t>
  </si>
  <si>
    <t xml:space="preserve">   Other</t>
  </si>
  <si>
    <t>37</t>
  </si>
  <si>
    <t>261</t>
  </si>
  <si>
    <t>312</t>
  </si>
  <si>
    <t>70</t>
  </si>
  <si>
    <t>-70</t>
  </si>
  <si>
    <t>72</t>
  </si>
  <si>
    <t>-72</t>
  </si>
  <si>
    <t>-9</t>
  </si>
  <si>
    <t>-131</t>
  </si>
  <si>
    <t>-545</t>
  </si>
  <si>
    <t>682</t>
  </si>
  <si>
    <t>678</t>
  </si>
  <si>
    <t>3,824</t>
  </si>
  <si>
    <t>3,754</t>
  </si>
  <si>
    <t>3,785</t>
  </si>
  <si>
    <t>3,713</t>
  </si>
  <si>
    <t>Department of Agriculture:</t>
  </si>
  <si>
    <t xml:space="preserve">   Agricultural Research Service</t>
  </si>
  <si>
    <t>89</t>
  </si>
  <si>
    <t>583</t>
  </si>
  <si>
    <t>562</t>
  </si>
  <si>
    <t xml:space="preserve">   National Institute of Food and Agriculture:</t>
  </si>
  <si>
    <t xml:space="preserve">     Research and Education Activities</t>
  </si>
  <si>
    <t>46</t>
  </si>
  <si>
    <t>323</t>
  </si>
  <si>
    <t>341</t>
  </si>
  <si>
    <t xml:space="preserve">     Extension Activities</t>
  </si>
  <si>
    <t>206</t>
  </si>
  <si>
    <t>197</t>
  </si>
  <si>
    <t xml:space="preserve">     Other</t>
  </si>
  <si>
    <t>47</t>
  </si>
  <si>
    <t>48</t>
  </si>
  <si>
    <t xml:space="preserve">   Animal and Plant Health Inspection Service</t>
  </si>
  <si>
    <t>98</t>
  </si>
  <si>
    <t>611</t>
  </si>
  <si>
    <t>803</t>
  </si>
  <si>
    <t xml:space="preserve">   Food Safety and Inspection Service</t>
  </si>
  <si>
    <t>75</t>
  </si>
  <si>
    <t>511</t>
  </si>
  <si>
    <t>522</t>
  </si>
  <si>
    <t xml:space="preserve">   Agricultural Marketing Service</t>
  </si>
  <si>
    <t>135</t>
  </si>
  <si>
    <t>669</t>
  </si>
  <si>
    <t>737</t>
  </si>
  <si>
    <t xml:space="preserve">   Risk Management Agency:</t>
  </si>
  <si>
    <t xml:space="preserve">     Administrative and Operating Expenses</t>
  </si>
  <si>
    <t>45</t>
  </si>
  <si>
    <t xml:space="preserve">     Federal Crop Insurance Corporation Fund</t>
  </si>
  <si>
    <t>297</t>
  </si>
  <si>
    <t>241</t>
  </si>
  <si>
    <t>5,879</t>
  </si>
  <si>
    <t>177</t>
  </si>
  <si>
    <t>5,701</t>
  </si>
  <si>
    <t>6,574</t>
  </si>
  <si>
    <t>6,189</t>
  </si>
  <si>
    <t xml:space="preserve">   Farm Service Agency:</t>
  </si>
  <si>
    <t xml:space="preserve">     Salaries and Expenses</t>
  </si>
  <si>
    <t>124</t>
  </si>
  <si>
    <t>576</t>
  </si>
  <si>
    <t>693</t>
  </si>
  <si>
    <t xml:space="preserve">     USDA Supplemental Assistance</t>
  </si>
  <si>
    <t xml:space="preserve">     Agricultural Disaster Relief Fund</t>
  </si>
  <si>
    <t xml:space="preserve">     Commodity Credit Corporation</t>
  </si>
  <si>
    <t>333</t>
  </si>
  <si>
    <t>841</t>
  </si>
  <si>
    <t>-508</t>
  </si>
  <si>
    <t>17,152</t>
  </si>
  <si>
    <t>3,319</t>
  </si>
  <si>
    <t>13,834</t>
  </si>
  <si>
    <t>13,717</t>
  </si>
  <si>
    <t>2,091</t>
  </si>
  <si>
    <t>11,626</t>
  </si>
  <si>
    <t xml:space="preserve">     Tobacco Trust Fund</t>
  </si>
  <si>
    <t xml:space="preserve">     Agricultural Credit Insurance Fund</t>
  </si>
  <si>
    <t>212</t>
  </si>
  <si>
    <t>39</t>
  </si>
  <si>
    <t>172</t>
  </si>
  <si>
    <t>53</t>
  </si>
  <si>
    <t>21</t>
  </si>
  <si>
    <t>473</t>
  </si>
  <si>
    <t>845</t>
  </si>
  <si>
    <t>-372</t>
  </si>
  <si>
    <t>17,966</t>
  </si>
  <si>
    <t>3,358</t>
  </si>
  <si>
    <t>14,608</t>
  </si>
  <si>
    <t>14,539</t>
  </si>
  <si>
    <t>2,138</t>
  </si>
  <si>
    <t>12,401</t>
  </si>
  <si>
    <t xml:space="preserve">   NaturalResources Conservation Service:</t>
  </si>
  <si>
    <t xml:space="preserve">     Conservation Operations</t>
  </si>
  <si>
    <t>67</t>
  </si>
  <si>
    <t>374</t>
  </si>
  <si>
    <t>359</t>
  </si>
  <si>
    <t xml:space="preserve">     Farm Security and Rural Investment Programs</t>
  </si>
  <si>
    <t>201</t>
  </si>
  <si>
    <t>1,876</t>
  </si>
  <si>
    <t>1,798</t>
  </si>
  <si>
    <t>68</t>
  </si>
  <si>
    <t xml:space="preserve">   Rural Development</t>
  </si>
  <si>
    <t>64</t>
  </si>
  <si>
    <t>-116</t>
  </si>
  <si>
    <t xml:space="preserve">   Rural Housing Service:</t>
  </si>
  <si>
    <t xml:space="preserve">     Rural Housing Insurance Fund</t>
  </si>
  <si>
    <t>-35</t>
  </si>
  <si>
    <t>295</t>
  </si>
  <si>
    <t>244</t>
  </si>
  <si>
    <t>472</t>
  </si>
  <si>
    <t>183</t>
  </si>
  <si>
    <t xml:space="preserve">     Rental Assistance Program</t>
  </si>
  <si>
    <t>103</t>
  </si>
  <si>
    <t>588</t>
  </si>
  <si>
    <t>615</t>
  </si>
  <si>
    <t>14</t>
  </si>
  <si>
    <t>76</t>
  </si>
  <si>
    <t>60</t>
  </si>
  <si>
    <t xml:space="preserve">   Rural Utilities Service:</t>
  </si>
  <si>
    <t xml:space="preserve">     Rural Electrification and Telecommunications Fund</t>
  </si>
  <si>
    <t>-218</t>
  </si>
  <si>
    <t>274</t>
  </si>
  <si>
    <t>130</t>
  </si>
  <si>
    <t>387</t>
  </si>
  <si>
    <t>-257</t>
  </si>
  <si>
    <t>121</t>
  </si>
  <si>
    <t>627</t>
  </si>
  <si>
    <t>-506</t>
  </si>
  <si>
    <t>41</t>
  </si>
  <si>
    <t>28</t>
  </si>
  <si>
    <t>316</t>
  </si>
  <si>
    <t>54</t>
  </si>
  <si>
    <t>294</t>
  </si>
  <si>
    <t>219</t>
  </si>
  <si>
    <t xml:space="preserve">   Foreign Agricultural Service</t>
  </si>
  <si>
    <t>138</t>
  </si>
  <si>
    <t>840</t>
  </si>
  <si>
    <t>768</t>
  </si>
  <si>
    <t xml:space="preserve">   Food and Nutrition Service:</t>
  </si>
  <si>
    <t xml:space="preserve">     Supplemental Nutrition Assistance Program</t>
  </si>
  <si>
    <t>5,862</t>
  </si>
  <si>
    <t>35,506</t>
  </si>
  <si>
    <t>37,123</t>
  </si>
  <si>
    <t xml:space="preserve">     Child Nutrition Programs</t>
  </si>
  <si>
    <t>2,391</t>
  </si>
  <si>
    <t>12,791</t>
  </si>
  <si>
    <t>12,370</t>
  </si>
  <si>
    <t xml:space="preserve">     Special Supplemental Nutrition Program for Women, Infants, and Children (WIC)</t>
  </si>
  <si>
    <t>509</t>
  </si>
  <si>
    <t>2,909</t>
  </si>
  <si>
    <t>2,988</t>
  </si>
  <si>
    <t>217</t>
  </si>
  <si>
    <t>214</t>
  </si>
  <si>
    <t>8,800</t>
  </si>
  <si>
    <t>51,424</t>
  </si>
  <si>
    <t>52,695</t>
  </si>
  <si>
    <t xml:space="preserve">   Forest Service:</t>
  </si>
  <si>
    <t xml:space="preserve">     National Forest System</t>
  </si>
  <si>
    <t>129</t>
  </si>
  <si>
    <t>765</t>
  </si>
  <si>
    <t>778</t>
  </si>
  <si>
    <t xml:space="preserve">     Capital Improvement and Maintenance</t>
  </si>
  <si>
    <t>152</t>
  </si>
  <si>
    <t>160</t>
  </si>
  <si>
    <t xml:space="preserve">     Wildland Fire Management</t>
  </si>
  <si>
    <t>205</t>
  </si>
  <si>
    <t>1,175</t>
  </si>
  <si>
    <t>1,395</t>
  </si>
  <si>
    <t xml:space="preserve">     Forest Service Permanent Appropriations</t>
  </si>
  <si>
    <t>69</t>
  </si>
  <si>
    <t>141</t>
  </si>
  <si>
    <t>313</t>
  </si>
  <si>
    <t>348</t>
  </si>
  <si>
    <t>350</t>
  </si>
  <si>
    <t>2,582</t>
  </si>
  <si>
    <t>2,996</t>
  </si>
  <si>
    <t>-20</t>
  </si>
  <si>
    <t>-24</t>
  </si>
  <si>
    <t>402</t>
  </si>
  <si>
    <t>32</t>
  </si>
  <si>
    <t>370</t>
  </si>
  <si>
    <t>508</t>
  </si>
  <si>
    <t>476</t>
  </si>
  <si>
    <t xml:space="preserve">   Proprietary Receipts from thePublic</t>
  </si>
  <si>
    <t>82</t>
  </si>
  <si>
    <t>-82</t>
  </si>
  <si>
    <t>603</t>
  </si>
  <si>
    <t>-603</t>
  </si>
  <si>
    <t>773</t>
  </si>
  <si>
    <t>-773</t>
  </si>
  <si>
    <t xml:space="preserve">   IntrabudgetaryTransactions</t>
  </si>
  <si>
    <t>-13</t>
  </si>
  <si>
    <t>12</t>
  </si>
  <si>
    <t>11,187</t>
  </si>
  <si>
    <t>828</t>
  </si>
  <si>
    <t>10,359</t>
  </si>
  <si>
    <t>85,883</t>
  </si>
  <si>
    <t>4,855</t>
  </si>
  <si>
    <t>81,028</t>
  </si>
  <si>
    <t>85,022</t>
  </si>
  <si>
    <t>4,319</t>
  </si>
  <si>
    <t>80,703</t>
  </si>
  <si>
    <t>Department of Commerce:</t>
  </si>
  <si>
    <t xml:space="preserve">   Economic Development Administration</t>
  </si>
  <si>
    <t>145</t>
  </si>
  <si>
    <t xml:space="preserve">   Bureau of the Census</t>
  </si>
  <si>
    <t>154</t>
  </si>
  <si>
    <t>770</t>
  </si>
  <si>
    <t>637</t>
  </si>
  <si>
    <t xml:space="preserve">   International Trade Administration</t>
  </si>
  <si>
    <t>220</t>
  </si>
  <si>
    <t>253</t>
  </si>
  <si>
    <t xml:space="preserve">   National Oceanic and Atmospheric Administration</t>
  </si>
  <si>
    <t>558</t>
  </si>
  <si>
    <t>2,720</t>
  </si>
  <si>
    <t>2,719</t>
  </si>
  <si>
    <t>2,789</t>
  </si>
  <si>
    <t>38</t>
  </si>
  <si>
    <t>2,751</t>
  </si>
  <si>
    <t xml:space="preserve">   National Institute of Standards and Technology</t>
  </si>
  <si>
    <t>80</t>
  </si>
  <si>
    <t>503</t>
  </si>
  <si>
    <t>488</t>
  </si>
  <si>
    <t xml:space="preserve">   National Telecommunications and Information Administration</t>
  </si>
  <si>
    <t>1,010</t>
  </si>
  <si>
    <t>1,008</t>
  </si>
  <si>
    <t>1,081</t>
  </si>
  <si>
    <t>1,079</t>
  </si>
  <si>
    <t>33</t>
  </si>
  <si>
    <t>-1</t>
  </si>
  <si>
    <t>-15</t>
  </si>
  <si>
    <t>317</t>
  </si>
  <si>
    <t>96</t>
  </si>
  <si>
    <t>221</t>
  </si>
  <si>
    <t>324</t>
  </si>
  <si>
    <t>97</t>
  </si>
  <si>
    <t>227</t>
  </si>
  <si>
    <t>65</t>
  </si>
  <si>
    <t>-65</t>
  </si>
  <si>
    <t>-28</t>
  </si>
  <si>
    <t>-10</t>
  </si>
  <si>
    <t>-22</t>
  </si>
  <si>
    <t>1,880</t>
  </si>
  <si>
    <t>1,800</t>
  </si>
  <si>
    <t>5,729</t>
  </si>
  <si>
    <t>5,657</t>
  </si>
  <si>
    <t>4,658</t>
  </si>
  <si>
    <t>148</t>
  </si>
  <si>
    <t>4,511</t>
  </si>
  <si>
    <t>Department of Defense--Military Programs:</t>
  </si>
  <si>
    <t xml:space="preserve">   Military Personnel:</t>
  </si>
  <si>
    <t xml:space="preserve">     Department of the Army</t>
  </si>
  <si>
    <t>5,711</t>
  </si>
  <si>
    <t>28,148</t>
  </si>
  <si>
    <t>29,084</t>
  </si>
  <si>
    <t xml:space="preserve">     Department of the Navy</t>
  </si>
  <si>
    <t>5,002</t>
  </si>
  <si>
    <t>23,653</t>
  </si>
  <si>
    <t>23,575</t>
  </si>
  <si>
    <t xml:space="preserve">     Department of the Air Force</t>
  </si>
  <si>
    <t>3,738</t>
  </si>
  <si>
    <t>17,831</t>
  </si>
  <si>
    <t>17,433</t>
  </si>
  <si>
    <t xml:space="preserve">     Defense Agencies</t>
  </si>
  <si>
    <t>6,769</t>
  </si>
  <si>
    <t>6,870</t>
  </si>
  <si>
    <t>14,450</t>
  </si>
  <si>
    <t>76,401</t>
  </si>
  <si>
    <t>76,962</t>
  </si>
  <si>
    <t xml:space="preserve">   Operation and Maintenance:</t>
  </si>
  <si>
    <t>6,496</t>
  </si>
  <si>
    <t>30,748</t>
  </si>
  <si>
    <t>30,786</t>
  </si>
  <si>
    <t>5,121</t>
  </si>
  <si>
    <t>26,364</t>
  </si>
  <si>
    <t>27,008</t>
  </si>
  <si>
    <t>4,814</t>
  </si>
  <si>
    <t>26,952</t>
  </si>
  <si>
    <t>26,050</t>
  </si>
  <si>
    <t>6,911</t>
  </si>
  <si>
    <t>34,842</t>
  </si>
  <si>
    <t>33,829</t>
  </si>
  <si>
    <t>23,342</t>
  </si>
  <si>
    <t>118,906</t>
  </si>
  <si>
    <t>117,672</t>
  </si>
  <si>
    <t xml:space="preserve">   International Reconstruction and Other Assistance:</t>
  </si>
  <si>
    <t xml:space="preserve">   Procurement:</t>
  </si>
  <si>
    <t>1,818</t>
  </si>
  <si>
    <t>8,447</t>
  </si>
  <si>
    <t>7,984</t>
  </si>
  <si>
    <t>3,838</t>
  </si>
  <si>
    <t>19,393</t>
  </si>
  <si>
    <t>21,245</t>
  </si>
  <si>
    <t>4,202</t>
  </si>
  <si>
    <t>21,699</t>
  </si>
  <si>
    <t>20,434</t>
  </si>
  <si>
    <t>338</t>
  </si>
  <si>
    <t>3,006</t>
  </si>
  <si>
    <t>3,122</t>
  </si>
  <si>
    <t>10,195</t>
  </si>
  <si>
    <t>52,546</t>
  </si>
  <si>
    <t>52,786</t>
  </si>
  <si>
    <t xml:space="preserve">   Research, Development, Test, and Evaluation:</t>
  </si>
  <si>
    <t>609</t>
  </si>
  <si>
    <t>3,739</t>
  </si>
  <si>
    <t>3,877</t>
  </si>
  <si>
    <t>1,560</t>
  </si>
  <si>
    <t>8,252</t>
  </si>
  <si>
    <t>7,729</t>
  </si>
  <si>
    <t>2,368</t>
  </si>
  <si>
    <t>11,642</t>
  </si>
  <si>
    <t>11,696</t>
  </si>
  <si>
    <t>1,947</t>
  </si>
  <si>
    <t>8,528</t>
  </si>
  <si>
    <t>8,654</t>
  </si>
  <si>
    <t>6,483</t>
  </si>
  <si>
    <t>32,161</t>
  </si>
  <si>
    <t>31,956</t>
  </si>
  <si>
    <t xml:space="preserve">   Military Construction:</t>
  </si>
  <si>
    <t>178</t>
  </si>
  <si>
    <t>975</t>
  </si>
  <si>
    <t>1,111</t>
  </si>
  <si>
    <t>127</t>
  </si>
  <si>
    <t>652</t>
  </si>
  <si>
    <t>728</t>
  </si>
  <si>
    <t>61</t>
  </si>
  <si>
    <t>395</t>
  </si>
  <si>
    <t>222</t>
  </si>
  <si>
    <t>1,236</t>
  </si>
  <si>
    <t>1,302</t>
  </si>
  <si>
    <t>3,258</t>
  </si>
  <si>
    <t>3,650</t>
  </si>
  <si>
    <t xml:space="preserve">   Family Housing:</t>
  </si>
  <si>
    <t>40</t>
  </si>
  <si>
    <t>179</t>
  </si>
  <si>
    <t xml:space="preserve">     Department of theNavy</t>
  </si>
  <si>
    <t>27</t>
  </si>
  <si>
    <t>185</t>
  </si>
  <si>
    <t xml:space="preserve">     Department of theAir Force</t>
  </si>
  <si>
    <t>122</t>
  </si>
  <si>
    <t>126</t>
  </si>
  <si>
    <t>36</t>
  </si>
  <si>
    <t>195</t>
  </si>
  <si>
    <t>194</t>
  </si>
  <si>
    <t xml:space="preserve">   Revolving and Management Funds:</t>
  </si>
  <si>
    <t>-21</t>
  </si>
  <si>
    <t>319</t>
  </si>
  <si>
    <t xml:space="preserve">     Defense Agencies:</t>
  </si>
  <si>
    <t xml:space="preserve">       Working Capital Fund</t>
  </si>
  <si>
    <t>-52</t>
  </si>
  <si>
    <t>1,694</t>
  </si>
  <si>
    <t>-725</t>
  </si>
  <si>
    <t xml:space="preserve">       Other</t>
  </si>
  <si>
    <t>-157</t>
  </si>
  <si>
    <t>176</t>
  </si>
  <si>
    <t xml:space="preserve">   Allowances</t>
  </si>
  <si>
    <t>-139</t>
  </si>
  <si>
    <t>-50</t>
  </si>
  <si>
    <t xml:space="preserve">   Trust Funds:</t>
  </si>
  <si>
    <t>11</t>
  </si>
  <si>
    <t xml:space="preserve">   Proprietary Receipts from the Public:</t>
  </si>
  <si>
    <t>-109</t>
  </si>
  <si>
    <t>109</t>
  </si>
  <si>
    <t>-593</t>
  </si>
  <si>
    <t>593</t>
  </si>
  <si>
    <t>-402</t>
  </si>
  <si>
    <t>-55</t>
  </si>
  <si>
    <t>193</t>
  </si>
  <si>
    <t>-193</t>
  </si>
  <si>
    <t>-7</t>
  </si>
  <si>
    <t>444</t>
  </si>
  <si>
    <t>-444</t>
  </si>
  <si>
    <t>310</t>
  </si>
  <si>
    <t>-310</t>
  </si>
  <si>
    <t xml:space="preserve">   IntrabudgetaryTransactions:</t>
  </si>
  <si>
    <t>-80</t>
  </si>
  <si>
    <t>-60</t>
  </si>
  <si>
    <t>169</t>
  </si>
  <si>
    <t>19</t>
  </si>
  <si>
    <t>-43</t>
  </si>
  <si>
    <t xml:space="preserve">     Department of the AirForce</t>
  </si>
  <si>
    <t>-44</t>
  </si>
  <si>
    <t>-66</t>
  </si>
  <si>
    <t>-45</t>
  </si>
  <si>
    <t>30</t>
  </si>
  <si>
    <t>234</t>
  </si>
  <si>
    <t xml:space="preserve">   Offsetting Governmental Receipts:</t>
  </si>
  <si>
    <t>55,062</t>
  </si>
  <si>
    <t>-37</t>
  </si>
  <si>
    <t>55,100</t>
  </si>
  <si>
    <t>285,658</t>
  </si>
  <si>
    <t>285,620</t>
  </si>
  <si>
    <t>284,115</t>
  </si>
  <si>
    <t>-84</t>
  </si>
  <si>
    <t>284,199</t>
  </si>
  <si>
    <t>Department of Education:</t>
  </si>
  <si>
    <t xml:space="preserve">   Office of Elementary and Secondary Education:</t>
  </si>
  <si>
    <t xml:space="preserve">     Accelerating Achievement and Ensuring Equity</t>
  </si>
  <si>
    <t>2,260</t>
  </si>
  <si>
    <t>8,348</t>
  </si>
  <si>
    <t>7,962</t>
  </si>
  <si>
    <t xml:space="preserve">     Impact Aid</t>
  </si>
  <si>
    <t>203</t>
  </si>
  <si>
    <t>1,085</t>
  </si>
  <si>
    <t>1,088</t>
  </si>
  <si>
    <t xml:space="preserve">     Education Improvement Programs</t>
  </si>
  <si>
    <t>447</t>
  </si>
  <si>
    <t>2,259</t>
  </si>
  <si>
    <t>2,161</t>
  </si>
  <si>
    <t>175</t>
  </si>
  <si>
    <t>2,938</t>
  </si>
  <si>
    <t>11,853</t>
  </si>
  <si>
    <t>11,386</t>
  </si>
  <si>
    <t xml:space="preserve">   Office of Innovation and Improvement</t>
  </si>
  <si>
    <t>153</t>
  </si>
  <si>
    <t>717</t>
  </si>
  <si>
    <t xml:space="preserve">   Office of English Language Acquisition</t>
  </si>
  <si>
    <t>86</t>
  </si>
  <si>
    <t>358</t>
  </si>
  <si>
    <t xml:space="preserve">   Office of Special Education and Rehabilitative Services:</t>
  </si>
  <si>
    <t xml:space="preserve">     Special Education</t>
  </si>
  <si>
    <t>1,105</t>
  </si>
  <si>
    <t>5,986</t>
  </si>
  <si>
    <t>6,016</t>
  </si>
  <si>
    <t xml:space="preserve">     Rehabilitation Services and Disability Research</t>
  </si>
  <si>
    <t>340</t>
  </si>
  <si>
    <t>1,710</t>
  </si>
  <si>
    <t>1,573</t>
  </si>
  <si>
    <t xml:space="preserve">     Special Institutions for Persons with Disabilities</t>
  </si>
  <si>
    <t>18</t>
  </si>
  <si>
    <t>111</t>
  </si>
  <si>
    <t xml:space="preserve">   Office of Vocational and Adult Education</t>
  </si>
  <si>
    <t>158</t>
  </si>
  <si>
    <t>839</t>
  </si>
  <si>
    <t>799</t>
  </si>
  <si>
    <t xml:space="preserve">   Office of Postsecondary Education:</t>
  </si>
  <si>
    <t xml:space="preserve">     Higher Education</t>
  </si>
  <si>
    <t>173</t>
  </si>
  <si>
    <t>1,026</t>
  </si>
  <si>
    <t>1,017</t>
  </si>
  <si>
    <t>99</t>
  </si>
  <si>
    <t>1,153</t>
  </si>
  <si>
    <t>1,149</t>
  </si>
  <si>
    <t>1,120</t>
  </si>
  <si>
    <t>1,116</t>
  </si>
  <si>
    <t xml:space="preserve">   Office of Federal Student Aid:</t>
  </si>
  <si>
    <t xml:space="preserve">     Student Financial Assistance</t>
  </si>
  <si>
    <t>2,211</t>
  </si>
  <si>
    <t>16,174</t>
  </si>
  <si>
    <t>17,289</t>
  </si>
  <si>
    <t xml:space="preserve">     Student Aid Administration</t>
  </si>
  <si>
    <t>817</t>
  </si>
  <si>
    <t>741</t>
  </si>
  <si>
    <t xml:space="preserve">     Federal Student Loan Reserve Fund</t>
  </si>
  <si>
    <t>-231</t>
  </si>
  <si>
    <t>-276</t>
  </si>
  <si>
    <t xml:space="preserve">     Federal Direct Student Loans</t>
  </si>
  <si>
    <t xml:space="preserve">     Federal Family Education Loans</t>
  </si>
  <si>
    <t>-26</t>
  </si>
  <si>
    <t>-132</t>
  </si>
  <si>
    <t>-237</t>
  </si>
  <si>
    <t>2,127</t>
  </si>
  <si>
    <t>2,126</t>
  </si>
  <si>
    <t>16,634</t>
  </si>
  <si>
    <t>16,630</t>
  </si>
  <si>
    <t>17,524</t>
  </si>
  <si>
    <t>17,520</t>
  </si>
  <si>
    <t xml:space="preserve">   Institute of Education Sciences</t>
  </si>
  <si>
    <t>94</t>
  </si>
  <si>
    <t>337</t>
  </si>
  <si>
    <t xml:space="preserve">   Departmental Management</t>
  </si>
  <si>
    <t>299</t>
  </si>
  <si>
    <t>285</t>
  </si>
  <si>
    <t>498</t>
  </si>
  <si>
    <t>-498</t>
  </si>
  <si>
    <t>5,389</t>
  </si>
  <si>
    <t>-5,389</t>
  </si>
  <si>
    <t>2,877</t>
  </si>
  <si>
    <t>-2,877</t>
  </si>
  <si>
    <t>7,243</t>
  </si>
  <si>
    <t>499</t>
  </si>
  <si>
    <t>6,744</t>
  </si>
  <si>
    <t>39,978</t>
  </si>
  <si>
    <t>5,398</t>
  </si>
  <si>
    <t>34,580</t>
  </si>
  <si>
    <t>40,241</t>
  </si>
  <si>
    <t>2,885</t>
  </si>
  <si>
    <t>37,356</t>
  </si>
  <si>
    <t>Department of Energy:</t>
  </si>
  <si>
    <t xml:space="preserve">   National Nuclear Security Administration:</t>
  </si>
  <si>
    <t xml:space="preserve">     Naval Reactors</t>
  </si>
  <si>
    <t>123</t>
  </si>
  <si>
    <t>544</t>
  </si>
  <si>
    <t xml:space="preserve">     Weapons Activities</t>
  </si>
  <si>
    <t>687</t>
  </si>
  <si>
    <t>4,132</t>
  </si>
  <si>
    <t>4,001</t>
  </si>
  <si>
    <t xml:space="preserve">     Defense Nuclear Nonproliferation</t>
  </si>
  <si>
    <t>157</t>
  </si>
  <si>
    <t>887</t>
  </si>
  <si>
    <t>998</t>
  </si>
  <si>
    <t>186</t>
  </si>
  <si>
    <t xml:space="preserve">   Environmental and Other Defense Activities:</t>
  </si>
  <si>
    <t xml:space="preserve">     Defense Environmental Cleanup</t>
  </si>
  <si>
    <t>479</t>
  </si>
  <si>
    <t>2,599</t>
  </si>
  <si>
    <t xml:space="preserve">     Other Defense Activities</t>
  </si>
  <si>
    <t>396</t>
  </si>
  <si>
    <t>421</t>
  </si>
  <si>
    <t xml:space="preserve">     Defense Nuclear Waste Disposal</t>
  </si>
  <si>
    <t xml:space="preserve">   Energy Programs:</t>
  </si>
  <si>
    <t xml:space="preserve">     Science</t>
  </si>
  <si>
    <t>460</t>
  </si>
  <si>
    <t>2,560</t>
  </si>
  <si>
    <t>2,507</t>
  </si>
  <si>
    <t xml:space="preserve">     Energy Supply</t>
  </si>
  <si>
    <t>106</t>
  </si>
  <si>
    <t>689</t>
  </si>
  <si>
    <t xml:space="preserve">     Energy Efficiency and Renewable Energy</t>
  </si>
  <si>
    <t>884</t>
  </si>
  <si>
    <t>835</t>
  </si>
  <si>
    <t xml:space="preserve">     Fossil EnergyResearch and Development</t>
  </si>
  <si>
    <t>283</t>
  </si>
  <si>
    <t xml:space="preserve">     Uranium Enrichment Decontamination and Decommissioning Fund</t>
  </si>
  <si>
    <t>303</t>
  </si>
  <si>
    <t xml:space="preserve">     Advanced Technology Vehicles Manufacturing Loan Program</t>
  </si>
  <si>
    <t xml:space="preserve">     Title 17 Innovative Technology Loan Guarantee Program</t>
  </si>
  <si>
    <t>534</t>
  </si>
  <si>
    <t>497</t>
  </si>
  <si>
    <t>507</t>
  </si>
  <si>
    <t>466</t>
  </si>
  <si>
    <t>935</t>
  </si>
  <si>
    <t>931</t>
  </si>
  <si>
    <t>5,267</t>
  </si>
  <si>
    <t>5,230</t>
  </si>
  <si>
    <t>5,132</t>
  </si>
  <si>
    <t>5,091</t>
  </si>
  <si>
    <t xml:space="preserve">   Power Marketing Administration</t>
  </si>
  <si>
    <t>1,830</t>
  </si>
  <si>
    <t>1,911</t>
  </si>
  <si>
    <t>-81</t>
  </si>
  <si>
    <t>1,767</t>
  </si>
  <si>
    <t>1,872</t>
  </si>
  <si>
    <t>-105</t>
  </si>
  <si>
    <t xml:space="preserve">   Departmental Administration</t>
  </si>
  <si>
    <t>147</t>
  </si>
  <si>
    <t>112</t>
  </si>
  <si>
    <t xml:space="preserve">   ProprietaryReceipts from the Public</t>
  </si>
  <si>
    <t>-611</t>
  </si>
  <si>
    <t>821</t>
  </si>
  <si>
    <t>-821</t>
  </si>
  <si>
    <t>-125</t>
  </si>
  <si>
    <t>-754</t>
  </si>
  <si>
    <t>-711</t>
  </si>
  <si>
    <t>2,673</t>
  </si>
  <si>
    <t>443</t>
  </si>
  <si>
    <t>2,231</t>
  </si>
  <si>
    <t>15,425</t>
  </si>
  <si>
    <t>2,559</t>
  </si>
  <si>
    <t>12,866</t>
  </si>
  <si>
    <t>15,060</t>
  </si>
  <si>
    <t>2,734</t>
  </si>
  <si>
    <t>12,325</t>
  </si>
  <si>
    <t>Department of Health and Human Services:</t>
  </si>
  <si>
    <t xml:space="preserve">   Food and Drug Administration</t>
  </si>
  <si>
    <t>355</t>
  </si>
  <si>
    <t>354</t>
  </si>
  <si>
    <t>1,566</t>
  </si>
  <si>
    <t>1,561</t>
  </si>
  <si>
    <t>1,351</t>
  </si>
  <si>
    <t>1,347</t>
  </si>
  <si>
    <t xml:space="preserve">   Health Resources and Services Administration</t>
  </si>
  <si>
    <t>1,115</t>
  </si>
  <si>
    <t>5,515</t>
  </si>
  <si>
    <t>5,035</t>
  </si>
  <si>
    <t xml:space="preserve">   Indian Health Service</t>
  </si>
  <si>
    <t>349</t>
  </si>
  <si>
    <t>2,363</t>
  </si>
  <si>
    <t>3,125</t>
  </si>
  <si>
    <t xml:space="preserve">   Centers for Disease Control and Prevention</t>
  </si>
  <si>
    <t>932</t>
  </si>
  <si>
    <t>4,047</t>
  </si>
  <si>
    <t>3,679</t>
  </si>
  <si>
    <t xml:space="preserve">   National Institutes of Health</t>
  </si>
  <si>
    <t>2,725</t>
  </si>
  <si>
    <t>15,184</t>
  </si>
  <si>
    <t>14,156</t>
  </si>
  <si>
    <t xml:space="preserve">   Substance Abuse and Mental Health Services Administration</t>
  </si>
  <si>
    <t>327</t>
  </si>
  <si>
    <t>1,515</t>
  </si>
  <si>
    <t>1,652</t>
  </si>
  <si>
    <t xml:space="preserve">   Agency for Healthcare Research and Quality</t>
  </si>
  <si>
    <t>114</t>
  </si>
  <si>
    <t xml:space="preserve">   Centers for Medicare and Medicaid Services:</t>
  </si>
  <si>
    <t xml:space="preserve">     Grants to States for Medicaid</t>
  </si>
  <si>
    <t>33,963</t>
  </si>
  <si>
    <t>190,840</t>
  </si>
  <si>
    <t>181,398</t>
  </si>
  <si>
    <t xml:space="preserve">     Payments to Health Care Trust Funds</t>
  </si>
  <si>
    <t>24,279</t>
  </si>
  <si>
    <t>167,548</t>
  </si>
  <si>
    <t>164,554</t>
  </si>
  <si>
    <t xml:space="preserve">     Children's Health Insurance Fund</t>
  </si>
  <si>
    <t>1,275</t>
  </si>
  <si>
    <t>7,733</t>
  </si>
  <si>
    <t>6,471</t>
  </si>
  <si>
    <t xml:space="preserve">     State Grants and Demonstrations</t>
  </si>
  <si>
    <t>35</t>
  </si>
  <si>
    <t>245</t>
  </si>
  <si>
    <t>280</t>
  </si>
  <si>
    <t xml:space="preserve">     FederalHospital Insurance Trust Fund:</t>
  </si>
  <si>
    <t xml:space="preserve">       Benefit Payments</t>
  </si>
  <si>
    <t>34,039</t>
  </si>
  <si>
    <t>143,658</t>
  </si>
  <si>
    <t>138,305</t>
  </si>
  <si>
    <t xml:space="preserve">       Administrative Expenses</t>
  </si>
  <si>
    <t>1,084</t>
  </si>
  <si>
    <t>1,902</t>
  </si>
  <si>
    <t>2,418</t>
  </si>
  <si>
    <t>35,123</t>
  </si>
  <si>
    <t>145,560</t>
  </si>
  <si>
    <t>140,723</t>
  </si>
  <si>
    <t xml:space="preserve">     Health Care Fraud and Abuse Control</t>
  </si>
  <si>
    <t>140</t>
  </si>
  <si>
    <t>674</t>
  </si>
  <si>
    <t>704</t>
  </si>
  <si>
    <t xml:space="preserve">     Federal Supplementary Medical Insurance Trust Fund:</t>
  </si>
  <si>
    <t>35,522</t>
  </si>
  <si>
    <t>147,766</t>
  </si>
  <si>
    <t>139,425</t>
  </si>
  <si>
    <t>775</t>
  </si>
  <si>
    <t>1,775</t>
  </si>
  <si>
    <t>2,414</t>
  </si>
  <si>
    <t xml:space="preserve">       Medicare Prescription Drugs:</t>
  </si>
  <si>
    <t xml:space="preserve">         Benefit Payments</t>
  </si>
  <si>
    <t>13,893</t>
  </si>
  <si>
    <t>50,731</t>
  </si>
  <si>
    <t>47,009</t>
  </si>
  <si>
    <t xml:space="preserve">         Administrative Expenses</t>
  </si>
  <si>
    <t>159</t>
  </si>
  <si>
    <t>150</t>
  </si>
  <si>
    <t>50,215</t>
  </si>
  <si>
    <t>200,431</t>
  </si>
  <si>
    <t>188,998</t>
  </si>
  <si>
    <t>-447</t>
  </si>
  <si>
    <t>3,070</t>
  </si>
  <si>
    <t>5,315</t>
  </si>
  <si>
    <t>144,583</t>
  </si>
  <si>
    <t>716,100</t>
  </si>
  <si>
    <t>688,442</t>
  </si>
  <si>
    <t xml:space="preserve">   Administration for Children and Families:</t>
  </si>
  <si>
    <t xml:space="preserve">     Temporary Assistance for Needy Families</t>
  </si>
  <si>
    <t>1,314</t>
  </si>
  <si>
    <t>7,924</t>
  </si>
  <si>
    <t>7,677</t>
  </si>
  <si>
    <t xml:space="preserve">     Contingency Fund</t>
  </si>
  <si>
    <t>334</t>
  </si>
  <si>
    <t xml:space="preserve">     Payments to States for Child Support Enforcement and Family Support Programs</t>
  </si>
  <si>
    <t>343</t>
  </si>
  <si>
    <t>1,743</t>
  </si>
  <si>
    <t>1,700</t>
  </si>
  <si>
    <t xml:space="preserve">     LowIncome Home Energy Assistance</t>
  </si>
  <si>
    <t>412</t>
  </si>
  <si>
    <t>2,050</t>
  </si>
  <si>
    <t>2,093</t>
  </si>
  <si>
    <t xml:space="preserve">     Refugee and Entrant Assistance</t>
  </si>
  <si>
    <t>1,249</t>
  </si>
  <si>
    <t>720</t>
  </si>
  <si>
    <t xml:space="preserve">     ChildCare Entitlement to States</t>
  </si>
  <si>
    <t>267</t>
  </si>
  <si>
    <t>1,341</t>
  </si>
  <si>
    <t>1,161</t>
  </si>
  <si>
    <t xml:space="preserve">     Payments to States for the Child Care and Development Block Grant</t>
  </si>
  <si>
    <t>242</t>
  </si>
  <si>
    <t>1,256</t>
  </si>
  <si>
    <t>1,165</t>
  </si>
  <si>
    <t xml:space="preserve">     SocialServices Block Grant</t>
  </si>
  <si>
    <t>859</t>
  </si>
  <si>
    <t xml:space="preserve">     Children and Families Services Programs</t>
  </si>
  <si>
    <t>997</t>
  </si>
  <si>
    <t>5,427</t>
  </si>
  <si>
    <t>5,211</t>
  </si>
  <si>
    <t xml:space="preserve">     Payments to States for Foster Care and Adoption Assistance</t>
  </si>
  <si>
    <t>3,571</t>
  </si>
  <si>
    <t>3,869</t>
  </si>
  <si>
    <t>58</t>
  </si>
  <si>
    <t>255</t>
  </si>
  <si>
    <t>231</t>
  </si>
  <si>
    <t>4,656</t>
  </si>
  <si>
    <t>26,009</t>
  </si>
  <si>
    <t>24,983</t>
  </si>
  <si>
    <t xml:space="preserve">   Administration for Community Living</t>
  </si>
  <si>
    <t>171</t>
  </si>
  <si>
    <t>929</t>
  </si>
  <si>
    <t>1,012</t>
  </si>
  <si>
    <t>-95</t>
  </si>
  <si>
    <t>1,537</t>
  </si>
  <si>
    <t>1,264</t>
  </si>
  <si>
    <t>134</t>
  </si>
  <si>
    <t>413</t>
  </si>
  <si>
    <t>373</t>
  </si>
  <si>
    <t>10,314</t>
  </si>
  <si>
    <t>-10,314</t>
  </si>
  <si>
    <t>53,426</t>
  </si>
  <si>
    <t>-53,426</t>
  </si>
  <si>
    <t>50,490</t>
  </si>
  <si>
    <t>-50,490</t>
  </si>
  <si>
    <t xml:space="preserve">   Intrabudgetary Transactions:</t>
  </si>
  <si>
    <t xml:space="preserve">     Payments for Health Insurance for the Aged:</t>
  </si>
  <si>
    <t xml:space="preserve">       Federal Supplementary Medical Insurance Trust Fund</t>
  </si>
  <si>
    <t>-23,988</t>
  </si>
  <si>
    <t>-161,544</t>
  </si>
  <si>
    <t>-160,101</t>
  </si>
  <si>
    <t xml:space="preserve">     Payments for Tax and Other Credits:</t>
  </si>
  <si>
    <t xml:space="preserve">       Federal Hospital Insurance Trust Fund</t>
  </si>
  <si>
    <t>-298</t>
  </si>
  <si>
    <t>-6,023</t>
  </si>
  <si>
    <t>-4,470</t>
  </si>
  <si>
    <t>130,917</t>
  </si>
  <si>
    <t>10,315</t>
  </si>
  <si>
    <t>120,601</t>
  </si>
  <si>
    <t>607,737</t>
  </si>
  <si>
    <t>53,430</t>
  </si>
  <si>
    <t>554,307</t>
  </si>
  <si>
    <t>580,697</t>
  </si>
  <si>
    <t>50,495</t>
  </si>
  <si>
    <t>530,202</t>
  </si>
  <si>
    <t>Department of Homeland Security:</t>
  </si>
  <si>
    <t xml:space="preserve">   Departmental Management and Operations</t>
  </si>
  <si>
    <t>90</t>
  </si>
  <si>
    <t>555</t>
  </si>
  <si>
    <t xml:space="preserve">   Citizenship and Immigration Services</t>
  </si>
  <si>
    <t>311</t>
  </si>
  <si>
    <t>1,815</t>
  </si>
  <si>
    <t>1,674</t>
  </si>
  <si>
    <t xml:space="preserve">   United States Secret Service</t>
  </si>
  <si>
    <t>146</t>
  </si>
  <si>
    <t>1,067</t>
  </si>
  <si>
    <t xml:space="preserve">   Transportation Security Administration</t>
  </si>
  <si>
    <t>651</t>
  </si>
  <si>
    <t>3,328</t>
  </si>
  <si>
    <t>3,365</t>
  </si>
  <si>
    <t xml:space="preserve">   Immigration and Customs Enforcement</t>
  </si>
  <si>
    <t>571</t>
  </si>
  <si>
    <t>3,381</t>
  </si>
  <si>
    <t>3,179</t>
  </si>
  <si>
    <t xml:space="preserve">   U.S. Customs and Border Protection</t>
  </si>
  <si>
    <t>1,027</t>
  </si>
  <si>
    <t>6,480</t>
  </si>
  <si>
    <t>6,474</t>
  </si>
  <si>
    <t>6,359</t>
  </si>
  <si>
    <t>6,355</t>
  </si>
  <si>
    <t xml:space="preserve">   United States Coast Guard</t>
  </si>
  <si>
    <t>5,237</t>
  </si>
  <si>
    <t xml:space="preserve">   National Protection and Programs Directorate</t>
  </si>
  <si>
    <t>940</t>
  </si>
  <si>
    <t>769</t>
  </si>
  <si>
    <t xml:space="preserve">   Federal Emergency Management Agency:</t>
  </si>
  <si>
    <t xml:space="preserve">     State and Local Programs</t>
  </si>
  <si>
    <t>113</t>
  </si>
  <si>
    <t>818</t>
  </si>
  <si>
    <t>1,117</t>
  </si>
  <si>
    <t xml:space="preserve">     Firefighter Assistance Grants</t>
  </si>
  <si>
    <t>290</t>
  </si>
  <si>
    <t xml:space="preserve">     Disaster Relief</t>
  </si>
  <si>
    <t>3,639</t>
  </si>
  <si>
    <t>2,808</t>
  </si>
  <si>
    <t xml:space="preserve">     National Flood Insurance Fund</t>
  </si>
  <si>
    <t>298</t>
  </si>
  <si>
    <t>2,937</t>
  </si>
  <si>
    <t>516</t>
  </si>
  <si>
    <t>2,421</t>
  </si>
  <si>
    <t>679</t>
  </si>
  <si>
    <t>632</t>
  </si>
  <si>
    <t>702</t>
  </si>
  <si>
    <t>1,192</t>
  </si>
  <si>
    <t>1,047</t>
  </si>
  <si>
    <t>8,386</t>
  </si>
  <si>
    <t>7,870</t>
  </si>
  <si>
    <t>5,480</t>
  </si>
  <si>
    <t>4,848</t>
  </si>
  <si>
    <t xml:space="preserve">   Science and Technology</t>
  </si>
  <si>
    <t>420</t>
  </si>
  <si>
    <t>401</t>
  </si>
  <si>
    <t xml:space="preserve">   Domestic Nuclear Detection Office</t>
  </si>
  <si>
    <t>181</t>
  </si>
  <si>
    <t>232</t>
  </si>
  <si>
    <t>204</t>
  </si>
  <si>
    <t>-42</t>
  </si>
  <si>
    <t>462</t>
  </si>
  <si>
    <t>-462</t>
  </si>
  <si>
    <t>485</t>
  </si>
  <si>
    <t>-485</t>
  </si>
  <si>
    <t>-51</t>
  </si>
  <si>
    <t>1,095</t>
  </si>
  <si>
    <t>-1,095</t>
  </si>
  <si>
    <t>5,642</t>
  </si>
  <si>
    <t>-5,642</t>
  </si>
  <si>
    <t>5,045</t>
  </si>
  <si>
    <t>-5,045</t>
  </si>
  <si>
    <t>5,377</t>
  </si>
  <si>
    <t>1,283</t>
  </si>
  <si>
    <t>4,095</t>
  </si>
  <si>
    <t>32,001</t>
  </si>
  <si>
    <t>6,626</t>
  </si>
  <si>
    <t>25,375</t>
  </si>
  <si>
    <t>28,236</t>
  </si>
  <si>
    <t>6,165</t>
  </si>
  <si>
    <t>22,071</t>
  </si>
  <si>
    <t>Department of Housing and Urban Development:</t>
  </si>
  <si>
    <t xml:space="preserve">   Public and Indian Housing Programs:</t>
  </si>
  <si>
    <t xml:space="preserve">     Tenant Based Rental Assistance</t>
  </si>
  <si>
    <t>1,733</t>
  </si>
  <si>
    <t>10,111</t>
  </si>
  <si>
    <t>9,634</t>
  </si>
  <si>
    <t xml:space="preserve">     Housing Certificate Fund</t>
  </si>
  <si>
    <t>20</t>
  </si>
  <si>
    <t>100</t>
  </si>
  <si>
    <t xml:space="preserve">     Public Housing Capital Fund</t>
  </si>
  <si>
    <t>216</t>
  </si>
  <si>
    <t>903</t>
  </si>
  <si>
    <t>1,022</t>
  </si>
  <si>
    <t xml:space="preserve">     Public Housing Operating Fund</t>
  </si>
  <si>
    <t>2,142</t>
  </si>
  <si>
    <t>2,189</t>
  </si>
  <si>
    <t xml:space="preserve">     Revitalization of Severely Distressed Public Housing(Hope VI)</t>
  </si>
  <si>
    <t xml:space="preserve">     Native American Housing Block Grant</t>
  </si>
  <si>
    <t>282</t>
  </si>
  <si>
    <t>71</t>
  </si>
  <si>
    <t>2,356</t>
  </si>
  <si>
    <t>13,600</t>
  </si>
  <si>
    <t>13,334</t>
  </si>
  <si>
    <t xml:space="preserve">   Community Planning and Development:</t>
  </si>
  <si>
    <t xml:space="preserve">     Housing Opportunities for Persons with AIDS</t>
  </si>
  <si>
    <t>166</t>
  </si>
  <si>
    <t xml:space="preserve">     Community Development Fund</t>
  </si>
  <si>
    <t>2,869</t>
  </si>
  <si>
    <t>3,304</t>
  </si>
  <si>
    <t xml:space="preserve">     Home Investment Partnership Program</t>
  </si>
  <si>
    <t>531</t>
  </si>
  <si>
    <t xml:space="preserve">     NeighborhoodStabilization Program</t>
  </si>
  <si>
    <t xml:space="preserve">     Homeless Assistance Grants</t>
  </si>
  <si>
    <t>987</t>
  </si>
  <si>
    <t>980</t>
  </si>
  <si>
    <t>226</t>
  </si>
  <si>
    <t>24</t>
  </si>
  <si>
    <t>1,057</t>
  </si>
  <si>
    <t>4,566</t>
  </si>
  <si>
    <t>5,046</t>
  </si>
  <si>
    <t xml:space="preserve">   Housing Programs:</t>
  </si>
  <si>
    <t xml:space="preserve">     Credit Accounts:</t>
  </si>
  <si>
    <t xml:space="preserve">       FHA-Mutual Mortgage Insurance Fund, Program Account</t>
  </si>
  <si>
    <t xml:space="preserve">       FHA-Mutual Mortgage Insurance Capital Reserve Account</t>
  </si>
  <si>
    <t>-878</t>
  </si>
  <si>
    <t>-5,764</t>
  </si>
  <si>
    <t>-4,224</t>
  </si>
  <si>
    <t xml:space="preserve">       FHA-Mutual Mortgage and Cooperative Housing Insurance Fund, Liquidating Account</t>
  </si>
  <si>
    <t xml:space="preserve">       FHA-General and Special Risk Fund, Liquidating Account</t>
  </si>
  <si>
    <t>59</t>
  </si>
  <si>
    <t>-27</t>
  </si>
  <si>
    <t>144</t>
  </si>
  <si>
    <t>-62</t>
  </si>
  <si>
    <t>83</t>
  </si>
  <si>
    <t>167</t>
  </si>
  <si>
    <t xml:space="preserve">       Housing for the Elderlyor Handicapped Fund, Liquidating Account</t>
  </si>
  <si>
    <t>-14</t>
  </si>
  <si>
    <t>-86</t>
  </si>
  <si>
    <t>-160</t>
  </si>
  <si>
    <t>-79</t>
  </si>
  <si>
    <t>-192</t>
  </si>
  <si>
    <t xml:space="preserve">     HUD Project-Based Rental Assistance</t>
  </si>
  <si>
    <t>925</t>
  </si>
  <si>
    <t>5,497</t>
  </si>
  <si>
    <t>5,269</t>
  </si>
  <si>
    <t xml:space="preserve">     Housing for the Elderly</t>
  </si>
  <si>
    <t>57</t>
  </si>
  <si>
    <t>351</t>
  </si>
  <si>
    <t xml:space="preserve">     Housing for Persons with Disabilities</t>
  </si>
  <si>
    <t>87</t>
  </si>
  <si>
    <t xml:space="preserve">     Other Assisted Housing Programs</t>
  </si>
  <si>
    <t>85</t>
  </si>
  <si>
    <t>168</t>
  </si>
  <si>
    <t>356</t>
  </si>
  <si>
    <t>249</t>
  </si>
  <si>
    <t>107</t>
  </si>
  <si>
    <t>1,704</t>
  </si>
  <si>
    <t>320</t>
  </si>
  <si>
    <t>1,383</t>
  </si>
  <si>
    <t xml:space="preserve">   Government National Mortgage Association:</t>
  </si>
  <si>
    <t xml:space="preserve">     Guarantees of Mortgage-Backed Securities</t>
  </si>
  <si>
    <t xml:space="preserve">   Management and Administration</t>
  </si>
  <si>
    <t>865</t>
  </si>
  <si>
    <t>831</t>
  </si>
  <si>
    <t>88</t>
  </si>
  <si>
    <t xml:space="preserve">     FHA-General and Special Risk Fund</t>
  </si>
  <si>
    <t>-261</t>
  </si>
  <si>
    <t>266</t>
  </si>
  <si>
    <t>-266</t>
  </si>
  <si>
    <t>229</t>
  </si>
  <si>
    <t>-229</t>
  </si>
  <si>
    <t>228</t>
  </si>
  <si>
    <t>-228</t>
  </si>
  <si>
    <t>200</t>
  </si>
  <si>
    <t>-200</t>
  </si>
  <si>
    <t>3,736</t>
  </si>
  <si>
    <t>3,385</t>
  </si>
  <si>
    <t>19,485</t>
  </si>
  <si>
    <t>746</t>
  </si>
  <si>
    <t>18,739</t>
  </si>
  <si>
    <t>21,032</t>
  </si>
  <si>
    <t>793</t>
  </si>
  <si>
    <t>20,238</t>
  </si>
  <si>
    <t>Department of the Interior:</t>
  </si>
  <si>
    <t xml:space="preserve">   Land and Minerals Management:</t>
  </si>
  <si>
    <t xml:space="preserve">     Bureau of Land Management:</t>
  </si>
  <si>
    <t xml:space="preserve">       Management of Lands and Resources</t>
  </si>
  <si>
    <t>475</t>
  </si>
  <si>
    <t>189</t>
  </si>
  <si>
    <t>165</t>
  </si>
  <si>
    <t>182</t>
  </si>
  <si>
    <t xml:space="preserve">     Bureau of Ocean Energy Management</t>
  </si>
  <si>
    <t>63</t>
  </si>
  <si>
    <t>50</t>
  </si>
  <si>
    <t xml:space="preserve">     Office of SurfaceMining Reclamation and Enforcement</t>
  </si>
  <si>
    <t>459</t>
  </si>
  <si>
    <t>164</t>
  </si>
  <si>
    <t>1,214</t>
  </si>
  <si>
    <t>1,190</t>
  </si>
  <si>
    <t xml:space="preserve">   Water and Science:</t>
  </si>
  <si>
    <t xml:space="preserve">     Bureau of Reclamation:</t>
  </si>
  <si>
    <t xml:space="preserve">       Water and Related Resources</t>
  </si>
  <si>
    <t>66</t>
  </si>
  <si>
    <t>423</t>
  </si>
  <si>
    <t>382</t>
  </si>
  <si>
    <t>265</t>
  </si>
  <si>
    <t>192</t>
  </si>
  <si>
    <t>287</t>
  </si>
  <si>
    <t>105</t>
  </si>
  <si>
    <t xml:space="preserve">     Central Utah Project</t>
  </si>
  <si>
    <t xml:space="preserve">     United States Geological Survey</t>
  </si>
  <si>
    <t>563</t>
  </si>
  <si>
    <t>552</t>
  </si>
  <si>
    <t>202</t>
  </si>
  <si>
    <t>170</t>
  </si>
  <si>
    <t>1,258</t>
  </si>
  <si>
    <t>1,066</t>
  </si>
  <si>
    <t>1,230</t>
  </si>
  <si>
    <t>1,048</t>
  </si>
  <si>
    <t xml:space="preserve">   Fish and Wildlife and Parks:</t>
  </si>
  <si>
    <t xml:space="preserve">     United States Fish and Wildlife Service</t>
  </si>
  <si>
    <t>1,548</t>
  </si>
  <si>
    <t>1,393</t>
  </si>
  <si>
    <t xml:space="preserve">     National Park Service</t>
  </si>
  <si>
    <t>1,603</t>
  </si>
  <si>
    <t>1,443</t>
  </si>
  <si>
    <t>546</t>
  </si>
  <si>
    <t>3,151</t>
  </si>
  <si>
    <t>2,836</t>
  </si>
  <si>
    <t xml:space="preserve">   Indian Affairs:</t>
  </si>
  <si>
    <t xml:space="preserve">     Bureau of Indian Affairs and Bureau of Indian Education</t>
  </si>
  <si>
    <t>1,146</t>
  </si>
  <si>
    <t>1,142</t>
  </si>
  <si>
    <t xml:space="preserve">   DepartmentalOffices:</t>
  </si>
  <si>
    <t xml:space="preserve">     Mineral Leasing and Associated Payments</t>
  </si>
  <si>
    <t>726</t>
  </si>
  <si>
    <t>791</t>
  </si>
  <si>
    <t>451</t>
  </si>
  <si>
    <t>248</t>
  </si>
  <si>
    <t xml:space="preserve">     Insular Affairs</t>
  </si>
  <si>
    <t>215</t>
  </si>
  <si>
    <t xml:space="preserve">     Office of the Special Trustee for American Indians</t>
  </si>
  <si>
    <t>190</t>
  </si>
  <si>
    <t xml:space="preserve">     Department-Wide Programs</t>
  </si>
  <si>
    <t>-904</t>
  </si>
  <si>
    <t>-437</t>
  </si>
  <si>
    <t>-672</t>
  </si>
  <si>
    <t>1,139</t>
  </si>
  <si>
    <t>2,006</t>
  </si>
  <si>
    <t>117</t>
  </si>
  <si>
    <t>336</t>
  </si>
  <si>
    <t>-336</t>
  </si>
  <si>
    <t>2,148</t>
  </si>
  <si>
    <t>-2,148</t>
  </si>
  <si>
    <t>2,227</t>
  </si>
  <si>
    <t>-2,227</t>
  </si>
  <si>
    <t>-23</t>
  </si>
  <si>
    <t>-275</t>
  </si>
  <si>
    <t>372</t>
  </si>
  <si>
    <t>-17</t>
  </si>
  <si>
    <t>7,758</t>
  </si>
  <si>
    <t>5,396</t>
  </si>
  <si>
    <t>8,335</t>
  </si>
  <si>
    <t>2,521</t>
  </si>
  <si>
    <t>5,814</t>
  </si>
  <si>
    <t>Department of Justice:</t>
  </si>
  <si>
    <t xml:space="preserve">   General Administration</t>
  </si>
  <si>
    <t>79</t>
  </si>
  <si>
    <t>379</t>
  </si>
  <si>
    <t xml:space="preserve">   Legal Activities and U.S. Marshals:</t>
  </si>
  <si>
    <t xml:space="preserve">     General Legal Activities</t>
  </si>
  <si>
    <t>1,181</t>
  </si>
  <si>
    <t>2,004</t>
  </si>
  <si>
    <t>478</t>
  </si>
  <si>
    <t xml:space="preserve">     United States Attorneys</t>
  </si>
  <si>
    <t>1,032</t>
  </si>
  <si>
    <t>1,003</t>
  </si>
  <si>
    <t xml:space="preserve">     United States Marshals Service</t>
  </si>
  <si>
    <t>92</t>
  </si>
  <si>
    <t>606</t>
  </si>
  <si>
    <t>579</t>
  </si>
  <si>
    <t xml:space="preserve">     Assets Forfeiture Fund</t>
  </si>
  <si>
    <t>572</t>
  </si>
  <si>
    <t>996</t>
  </si>
  <si>
    <t>1,232</t>
  </si>
  <si>
    <t xml:space="preserve">   Federal Bureau of Investigation</t>
  </si>
  <si>
    <t>721</t>
  </si>
  <si>
    <t>4,443</t>
  </si>
  <si>
    <t>4,209</t>
  </si>
  <si>
    <t xml:space="preserve">   Drug Enforcement Administration</t>
  </si>
  <si>
    <t>188</t>
  </si>
  <si>
    <t>1,212</t>
  </si>
  <si>
    <t>1,277</t>
  </si>
  <si>
    <t xml:space="preserve">   Bureau of Alcohol, Tobacco, Firearms, and Explosives</t>
  </si>
  <si>
    <t xml:space="preserve">   Federal Prison System</t>
  </si>
  <si>
    <t>602</t>
  </si>
  <si>
    <t>573</t>
  </si>
  <si>
    <t>3,654</t>
  </si>
  <si>
    <t>3,479</t>
  </si>
  <si>
    <t>3,637</t>
  </si>
  <si>
    <t>180</t>
  </si>
  <si>
    <t>3,457</t>
  </si>
  <si>
    <t xml:space="preserve">   Office of JusticePrograms:</t>
  </si>
  <si>
    <t xml:space="preserve">     State and Local Law Enforcement Assistance</t>
  </si>
  <si>
    <t>710</t>
  </si>
  <si>
    <t>599</t>
  </si>
  <si>
    <t xml:space="preserve">     Community Oriented Policing Services</t>
  </si>
  <si>
    <t xml:space="preserve">     Crime Victims Fund</t>
  </si>
  <si>
    <t>580</t>
  </si>
  <si>
    <t>391</t>
  </si>
  <si>
    <t>432</t>
  </si>
  <si>
    <t>346</t>
  </si>
  <si>
    <t>477</t>
  </si>
  <si>
    <t>-477</t>
  </si>
  <si>
    <t>1,643</t>
  </si>
  <si>
    <t>-1,643</t>
  </si>
  <si>
    <t>116</t>
  </si>
  <si>
    <t>-1,201</t>
  </si>
  <si>
    <t>-245</t>
  </si>
  <si>
    <t>3,822</t>
  </si>
  <si>
    <t>81</t>
  </si>
  <si>
    <t>3,742</t>
  </si>
  <si>
    <t>16,222</t>
  </si>
  <si>
    <t>918</t>
  </si>
  <si>
    <t>15,304</t>
  </si>
  <si>
    <t>15,892</t>
  </si>
  <si>
    <t>2,067</t>
  </si>
  <si>
    <t>13,825</t>
  </si>
  <si>
    <t>Department of Labor:</t>
  </si>
  <si>
    <t xml:space="preserve">   Employment and Training Administration:</t>
  </si>
  <si>
    <t xml:space="preserve">     Training and Employment Services</t>
  </si>
  <si>
    <t>1,553</t>
  </si>
  <si>
    <t>1,520</t>
  </si>
  <si>
    <t xml:space="preserve">     Office of Job Corps</t>
  </si>
  <si>
    <t>802</t>
  </si>
  <si>
    <t>825</t>
  </si>
  <si>
    <t xml:space="preserve">     Community Service Employment for Older Americans</t>
  </si>
  <si>
    <t>209</t>
  </si>
  <si>
    <t>210</t>
  </si>
  <si>
    <t xml:space="preserve">     Federal Unemployment Benefits and Allowances</t>
  </si>
  <si>
    <t>254</t>
  </si>
  <si>
    <t>208</t>
  </si>
  <si>
    <t xml:space="preserve">     Federal Additional Unemployment Compensation Program-Recovery Act</t>
  </si>
  <si>
    <t>-4</t>
  </si>
  <si>
    <t xml:space="preserve">     State Unemployment Insurance and Employment Service Operations</t>
  </si>
  <si>
    <t>-184</t>
  </si>
  <si>
    <t xml:space="preserve">     Payments to the Unemployment Trust Fund</t>
  </si>
  <si>
    <t xml:space="preserve">     Program Administration</t>
  </si>
  <si>
    <t xml:space="preserve">     Unemployment Trust Fund:</t>
  </si>
  <si>
    <t xml:space="preserve">       Federal-State Unemployment Insurance:</t>
  </si>
  <si>
    <t xml:space="preserve">         State Unemployment Benefits</t>
  </si>
  <si>
    <t>3,044</t>
  </si>
  <si>
    <t>16,480</t>
  </si>
  <si>
    <t>17,206</t>
  </si>
  <si>
    <t xml:space="preserve">       State Administrative Expenses</t>
  </si>
  <si>
    <t>1,879</t>
  </si>
  <si>
    <t>2,019</t>
  </si>
  <si>
    <t xml:space="preserve">       Federal Administrative Expenses</t>
  </si>
  <si>
    <t>3,519</t>
  </si>
  <si>
    <t>18,552</t>
  </si>
  <si>
    <t>19,472</t>
  </si>
  <si>
    <t>3,999</t>
  </si>
  <si>
    <t>21,520</t>
  </si>
  <si>
    <t>22,344</t>
  </si>
  <si>
    <t xml:space="preserve">   Pension Benefit Guaranty Corporation</t>
  </si>
  <si>
    <t>521</t>
  </si>
  <si>
    <t>3,139</t>
  </si>
  <si>
    <t>6,045</t>
  </si>
  <si>
    <t>-2,907</t>
  </si>
  <si>
    <t>3,063</t>
  </si>
  <si>
    <t>-3,408</t>
  </si>
  <si>
    <t xml:space="preserve">   Employment Standards Administration</t>
  </si>
  <si>
    <t xml:space="preserve">   Office of Workers' Compensation Programs:</t>
  </si>
  <si>
    <t xml:space="preserve">     Special Benefits</t>
  </si>
  <si>
    <t>-1,081</t>
  </si>
  <si>
    <t xml:space="preserve">     Energy Employees Occupational Illness Compensation Fund</t>
  </si>
  <si>
    <t>131</t>
  </si>
  <si>
    <t>626</t>
  </si>
  <si>
    <t xml:space="preserve">     Special Benefits for Disabled Coal Miners</t>
  </si>
  <si>
    <t xml:space="preserve">     Black Lung DisabilityTrust Fund</t>
  </si>
  <si>
    <t>110</t>
  </si>
  <si>
    <t>196</t>
  </si>
  <si>
    <t xml:space="preserve">   Wage and Hour Division</t>
  </si>
  <si>
    <t>142</t>
  </si>
  <si>
    <t xml:space="preserve">   Occupational Safety and Health Administration</t>
  </si>
  <si>
    <t>272</t>
  </si>
  <si>
    <t xml:space="preserve">   Mine Safety and Health Administration</t>
  </si>
  <si>
    <t xml:space="preserve">   Bureau ofLabor Statistics</t>
  </si>
  <si>
    <t>-34</t>
  </si>
  <si>
    <t>352</t>
  </si>
  <si>
    <t>161</t>
  </si>
  <si>
    <t>-258</t>
  </si>
  <si>
    <t>-330</t>
  </si>
  <si>
    <t>5,286</t>
  </si>
  <si>
    <t>184</t>
  </si>
  <si>
    <t>5,102</t>
  </si>
  <si>
    <t>26,820</t>
  </si>
  <si>
    <t>6,047</t>
  </si>
  <si>
    <t>20,773</t>
  </si>
  <si>
    <t>26,126</t>
  </si>
  <si>
    <t>6,473</t>
  </si>
  <si>
    <t>19,653</t>
  </si>
  <si>
    <t>Department of State:</t>
  </si>
  <si>
    <t xml:space="preserve">   Administration of Foreign Affairs:</t>
  </si>
  <si>
    <t xml:space="preserve">     Diplomatic and Consular Programs</t>
  </si>
  <si>
    <t>701</t>
  </si>
  <si>
    <t>3,517</t>
  </si>
  <si>
    <t>4,289</t>
  </si>
  <si>
    <t xml:space="preserve">     Educational and Cultural Exchange Programs</t>
  </si>
  <si>
    <t>318</t>
  </si>
  <si>
    <t xml:space="preserve">     Embassy Security, Construction, and Maintenance</t>
  </si>
  <si>
    <t>1,107</t>
  </si>
  <si>
    <t>696</t>
  </si>
  <si>
    <t xml:space="preserve">     Payment to Foreign Service Retirement and DisabilityFund</t>
  </si>
  <si>
    <t xml:space="preserve">     Foreign Service Retirement and Disability Fund</t>
  </si>
  <si>
    <t>470</t>
  </si>
  <si>
    <t>714</t>
  </si>
  <si>
    <t>-137</t>
  </si>
  <si>
    <t>1,109</t>
  </si>
  <si>
    <t>6,360</t>
  </si>
  <si>
    <t>5,651</t>
  </si>
  <si>
    <t xml:space="preserve">   International Organizations and Conferences</t>
  </si>
  <si>
    <t>1,160</t>
  </si>
  <si>
    <t>920</t>
  </si>
  <si>
    <t xml:space="preserve">   Global Health and Child Survival</t>
  </si>
  <si>
    <t>655</t>
  </si>
  <si>
    <t>3,967</t>
  </si>
  <si>
    <t>3,675</t>
  </si>
  <si>
    <t xml:space="preserve">   Migration and Refugee Assistance</t>
  </si>
  <si>
    <t>966</t>
  </si>
  <si>
    <t>872</t>
  </si>
  <si>
    <t xml:space="preserve">   InternationalNarcotics Control and Law Enforcement</t>
  </si>
  <si>
    <t>616</t>
  </si>
  <si>
    <t>513</t>
  </si>
  <si>
    <t xml:space="preserve">   Andean Counterdrug Programs</t>
  </si>
  <si>
    <t>-33</t>
  </si>
  <si>
    <t>-468</t>
  </si>
  <si>
    <t>1,996</t>
  </si>
  <si>
    <t>1,969</t>
  </si>
  <si>
    <t>12,816</t>
  </si>
  <si>
    <t>12,782</t>
  </si>
  <si>
    <t>11,808</t>
  </si>
  <si>
    <t>11,785</t>
  </si>
  <si>
    <t>Department of Transportation:</t>
  </si>
  <si>
    <t xml:space="preserve">   Office of the Secretary</t>
  </si>
  <si>
    <t>386</t>
  </si>
  <si>
    <t xml:space="preserve">   Federal Aviation Administration:</t>
  </si>
  <si>
    <t xml:space="preserve">     Operations</t>
  </si>
  <si>
    <t>680</t>
  </si>
  <si>
    <t>907</t>
  </si>
  <si>
    <t xml:space="preserve">     Airport and Airway Trust Fund:</t>
  </si>
  <si>
    <t xml:space="preserve">       Grants-In-Aid for Airports</t>
  </si>
  <si>
    <t>230</t>
  </si>
  <si>
    <t>1,625</t>
  </si>
  <si>
    <t>1,609</t>
  </si>
  <si>
    <t xml:space="preserve">       Facilities and Equipment</t>
  </si>
  <si>
    <t>223</t>
  </si>
  <si>
    <t>1,228</t>
  </si>
  <si>
    <t>1,226</t>
  </si>
  <si>
    <t xml:space="preserve">       Research, Engineering, and Development</t>
  </si>
  <si>
    <t>78</t>
  </si>
  <si>
    <t xml:space="preserve">       Trust Fund Share of FAA Operations</t>
  </si>
  <si>
    <t>850</t>
  </si>
  <si>
    <t>4,190</t>
  </si>
  <si>
    <t>3,900</t>
  </si>
  <si>
    <t>1,317</t>
  </si>
  <si>
    <t>7,121</t>
  </si>
  <si>
    <t>6,806</t>
  </si>
  <si>
    <t>-87</t>
  </si>
  <si>
    <t>1,321</t>
  </si>
  <si>
    <t>7,817</t>
  </si>
  <si>
    <t>7,779</t>
  </si>
  <si>
    <t>7,644</t>
  </si>
  <si>
    <t>7,626</t>
  </si>
  <si>
    <t xml:space="preserve">   Federal Highway Administration:</t>
  </si>
  <si>
    <t xml:space="preserve">     Highway Trust Fund:</t>
  </si>
  <si>
    <t xml:space="preserve">       Federal-Aid Highways</t>
  </si>
  <si>
    <t>2,895</t>
  </si>
  <si>
    <t>18,808</t>
  </si>
  <si>
    <t>17,957</t>
  </si>
  <si>
    <t xml:space="preserve">     Other Programs</t>
  </si>
  <si>
    <t>22</t>
  </si>
  <si>
    <t>70,157</t>
  </si>
  <si>
    <t>2,919</t>
  </si>
  <si>
    <t>18,961</t>
  </si>
  <si>
    <t>88,116</t>
  </si>
  <si>
    <t xml:space="preserve">   Federal Motor Carrier Safety Administration</t>
  </si>
  <si>
    <t xml:space="preserve">   National Highway Traffic Safety Administration</t>
  </si>
  <si>
    <t>469</t>
  </si>
  <si>
    <t>490</t>
  </si>
  <si>
    <t xml:space="preserve">   Federal Railroad Administration:</t>
  </si>
  <si>
    <t xml:space="preserve">     Operating Subsidy Grants to the NationalRailroad Passenger Corporation</t>
  </si>
  <si>
    <t xml:space="preserve">     Capital and Debt Service Grants to the National Railroad Passenger Corporation</t>
  </si>
  <si>
    <t xml:space="preserve">     Capital Assistance for High Speed Rail Corridors and Intercity Passenger Rail Service</t>
  </si>
  <si>
    <t>278</t>
  </si>
  <si>
    <t>1,239</t>
  </si>
  <si>
    <t>893</t>
  </si>
  <si>
    <t>560</t>
  </si>
  <si>
    <t>986</t>
  </si>
  <si>
    <t>252</t>
  </si>
  <si>
    <t>876</t>
  </si>
  <si>
    <t>2,396</t>
  </si>
  <si>
    <t>2,036</t>
  </si>
  <si>
    <t xml:space="preserve">   Federal Transit Administration:</t>
  </si>
  <si>
    <t xml:space="preserve">     Formula Grants</t>
  </si>
  <si>
    <t xml:space="preserve">     Capital Investment Grants</t>
  </si>
  <si>
    <t>905</t>
  </si>
  <si>
    <t xml:space="preserve">     Transit Formula Grants</t>
  </si>
  <si>
    <t>3,994</t>
  </si>
  <si>
    <t>4,172</t>
  </si>
  <si>
    <t xml:space="preserve">     Transit Capital Assistance, Recovery Act</t>
  </si>
  <si>
    <t>388</t>
  </si>
  <si>
    <t>1,040</t>
  </si>
  <si>
    <t>5,198</t>
  </si>
  <si>
    <t>5,565</t>
  </si>
  <si>
    <t xml:space="preserve">   Maritime Administration</t>
  </si>
  <si>
    <t>236</t>
  </si>
  <si>
    <t>198</t>
  </si>
  <si>
    <t>-46</t>
  </si>
  <si>
    <t>-69</t>
  </si>
  <si>
    <t xml:space="preserve">     Payment from the General Fund, Highway Trust Fund</t>
  </si>
  <si>
    <t>-70,000</t>
  </si>
  <si>
    <t>-93</t>
  </si>
  <si>
    <t>-101</t>
  </si>
  <si>
    <t>6,456</t>
  </si>
  <si>
    <t>6,448</t>
  </si>
  <si>
    <t>35,729</t>
  </si>
  <si>
    <t>35,628</t>
  </si>
  <si>
    <t>34,711</t>
  </si>
  <si>
    <t>34,605</t>
  </si>
  <si>
    <t>Department of the Treasury:</t>
  </si>
  <si>
    <t xml:space="preserve">   Departmental Offices:</t>
  </si>
  <si>
    <t xml:space="preserve">     Exchange Stabilization Fund</t>
  </si>
  <si>
    <t xml:space="preserve">     Grants for Specified Energy Property in Lieu of Tax Credit</t>
  </si>
  <si>
    <t>754</t>
  </si>
  <si>
    <t xml:space="preserve">     Housing and Economic Recovery Programs</t>
  </si>
  <si>
    <t xml:space="preserve">     Troubled Asset Relief Program</t>
  </si>
  <si>
    <t>240</t>
  </si>
  <si>
    <t>1,869</t>
  </si>
  <si>
    <t>2,476</t>
  </si>
  <si>
    <t>981</t>
  </si>
  <si>
    <t>851</t>
  </si>
  <si>
    <t xml:space="preserve">   Bureau of the Fiscal Service:</t>
  </si>
  <si>
    <t xml:space="preserve">     Payment to the Resolution Funding Corporation</t>
  </si>
  <si>
    <t xml:space="preserve">     Financial Agent Services</t>
  </si>
  <si>
    <t>371</t>
  </si>
  <si>
    <t xml:space="preserve">     Interest Paidto Credit Financing Accounts</t>
  </si>
  <si>
    <t xml:space="preserve">     Claims, Judgements, and Relief Acts</t>
  </si>
  <si>
    <t>852</t>
  </si>
  <si>
    <t>2,693</t>
  </si>
  <si>
    <t>2,136</t>
  </si>
  <si>
    <t>279</t>
  </si>
  <si>
    <t>677</t>
  </si>
  <si>
    <t>676</t>
  </si>
  <si>
    <t>3,367</t>
  </si>
  <si>
    <t>1,199</t>
  </si>
  <si>
    <t>5,068</t>
  </si>
  <si>
    <t>5,067</t>
  </si>
  <si>
    <t>7,135</t>
  </si>
  <si>
    <t>7,133</t>
  </si>
  <si>
    <t xml:space="preserve">   Federal Financing Bank</t>
  </si>
  <si>
    <t>-732</t>
  </si>
  <si>
    <t>-720</t>
  </si>
  <si>
    <t xml:space="preserve">   Alcohol andTobacco Tax and Trade Bureau:</t>
  </si>
  <si>
    <t xml:space="preserve">     Internal Revenue Collections for Puerto Rico</t>
  </si>
  <si>
    <t>225</t>
  </si>
  <si>
    <t xml:space="preserve">   Bureau of Engravingand Printing</t>
  </si>
  <si>
    <t>-5</t>
  </si>
  <si>
    <t xml:space="preserve">   United States Mint</t>
  </si>
  <si>
    <t>1,835</t>
  </si>
  <si>
    <t>1,898</t>
  </si>
  <si>
    <t>-63</t>
  </si>
  <si>
    <t>1,559</t>
  </si>
  <si>
    <t>1,741</t>
  </si>
  <si>
    <t>-182</t>
  </si>
  <si>
    <t xml:space="preserve">   Internal Revenue Service:</t>
  </si>
  <si>
    <t xml:space="preserve">     Taxpayer Services</t>
  </si>
  <si>
    <t>1,184</t>
  </si>
  <si>
    <t>1,137</t>
  </si>
  <si>
    <t xml:space="preserve">     Enforcement</t>
  </si>
  <si>
    <t>366</t>
  </si>
  <si>
    <t>2,305</t>
  </si>
  <si>
    <t>2,338</t>
  </si>
  <si>
    <t xml:space="preserve">     Operations Support</t>
  </si>
  <si>
    <t>335</t>
  </si>
  <si>
    <t>2,100</t>
  </si>
  <si>
    <t>2,113</t>
  </si>
  <si>
    <t xml:space="preserve">     Build America Bond Payments, Recovery Act</t>
  </si>
  <si>
    <t>332</t>
  </si>
  <si>
    <t>1,941</t>
  </si>
  <si>
    <t>1,952</t>
  </si>
  <si>
    <t xml:space="preserve">     Refundable Premium Tax Credits and Cost Sharing Reductions</t>
  </si>
  <si>
    <t>3,780</t>
  </si>
  <si>
    <t>18,621</t>
  </si>
  <si>
    <t>14,891</t>
  </si>
  <si>
    <t xml:space="preserve">     Payment Where Earned Income Credit Exceeds Liability for Tax</t>
  </si>
  <si>
    <t>13,859</t>
  </si>
  <si>
    <t>50,947</t>
  </si>
  <si>
    <t>52,935</t>
  </si>
  <si>
    <t xml:space="preserve">     Payment Where Child Tax Credit Exceeds Liability for Tax</t>
  </si>
  <si>
    <t>4,406</t>
  </si>
  <si>
    <t>16,734</t>
  </si>
  <si>
    <t>17,719</t>
  </si>
  <si>
    <t xml:space="preserve">     Payment Where American Opportunity Tax Credit Exceeds Liability for Tax</t>
  </si>
  <si>
    <t>1,042</t>
  </si>
  <si>
    <t>2,663</t>
  </si>
  <si>
    <t>3,183</t>
  </si>
  <si>
    <t xml:space="preserve">     Refunding Internal Revenue Collections, Interest</t>
  </si>
  <si>
    <t>102</t>
  </si>
  <si>
    <t>598</t>
  </si>
  <si>
    <t>963</t>
  </si>
  <si>
    <t>794</t>
  </si>
  <si>
    <t>683</t>
  </si>
  <si>
    <t>24,646</t>
  </si>
  <si>
    <t>97,887</t>
  </si>
  <si>
    <t>97,886</t>
  </si>
  <si>
    <t>97,914</t>
  </si>
  <si>
    <t xml:space="preserve">   Comptroller of the Currency</t>
  </si>
  <si>
    <t>585</t>
  </si>
  <si>
    <t>-503</t>
  </si>
  <si>
    <t>567</t>
  </si>
  <si>
    <t>605</t>
  </si>
  <si>
    <t>-38</t>
  </si>
  <si>
    <t>523</t>
  </si>
  <si>
    <t>578</t>
  </si>
  <si>
    <t xml:space="preserve">   Interest on the PublicDebt:</t>
  </si>
  <si>
    <t xml:space="preserve">     Interest on Treasury Debt Securities (Gross):</t>
  </si>
  <si>
    <t xml:space="preserve">       Public Issues (Accrual Basis)</t>
  </si>
  <si>
    <t>29,908</t>
  </si>
  <si>
    <t>142,411</t>
  </si>
  <si>
    <t>119,383</t>
  </si>
  <si>
    <t xml:space="preserve">       Special Issues (Cash Basis)</t>
  </si>
  <si>
    <t>4,877</t>
  </si>
  <si>
    <t>80,551</t>
  </si>
  <si>
    <t>69,707</t>
  </si>
  <si>
    <t>34,785</t>
  </si>
  <si>
    <t>222,961</t>
  </si>
  <si>
    <t>189,090</t>
  </si>
  <si>
    <t>9,483</t>
  </si>
  <si>
    <t>-9,483</t>
  </si>
  <si>
    <t>17,642</t>
  </si>
  <si>
    <t>-17,642</t>
  </si>
  <si>
    <t>9,055</t>
  </si>
  <si>
    <t>-9,055</t>
  </si>
  <si>
    <t>-292</t>
  </si>
  <si>
    <t>-703</t>
  </si>
  <si>
    <t>-1,500</t>
  </si>
  <si>
    <t>61,063</t>
  </si>
  <si>
    <t>50,704</t>
  </si>
  <si>
    <t>330,842</t>
  </si>
  <si>
    <t>20,214</t>
  </si>
  <si>
    <t>310,627</t>
  </si>
  <si>
    <t>297,749</t>
  </si>
  <si>
    <t>11,418</t>
  </si>
  <si>
    <t>286,331</t>
  </si>
  <si>
    <t>Department of Veterans Affairs:</t>
  </si>
  <si>
    <t xml:space="preserve">   Joint DOD-VA Medical Facility Demonstration Fund</t>
  </si>
  <si>
    <t>199</t>
  </si>
  <si>
    <t xml:space="preserve">   Veterans Health Administration:</t>
  </si>
  <si>
    <t xml:space="preserve">     Veterans Choice Fund, Veterans Health Administration</t>
  </si>
  <si>
    <t>648</t>
  </si>
  <si>
    <t>2,337</t>
  </si>
  <si>
    <t>1,273</t>
  </si>
  <si>
    <t xml:space="preserve">     Medical Services</t>
  </si>
  <si>
    <t>4,579</t>
  </si>
  <si>
    <t>26,468</t>
  </si>
  <si>
    <t>24,988</t>
  </si>
  <si>
    <t xml:space="preserve">     Medical Support and Compliance</t>
  </si>
  <si>
    <t>2,985</t>
  </si>
  <si>
    <t>2,891</t>
  </si>
  <si>
    <t xml:space="preserve">     Medical Facilities</t>
  </si>
  <si>
    <t>484</t>
  </si>
  <si>
    <t>2,652</t>
  </si>
  <si>
    <t>2,607</t>
  </si>
  <si>
    <t>574</t>
  </si>
  <si>
    <t>347</t>
  </si>
  <si>
    <t xml:space="preserve">   Benefits Programs:</t>
  </si>
  <si>
    <t xml:space="preserve">     Public Enterprise Funds:</t>
  </si>
  <si>
    <t xml:space="preserve">       Housing Accounts</t>
  </si>
  <si>
    <t>445</t>
  </si>
  <si>
    <t>464</t>
  </si>
  <si>
    <t xml:space="preserve">     Compensation and Pensions</t>
  </si>
  <si>
    <t>13,837</t>
  </si>
  <si>
    <t>41,584</t>
  </si>
  <si>
    <t>38,999</t>
  </si>
  <si>
    <t xml:space="preserve">     Readjustment Benefits</t>
  </si>
  <si>
    <t>1,910</t>
  </si>
  <si>
    <t>7,325</t>
  </si>
  <si>
    <t>7,599</t>
  </si>
  <si>
    <t xml:space="preserve">     Veterans Housing Benefit Program Fund</t>
  </si>
  <si>
    <t>496</t>
  </si>
  <si>
    <t>644</t>
  </si>
  <si>
    <t xml:space="preserve">     Insurance Funds:</t>
  </si>
  <si>
    <t xml:space="preserve">       National Service Life</t>
  </si>
  <si>
    <t>424</t>
  </si>
  <si>
    <t>456</t>
  </si>
  <si>
    <t xml:space="preserve">       Veterans Special Life</t>
  </si>
  <si>
    <t>49</t>
  </si>
  <si>
    <t>16,084</t>
  </si>
  <si>
    <t>15,987</t>
  </si>
  <si>
    <t>50,413</t>
  </si>
  <si>
    <t>493</t>
  </si>
  <si>
    <t>49,920</t>
  </si>
  <si>
    <t>48,307</t>
  </si>
  <si>
    <t>47,785</t>
  </si>
  <si>
    <t xml:space="preserve">   Departmental Administration:</t>
  </si>
  <si>
    <t xml:space="preserve">     Construction</t>
  </si>
  <si>
    <t>95</t>
  </si>
  <si>
    <t>613</t>
  </si>
  <si>
    <t>1,274</t>
  </si>
  <si>
    <t xml:space="preserve">     Information Technology Systems</t>
  </si>
  <si>
    <t>314</t>
  </si>
  <si>
    <t>2,153</t>
  </si>
  <si>
    <t>1,940</t>
  </si>
  <si>
    <t xml:space="preserve">     General Operating Expenses</t>
  </si>
  <si>
    <t>-118</t>
  </si>
  <si>
    <t>1,407</t>
  </si>
  <si>
    <t>590</t>
  </si>
  <si>
    <t xml:space="preserve">     National Service Life</t>
  </si>
  <si>
    <t>-31</t>
  </si>
  <si>
    <t>2,001</t>
  </si>
  <si>
    <t>-2,001</t>
  </si>
  <si>
    <t>3,575</t>
  </si>
  <si>
    <t>-3,575</t>
  </si>
  <si>
    <t>2,221</t>
  </si>
  <si>
    <t>-2,221</t>
  </si>
  <si>
    <t>-75</t>
  </si>
  <si>
    <t>22,700</t>
  </si>
  <si>
    <t>20,559</t>
  </si>
  <si>
    <t>90,211</t>
  </si>
  <si>
    <t>4,331</t>
  </si>
  <si>
    <t>85,880</t>
  </si>
  <si>
    <t>86,160</t>
  </si>
  <si>
    <t>83,154</t>
  </si>
  <si>
    <t>Corps of Engineers:</t>
  </si>
  <si>
    <t xml:space="preserve">   Construction</t>
  </si>
  <si>
    <t>518</t>
  </si>
  <si>
    <t xml:space="preserve">   Operation and Maintenance</t>
  </si>
  <si>
    <t>273</t>
  </si>
  <si>
    <t>1,470</t>
  </si>
  <si>
    <t xml:space="preserve">   Flood Control and Coastal Emergencies</t>
  </si>
  <si>
    <t xml:space="preserve">   Rivers and Harbors Contributed Funds</t>
  </si>
  <si>
    <t>239</t>
  </si>
  <si>
    <t>764</t>
  </si>
  <si>
    <t>-47</t>
  </si>
  <si>
    <t>-255</t>
  </si>
  <si>
    <t>670</t>
  </si>
  <si>
    <t>3,730</t>
  </si>
  <si>
    <t>3,468</t>
  </si>
  <si>
    <t>3,244</t>
  </si>
  <si>
    <t>Other Defense Civil Programs:</t>
  </si>
  <si>
    <t xml:space="preserve">   Military Retirement:</t>
  </si>
  <si>
    <t xml:space="preserve">     Payment to Military Retirement Fund</t>
  </si>
  <si>
    <t>81,192</t>
  </si>
  <si>
    <t>79,289</t>
  </si>
  <si>
    <t xml:space="preserve">     Military Retirement Fund</t>
  </si>
  <si>
    <t>9,226</t>
  </si>
  <si>
    <t>28,827</t>
  </si>
  <si>
    <t>28,600</t>
  </si>
  <si>
    <t xml:space="preserve">   Retiree Health Care:</t>
  </si>
  <si>
    <t xml:space="preserve">     Payment to Department of Defense Medicare-EligibleRetiree Health Care Fund</t>
  </si>
  <si>
    <t>5,670</t>
  </si>
  <si>
    <t>3,324</t>
  </si>
  <si>
    <t xml:space="preserve">     Department of Defense Medicare-Eligible Retiree Health Care Fund</t>
  </si>
  <si>
    <t>826</t>
  </si>
  <si>
    <t>5,039</t>
  </si>
  <si>
    <t>4,968</t>
  </si>
  <si>
    <t xml:space="preserve">   Educational Benefits</t>
  </si>
  <si>
    <t>-1,064</t>
  </si>
  <si>
    <t>-91,461</t>
  </si>
  <si>
    <t>-83,898</t>
  </si>
  <si>
    <t>9,039</t>
  </si>
  <si>
    <t>9,037</t>
  </si>
  <si>
    <t>29,568</t>
  </si>
  <si>
    <t>29,557</t>
  </si>
  <si>
    <t>32,603</t>
  </si>
  <si>
    <t>32,593</t>
  </si>
  <si>
    <t>Environmental Protection Agency:</t>
  </si>
  <si>
    <t>378</t>
  </si>
  <si>
    <t>256</t>
  </si>
  <si>
    <t xml:space="preserve">   EnvironmentalPrograms and Management</t>
  </si>
  <si>
    <t>1,528</t>
  </si>
  <si>
    <t xml:space="preserve">   State and Tribal Assistance Grants</t>
  </si>
  <si>
    <t>2,121</t>
  </si>
  <si>
    <t>2,213</t>
  </si>
  <si>
    <t xml:space="preserve">   Paymentto the Hazardous Substance Superfund</t>
  </si>
  <si>
    <t>463</t>
  </si>
  <si>
    <t>812</t>
  </si>
  <si>
    <t xml:space="preserve">   Hazardous Substance Superfund</t>
  </si>
  <si>
    <t>541</t>
  </si>
  <si>
    <t>62</t>
  </si>
  <si>
    <t>93</t>
  </si>
  <si>
    <t>-25</t>
  </si>
  <si>
    <t>-311</t>
  </si>
  <si>
    <t>-761</t>
  </si>
  <si>
    <t>-12</t>
  </si>
  <si>
    <t>633</t>
  </si>
  <si>
    <t>591</t>
  </si>
  <si>
    <t>4,533</t>
  </si>
  <si>
    <t>118</t>
  </si>
  <si>
    <t>4,415</t>
  </si>
  <si>
    <t>4,645</t>
  </si>
  <si>
    <t>4,587</t>
  </si>
  <si>
    <t>Executive Office of the President:</t>
  </si>
  <si>
    <t xml:space="preserve">   The White House</t>
  </si>
  <si>
    <t xml:space="preserve">   Office of Management andBudget</t>
  </si>
  <si>
    <t xml:space="preserve">   Unanticipated Needs</t>
  </si>
  <si>
    <t>General Services Administration:</t>
  </si>
  <si>
    <t xml:space="preserve">   Real Property Activities</t>
  </si>
  <si>
    <t>-121</t>
  </si>
  <si>
    <t>-321</t>
  </si>
  <si>
    <t xml:space="preserve">   Supply and Technology Activities</t>
  </si>
  <si>
    <t xml:space="preserve">   General Activities</t>
  </si>
  <si>
    <t>-30</t>
  </si>
  <si>
    <t>-202</t>
  </si>
  <si>
    <t>-232</t>
  </si>
  <si>
    <t>-319</t>
  </si>
  <si>
    <t>-404</t>
  </si>
  <si>
    <t>International Assistance Programs:</t>
  </si>
  <si>
    <t xml:space="preserve">   Millennium Challenge Corporation</t>
  </si>
  <si>
    <t>321</t>
  </si>
  <si>
    <t xml:space="preserve">   International Security Assistance:</t>
  </si>
  <si>
    <t xml:space="preserve">     Foreign Military Financing Program</t>
  </si>
  <si>
    <t>3,826</t>
  </si>
  <si>
    <t>3,949</t>
  </si>
  <si>
    <t xml:space="preserve">     Economic Support Fund</t>
  </si>
  <si>
    <t>3,136</t>
  </si>
  <si>
    <t>3,248</t>
  </si>
  <si>
    <t>650</t>
  </si>
  <si>
    <t>7,618</t>
  </si>
  <si>
    <t>7,611</t>
  </si>
  <si>
    <t>7,657</t>
  </si>
  <si>
    <t>7,648</t>
  </si>
  <si>
    <t xml:space="preserve">   Multilateral Assistance:</t>
  </si>
  <si>
    <t xml:space="preserve">     Contribution to the International Development Association</t>
  </si>
  <si>
    <t>1,197</t>
  </si>
  <si>
    <t>342</t>
  </si>
  <si>
    <t>706</t>
  </si>
  <si>
    <t>1,124</t>
  </si>
  <si>
    <t>1,029</t>
  </si>
  <si>
    <t>2,321</t>
  </si>
  <si>
    <t xml:space="preserve">   Agency for International Development:</t>
  </si>
  <si>
    <t xml:space="preserve">     Development Assistance Program</t>
  </si>
  <si>
    <t>1,286</t>
  </si>
  <si>
    <t xml:space="preserve">     Assistance for Europe, Eurasia and Central Asia</t>
  </si>
  <si>
    <t xml:space="preserve">     International Disaster Assistance</t>
  </si>
  <si>
    <t>1,143</t>
  </si>
  <si>
    <t>1,126</t>
  </si>
  <si>
    <t xml:space="preserve">     Operating Expenses</t>
  </si>
  <si>
    <t>767</t>
  </si>
  <si>
    <t>665</t>
  </si>
  <si>
    <t>-357</t>
  </si>
  <si>
    <t>-358</t>
  </si>
  <si>
    <t xml:space="preserve">     Proprietary Receipts from the Public</t>
  </si>
  <si>
    <t xml:space="preserve">     Intrabudgetary Transactions</t>
  </si>
  <si>
    <t>-39</t>
  </si>
  <si>
    <t>425</t>
  </si>
  <si>
    <t>426</t>
  </si>
  <si>
    <t>3,506</t>
  </si>
  <si>
    <t>3,505</t>
  </si>
  <si>
    <t>2,743</t>
  </si>
  <si>
    <t>2,741</t>
  </si>
  <si>
    <t xml:space="preserve">   Overseas PrivateInvestment Corporation:</t>
  </si>
  <si>
    <t xml:space="preserve">     Overseas Private Investment Corporation Accounts</t>
  </si>
  <si>
    <t>-40</t>
  </si>
  <si>
    <t>364</t>
  </si>
  <si>
    <t xml:space="preserve">     Proprietary Receipts from thePublic</t>
  </si>
  <si>
    <t>-32</t>
  </si>
  <si>
    <t>120</t>
  </si>
  <si>
    <t>-120</t>
  </si>
  <si>
    <t>-466</t>
  </si>
  <si>
    <t>542</t>
  </si>
  <si>
    <t>-102</t>
  </si>
  <si>
    <t xml:space="preserve">   Peace Corps</t>
  </si>
  <si>
    <t xml:space="preserve">   International Monetary Programs</t>
  </si>
  <si>
    <t xml:space="preserve">   Military Sales Program:</t>
  </si>
  <si>
    <t xml:space="preserve">     Foreign Military Sales Trust Fund</t>
  </si>
  <si>
    <t>2,656</t>
  </si>
  <si>
    <t>14,228</t>
  </si>
  <si>
    <t>15,018</t>
  </si>
  <si>
    <t>-88</t>
  </si>
  <si>
    <t>-134</t>
  </si>
  <si>
    <t>2,810</t>
  </si>
  <si>
    <t>-2,810</t>
  </si>
  <si>
    <t>15,011</t>
  </si>
  <si>
    <t>-15,011</t>
  </si>
  <si>
    <t>16,825</t>
  </si>
  <si>
    <t>-16,825</t>
  </si>
  <si>
    <t>5,208</t>
  </si>
  <si>
    <t>2,945</t>
  </si>
  <si>
    <t>2,263</t>
  </si>
  <si>
    <t>27,405</t>
  </si>
  <si>
    <t>15,408</t>
  </si>
  <si>
    <t>11,998</t>
  </si>
  <si>
    <t>28,843</t>
  </si>
  <si>
    <t>17,540</t>
  </si>
  <si>
    <t>11,303</t>
  </si>
  <si>
    <t>National Aeronautics and Space Administration:</t>
  </si>
  <si>
    <t xml:space="preserve">   Science</t>
  </si>
  <si>
    <t>2,672</t>
  </si>
  <si>
    <t>2,526</t>
  </si>
  <si>
    <t xml:space="preserve">   Aeronautics</t>
  </si>
  <si>
    <t xml:space="preserve">   Exploration</t>
  </si>
  <si>
    <t>2,027</t>
  </si>
  <si>
    <t>2,195</t>
  </si>
  <si>
    <t xml:space="preserve">   Cross Agency Support</t>
  </si>
  <si>
    <t>1,403</t>
  </si>
  <si>
    <t>1,348</t>
  </si>
  <si>
    <t xml:space="preserve">   Space Operations</t>
  </si>
  <si>
    <t>2,311</t>
  </si>
  <si>
    <t>2,369</t>
  </si>
  <si>
    <t>664</t>
  </si>
  <si>
    <t>1,584</t>
  </si>
  <si>
    <t>9,390</t>
  </si>
  <si>
    <t>9,389</t>
  </si>
  <si>
    <t>9,303</t>
  </si>
  <si>
    <t>9,300</t>
  </si>
  <si>
    <t>National Science Foundation:</t>
  </si>
  <si>
    <t xml:space="preserve">   Research and Related Activities</t>
  </si>
  <si>
    <t>2,658</t>
  </si>
  <si>
    <t xml:space="preserve">   Education and Human Resources</t>
  </si>
  <si>
    <t>16</t>
  </si>
  <si>
    <t>-16</t>
  </si>
  <si>
    <t>581</t>
  </si>
  <si>
    <t>577</t>
  </si>
  <si>
    <t>3,374</t>
  </si>
  <si>
    <t>3,348</t>
  </si>
  <si>
    <t>3,202</t>
  </si>
  <si>
    <t>3,187</t>
  </si>
  <si>
    <t>Office of Personnel Management:</t>
  </si>
  <si>
    <t xml:space="preserve">   Government Payment for Annuitants, Employees Health and Life Insurance Benefits</t>
  </si>
  <si>
    <t>1,051</t>
  </si>
  <si>
    <t>6,250</t>
  </si>
  <si>
    <t>5,941</t>
  </si>
  <si>
    <t xml:space="preserve">   Postal Service Retiree Health Benefits Fund</t>
  </si>
  <si>
    <t>1,714</t>
  </si>
  <si>
    <t xml:space="preserve">   Civil Service Retirement and Disability Fund</t>
  </si>
  <si>
    <t>6,921</t>
  </si>
  <si>
    <t>41,723</t>
  </si>
  <si>
    <t>41,362</t>
  </si>
  <si>
    <t xml:space="preserve">   Employees Life Insurance Fund</t>
  </si>
  <si>
    <t>301</t>
  </si>
  <si>
    <t>1,486</t>
  </si>
  <si>
    <t>1,543</t>
  </si>
  <si>
    <t>-57</t>
  </si>
  <si>
    <t>1,441</t>
  </si>
  <si>
    <t>2,037</t>
  </si>
  <si>
    <t>-596</t>
  </si>
  <si>
    <t xml:space="preserve">   Employees and Retired Employees Health Benefits Fund</t>
  </si>
  <si>
    <t>4,208</t>
  </si>
  <si>
    <t>4,420</t>
  </si>
  <si>
    <t>-212</t>
  </si>
  <si>
    <t>25,243</t>
  </si>
  <si>
    <t>26,381</t>
  </si>
  <si>
    <t>-1,138</t>
  </si>
  <si>
    <t>24,839</t>
  </si>
  <si>
    <t>25,137</t>
  </si>
  <si>
    <t>-141</t>
  </si>
  <si>
    <t xml:space="preserve">     Postal Service Contributions</t>
  </si>
  <si>
    <t>-734</t>
  </si>
  <si>
    <t>-751</t>
  </si>
  <si>
    <t xml:space="preserve">     Civil Service Retirement and Disability Fund:</t>
  </si>
  <si>
    <t>12,741</t>
  </si>
  <si>
    <t>4,697</t>
  </si>
  <si>
    <t>8,044</t>
  </si>
  <si>
    <t>75,719</t>
  </si>
  <si>
    <t>27,926</t>
  </si>
  <si>
    <t>47,793</t>
  </si>
  <si>
    <t>72,669</t>
  </si>
  <si>
    <t>27,177</t>
  </si>
  <si>
    <t>45,492</t>
  </si>
  <si>
    <t>Small Business Administration:</t>
  </si>
  <si>
    <t xml:space="preserve">   Salaries and Expenses</t>
  </si>
  <si>
    <t xml:space="preserve">   Business Loans Program</t>
  </si>
  <si>
    <t>433</t>
  </si>
  <si>
    <t xml:space="preserve">   Disaster Loans Program</t>
  </si>
  <si>
    <t>84</t>
  </si>
  <si>
    <t>108</t>
  </si>
  <si>
    <t>-1,652</t>
  </si>
  <si>
    <t>505</t>
  </si>
  <si>
    <t>1,662</t>
  </si>
  <si>
    <t>-946</t>
  </si>
  <si>
    <t>Social Security Administration:</t>
  </si>
  <si>
    <t xml:space="preserve">   Payments to Social Security Trust Funds</t>
  </si>
  <si>
    <t>18,494</t>
  </si>
  <si>
    <t>14,402</t>
  </si>
  <si>
    <t xml:space="preserve">   Supplemental Security Income Program</t>
  </si>
  <si>
    <t>9,207</t>
  </si>
  <si>
    <t>29,125</t>
  </si>
  <si>
    <t>29,374</t>
  </si>
  <si>
    <t xml:space="preserve">   Federal Old-Age and Survivors Insurance Trust Fund(Off-Budget):</t>
  </si>
  <si>
    <t xml:space="preserve">     Benefit Payments</t>
  </si>
  <si>
    <t>66,069</t>
  </si>
  <si>
    <t>391,760</t>
  </si>
  <si>
    <t>377,787</t>
  </si>
  <si>
    <t xml:space="preserve">     Administrative Expenses</t>
  </si>
  <si>
    <t>250</t>
  </si>
  <si>
    <t>66,319</t>
  </si>
  <si>
    <t>393,558</t>
  </si>
  <si>
    <t>379,528</t>
  </si>
  <si>
    <t xml:space="preserve">   Federal Disability Insurance Trust Fund(Off-Budget):</t>
  </si>
  <si>
    <t>12,002</t>
  </si>
  <si>
    <t>71,218</t>
  </si>
  <si>
    <t>71,404</t>
  </si>
  <si>
    <t>224</t>
  </si>
  <si>
    <t>1,276</t>
  </si>
  <si>
    <t>1,350</t>
  </si>
  <si>
    <t>12,225</t>
  </si>
  <si>
    <t>72,495</t>
  </si>
  <si>
    <t>72,754</t>
  </si>
  <si>
    <t xml:space="preserve">     On-Budget</t>
  </si>
  <si>
    <t>257</t>
  </si>
  <si>
    <t>1,251</t>
  </si>
  <si>
    <t>-1,251</t>
  </si>
  <si>
    <t>1,209</t>
  </si>
  <si>
    <t>-1,209</t>
  </si>
  <si>
    <t xml:space="preserve">     Off-Budget</t>
  </si>
  <si>
    <t>-18,494</t>
  </si>
  <si>
    <t>-14,401</t>
  </si>
  <si>
    <t>87,766</t>
  </si>
  <si>
    <t>87,486</t>
  </si>
  <si>
    <t>495,253</t>
  </si>
  <si>
    <t>1,290</t>
  </si>
  <si>
    <t>493,964</t>
  </si>
  <si>
    <t>481,739</t>
  </si>
  <si>
    <t>1,248</t>
  </si>
  <si>
    <t>480,490</t>
  </si>
  <si>
    <t>Independent Agencies:</t>
  </si>
  <si>
    <t xml:space="preserve">   Broadcasting Board of Governors</t>
  </si>
  <si>
    <t>368</t>
  </si>
  <si>
    <t xml:space="preserve">   Bureau of Consumer Financial Protection</t>
  </si>
  <si>
    <t>345</t>
  </si>
  <si>
    <t xml:space="preserve">   Corporation for National and Community Service</t>
  </si>
  <si>
    <t>480</t>
  </si>
  <si>
    <t>474</t>
  </si>
  <si>
    <t xml:space="preserve">   Corporation for Public Broadcasting</t>
  </si>
  <si>
    <t xml:space="preserve">   District of Columbia:</t>
  </si>
  <si>
    <t xml:space="preserve">     Courts</t>
  </si>
  <si>
    <t xml:space="preserve">     General and Special Payments</t>
  </si>
  <si>
    <t>360</t>
  </si>
  <si>
    <t>331</t>
  </si>
  <si>
    <t xml:space="preserve">   Equal Employment Opportunity Commission</t>
  </si>
  <si>
    <t xml:space="preserve">   Export-Import Bank of theUnited States</t>
  </si>
  <si>
    <t>1,703</t>
  </si>
  <si>
    <t>-1,672</t>
  </si>
  <si>
    <t xml:space="preserve">   Federal Communications Commission:</t>
  </si>
  <si>
    <t xml:space="preserve">     Universal Service Fund</t>
  </si>
  <si>
    <t>819</t>
  </si>
  <si>
    <t>4,889</t>
  </si>
  <si>
    <t>4,868</t>
  </si>
  <si>
    <t xml:space="preserve">     Spectrum Auction Program Account</t>
  </si>
  <si>
    <t xml:space="preserve">   Federal Deposit Insurance Corporation:</t>
  </si>
  <si>
    <t xml:space="preserve">     Deposit Insurance Fund</t>
  </si>
  <si>
    <t>-3,026</t>
  </si>
  <si>
    <t>-6,533</t>
  </si>
  <si>
    <t>-6,380</t>
  </si>
  <si>
    <t xml:space="preserve">     FSLIC Resolution Fund</t>
  </si>
  <si>
    <t>515</t>
  </si>
  <si>
    <t>-3,025</t>
  </si>
  <si>
    <t>-6,541</t>
  </si>
  <si>
    <t>-5,864</t>
  </si>
  <si>
    <t>-5,865</t>
  </si>
  <si>
    <t xml:space="preserve">   Federal Drug Control Programs</t>
  </si>
  <si>
    <t xml:space="preserve">   Federal HousingFinance Agency</t>
  </si>
  <si>
    <t>133</t>
  </si>
  <si>
    <t xml:space="preserve">   Institute of Museum and Library Services</t>
  </si>
  <si>
    <t xml:space="preserve">   Intelligence Community Management Account</t>
  </si>
  <si>
    <t xml:space="preserve">   Legal Services Corporation</t>
  </si>
  <si>
    <t>155</t>
  </si>
  <si>
    <t xml:space="preserve">   National Archives and Records Administration</t>
  </si>
  <si>
    <t>211</t>
  </si>
  <si>
    <t xml:space="preserve">   National Credit Union Administration</t>
  </si>
  <si>
    <t>-187</t>
  </si>
  <si>
    <t>2,220</t>
  </si>
  <si>
    <t>-1,795</t>
  </si>
  <si>
    <t>1,155</t>
  </si>
  <si>
    <t>-944</t>
  </si>
  <si>
    <t xml:space="preserve">   NationalEndowment for the Arts</t>
  </si>
  <si>
    <t xml:space="preserve">   National Endowment for the Humanities</t>
  </si>
  <si>
    <t xml:space="preserve">   National Labor Relations Board</t>
  </si>
  <si>
    <t>136</t>
  </si>
  <si>
    <t>137</t>
  </si>
  <si>
    <t xml:space="preserve">   Nuclear Regulatory Commission</t>
  </si>
  <si>
    <t>494</t>
  </si>
  <si>
    <t xml:space="preserve">   Postal Service:</t>
  </si>
  <si>
    <t xml:space="preserve">     Off-Budget:</t>
  </si>
  <si>
    <t xml:space="preserve">       Public Enterprise Funds</t>
  </si>
  <si>
    <t>5,329</t>
  </si>
  <si>
    <t>6,034</t>
  </si>
  <si>
    <t>-705</t>
  </si>
  <si>
    <t>43,214</t>
  </si>
  <si>
    <t>44,689</t>
  </si>
  <si>
    <t>-1,475</t>
  </si>
  <si>
    <t>46,368</t>
  </si>
  <si>
    <t>48,223</t>
  </si>
  <si>
    <t>-1,855</t>
  </si>
  <si>
    <t>151</t>
  </si>
  <si>
    <t xml:space="preserve">   Railroad Retirement Board:</t>
  </si>
  <si>
    <t xml:space="preserve">     Federal Windfall Subsidy</t>
  </si>
  <si>
    <t xml:space="preserve">     Federal Payments to the Railroad Retirement Accounts</t>
  </si>
  <si>
    <t xml:space="preserve">     Railroad Unemployment Insurance Trust Fund:</t>
  </si>
  <si>
    <t xml:space="preserve">       Transfer To Administrative Funds</t>
  </si>
  <si>
    <t xml:space="preserve">     Rail Industry Pension Fund:</t>
  </si>
  <si>
    <t>2,597</t>
  </si>
  <si>
    <t xml:space="preserve">       OASDI Certifications</t>
  </si>
  <si>
    <t xml:space="preserve">       Transfer to Administrative Funds</t>
  </si>
  <si>
    <t xml:space="preserve">     NationalRailroad Retirement Investment Trust:</t>
  </si>
  <si>
    <t xml:space="preserve">       Transfers to the Railroad Retirement Trust Funds from the National Railroad Retirement Investment Trust</t>
  </si>
  <si>
    <t>989</t>
  </si>
  <si>
    <t>645</t>
  </si>
  <si>
    <t xml:space="preserve">     Railroad Social Security Equivalent Benefit Account:</t>
  </si>
  <si>
    <t>594</t>
  </si>
  <si>
    <t>3,558</t>
  </si>
  <si>
    <t>3,538</t>
  </si>
  <si>
    <t>1,364</t>
  </si>
  <si>
    <t>-1,364</t>
  </si>
  <si>
    <t>-970</t>
  </si>
  <si>
    <t>970</t>
  </si>
  <si>
    <t xml:space="preserve">     Intrabudgetary Transactions:</t>
  </si>
  <si>
    <t>-263</t>
  </si>
  <si>
    <t>-1,345</t>
  </si>
  <si>
    <t>-1,057</t>
  </si>
  <si>
    <t>604</t>
  </si>
  <si>
    <t>6,376</t>
  </si>
  <si>
    <t>5,012</t>
  </si>
  <si>
    <t>6,305</t>
  </si>
  <si>
    <t>7,275</t>
  </si>
  <si>
    <t xml:space="preserve">   Securities and Exchange Commission</t>
  </si>
  <si>
    <t>-371</t>
  </si>
  <si>
    <t xml:space="preserve">   Smithsonian Institution</t>
  </si>
  <si>
    <t>502</t>
  </si>
  <si>
    <t xml:space="preserve">   Tennessee Valley Authority</t>
  </si>
  <si>
    <t>4,427</t>
  </si>
  <si>
    <t>4,492</t>
  </si>
  <si>
    <t>25,819</t>
  </si>
  <si>
    <t>26,063</t>
  </si>
  <si>
    <t>-244</t>
  </si>
  <si>
    <t>21,882</t>
  </si>
  <si>
    <t>21,639</t>
  </si>
  <si>
    <t>243</t>
  </si>
  <si>
    <t>2,427</t>
  </si>
  <si>
    <t>1,934</t>
  </si>
  <si>
    <t>1,780</t>
  </si>
  <si>
    <t>389</t>
  </si>
  <si>
    <t>1,391</t>
  </si>
  <si>
    <t>9,134</t>
  </si>
  <si>
    <t>11,237</t>
  </si>
  <si>
    <t>-2,103</t>
  </si>
  <si>
    <t>81,805</t>
  </si>
  <si>
    <t>75,314</t>
  </si>
  <si>
    <t>6,491</t>
  </si>
  <si>
    <t>80,950</t>
  </si>
  <si>
    <t>72,641</t>
  </si>
  <si>
    <t>8,309</t>
  </si>
  <si>
    <t>Undistributed Offsetting Receipts:</t>
  </si>
  <si>
    <t xml:space="preserve">   Other Interest</t>
  </si>
  <si>
    <t xml:space="preserve">   Employer Share, Employee Retirement:</t>
  </si>
  <si>
    <t xml:space="preserve">     Department of Health and Human Services:</t>
  </si>
  <si>
    <t xml:space="preserve">       Federal Hospital Insurance Trust Fund:</t>
  </si>
  <si>
    <t xml:space="preserve">         Federal Employer Contributions</t>
  </si>
  <si>
    <t>-307</t>
  </si>
  <si>
    <t>-1,844</t>
  </si>
  <si>
    <t>-1,761</t>
  </si>
  <si>
    <t xml:space="preserve">         Postal Service Employer Contributions</t>
  </si>
  <si>
    <t>-56</t>
  </si>
  <si>
    <t>-338</t>
  </si>
  <si>
    <t>-324</t>
  </si>
  <si>
    <t xml:space="preserve">     Department of State:</t>
  </si>
  <si>
    <t xml:space="preserve">       Foreign Service Retirement and Disability Fund</t>
  </si>
  <si>
    <t>-176</t>
  </si>
  <si>
    <t xml:space="preserve">     Other Defense Civil Programs:</t>
  </si>
  <si>
    <t xml:space="preserve">       Military Retirement Fund</t>
  </si>
  <si>
    <t>-1,521</t>
  </si>
  <si>
    <t>-15,785</t>
  </si>
  <si>
    <t>-16,407</t>
  </si>
  <si>
    <t xml:space="preserve">       Department of Defense Medicare-Eligible Retiree Health Care Fund</t>
  </si>
  <si>
    <t>-7,165</t>
  </si>
  <si>
    <t>-6,825</t>
  </si>
  <si>
    <t xml:space="preserve">     Office of Personnel Management:</t>
  </si>
  <si>
    <t xml:space="preserve">       Civil Service Retirement and Disability Fund</t>
  </si>
  <si>
    <t>-2,473</t>
  </si>
  <si>
    <t>-15,154</t>
  </si>
  <si>
    <t>-14,679</t>
  </si>
  <si>
    <t xml:space="preserve">     Social Security Administration:</t>
  </si>
  <si>
    <t xml:space="preserve">       Federal Old-Age and Survivors Insurance Trust Fund:</t>
  </si>
  <si>
    <t>-1,220</t>
  </si>
  <si>
    <t>-6,730</t>
  </si>
  <si>
    <t>-6,648</t>
  </si>
  <si>
    <t xml:space="preserve">       Federal Disability Insurance Trust Fund:</t>
  </si>
  <si>
    <t>-288</t>
  </si>
  <si>
    <t>-1,590</t>
  </si>
  <si>
    <t>-1,358</t>
  </si>
  <si>
    <t>-5,904</t>
  </si>
  <si>
    <t>-48,784</t>
  </si>
  <si>
    <t>-48,186</t>
  </si>
  <si>
    <t xml:space="preserve">   Interest Received by Trust Funds:</t>
  </si>
  <si>
    <t xml:space="preserve">     Judicial Branch:</t>
  </si>
  <si>
    <t xml:space="preserve">       Judicial Survivors Annuity Fund</t>
  </si>
  <si>
    <t>-3,692</t>
  </si>
  <si>
    <t>-3,978</t>
  </si>
  <si>
    <t>-78</t>
  </si>
  <si>
    <t>-1,152</t>
  </si>
  <si>
    <t>-963</t>
  </si>
  <si>
    <t xml:space="preserve">     Department of Homeland Security:</t>
  </si>
  <si>
    <t xml:space="preserve">       Oil Spill Liability Trust Fund</t>
  </si>
  <si>
    <t>-18</t>
  </si>
  <si>
    <t xml:space="preserve">     Department of Labor:</t>
  </si>
  <si>
    <t xml:space="preserve">       Unemployment Trust Fund</t>
  </si>
  <si>
    <t>-604</t>
  </si>
  <si>
    <t>-509</t>
  </si>
  <si>
    <t>-283</t>
  </si>
  <si>
    <t>-297</t>
  </si>
  <si>
    <t xml:space="preserve">     Department of Transportation:</t>
  </si>
  <si>
    <t xml:space="preserve">       Airport and Airway Trust Fund</t>
  </si>
  <si>
    <t>-142</t>
  </si>
  <si>
    <t xml:space="preserve">     Department ofVeterans Affairs:</t>
  </si>
  <si>
    <t xml:space="preserve">       National Service Life Insurance Fund</t>
  </si>
  <si>
    <t>-98</t>
  </si>
  <si>
    <t xml:space="preserve">       United States Government Life Insurance Fund</t>
  </si>
  <si>
    <t xml:space="preserve">     Corps of Engineers</t>
  </si>
  <si>
    <t>-36</t>
  </si>
  <si>
    <t>-2,838</t>
  </si>
  <si>
    <t>-8,296</t>
  </si>
  <si>
    <t xml:space="preserve">       Educational Benefits Fund</t>
  </si>
  <si>
    <t xml:space="preserve">       Armed Forces Retirement Home</t>
  </si>
  <si>
    <t xml:space="preserve">     EnvironmentalProtection Agency</t>
  </si>
  <si>
    <t>-13,269</t>
  </si>
  <si>
    <t>-14,246</t>
  </si>
  <si>
    <t xml:space="preserve">       Federal Old-Age and Survivors Insurance Trust Fund</t>
  </si>
  <si>
    <t>-42,592</t>
  </si>
  <si>
    <t>-44,587</t>
  </si>
  <si>
    <t xml:space="preserve">       Federal Disability Insurance Trust Fund</t>
  </si>
  <si>
    <t>-848</t>
  </si>
  <si>
    <t xml:space="preserve">     IndependentAgencies:</t>
  </si>
  <si>
    <t xml:space="preserve">       Railroad Retirement Board</t>
  </si>
  <si>
    <t>-199</t>
  </si>
  <si>
    <t>-91</t>
  </si>
  <si>
    <t>-3,153</t>
  </si>
  <si>
    <t>-71,211</t>
  </si>
  <si>
    <t>-64,860</t>
  </si>
  <si>
    <t xml:space="preserve">   Rents and Royalties on the Outer Continental Shelf Lands</t>
  </si>
  <si>
    <t>-323</t>
  </si>
  <si>
    <t>1,524</t>
  </si>
  <si>
    <t>-1,524</t>
  </si>
  <si>
    <t>1,150</t>
  </si>
  <si>
    <t>-1,150</t>
  </si>
  <si>
    <t>-9,058</t>
  </si>
  <si>
    <t>-9,381</t>
  </si>
  <si>
    <t>-119,995</t>
  </si>
  <si>
    <t>-121,519</t>
  </si>
  <si>
    <t>-113,046</t>
  </si>
  <si>
    <t>-114,196</t>
  </si>
  <si>
    <t>Total Outlays</t>
  </si>
  <si>
    <t>439,328</t>
  </si>
  <si>
    <t>46,512</t>
  </si>
  <si>
    <t>392,816</t>
  </si>
  <si>
    <t>2,229,728</t>
  </si>
  <si>
    <t>229,737</t>
  </si>
  <si>
    <t>1,999,991</t>
  </si>
  <si>
    <t>2,150,582</t>
  </si>
  <si>
    <t>215,003</t>
  </si>
  <si>
    <t>1,935,579</t>
  </si>
  <si>
    <t xml:space="preserve">   Total On-Budget</t>
  </si>
  <si>
    <t>357,087</t>
  </si>
  <si>
    <t>40,455</t>
  </si>
  <si>
    <t>316,632</t>
  </si>
  <si>
    <t>1,790,477</t>
  </si>
  <si>
    <t>185,009</t>
  </si>
  <si>
    <t>1,605,468</t>
  </si>
  <si>
    <t>1,719,511</t>
  </si>
  <si>
    <t>166,740</t>
  </si>
  <si>
    <t>1,552,771</t>
  </si>
  <si>
    <t xml:space="preserve">   Total Off-Budget</t>
  </si>
  <si>
    <t>82,241</t>
  </si>
  <si>
    <t>6,057</t>
  </si>
  <si>
    <t>76,184</t>
  </si>
  <si>
    <t>439,251</t>
  </si>
  <si>
    <t>44,728</t>
  </si>
  <si>
    <t>394,523</t>
  </si>
  <si>
    <t>431,071</t>
  </si>
  <si>
    <t>48,262</t>
  </si>
  <si>
    <t>382,809</t>
  </si>
  <si>
    <t>Total Surplus (+) or Deficit (-)</t>
  </si>
  <si>
    <t>-176,232</t>
  </si>
  <si>
    <t>-526,855</t>
  </si>
  <si>
    <t>-459,361</t>
  </si>
  <si>
    <t>-174,446</t>
  </si>
  <si>
    <t>-535,641</t>
  </si>
  <si>
    <t>-459,247</t>
  </si>
  <si>
    <t>-1,786</t>
  </si>
  <si>
    <t>+8,787</t>
  </si>
  <si>
    <t>-114</t>
  </si>
  <si>
    <t>Proprietary Receipts</t>
  </si>
  <si>
    <t>104,798</t>
  </si>
  <si>
    <t>93,695</t>
  </si>
  <si>
    <t>Intrabudgetary Transactions</t>
  </si>
  <si>
    <t>404,796</t>
  </si>
  <si>
    <t>452,057</t>
  </si>
  <si>
    <t>Governmental Receipts</t>
  </si>
  <si>
    <t>6,352</t>
  </si>
  <si>
    <t>5,755</t>
  </si>
  <si>
    <t xml:space="preserve"> Total Receipts Offset Against Outlays</t>
  </si>
  <si>
    <t>515,946</t>
  </si>
  <si>
    <t>551,507</t>
  </si>
  <si>
    <t xml:space="preserve"> 1. Includes FICA and SECA tax credits, non-contributory military service credits, special benefits for the aged and credit for the unnegotiated OASI benefit checks.</t>
  </si>
  <si>
    <t xml:space="preserve"> 2. Applicable Receipts decreased by $1.7 billion dueto additional reporting for the month of October 2016.</t>
  </si>
  <si>
    <t>. Note: Details may not add to totals due to rounding.</t>
  </si>
  <si>
    <t>. ... No Transactions</t>
  </si>
  <si>
    <t>. (**) Less than absolute value of $500,000</t>
  </si>
  <si>
    <t>this month gross outlays</t>
  </si>
  <si>
    <t>this month applicable receipts</t>
  </si>
  <si>
    <t>this month net outlays</t>
  </si>
  <si>
    <t>FYTD gross outlays</t>
  </si>
  <si>
    <t>FYTD applicable receipts</t>
  </si>
  <si>
    <t>FYTD net outlays</t>
  </si>
  <si>
    <t>PFY gross outlays</t>
  </si>
  <si>
    <t>PFY applicable receipts</t>
  </si>
  <si>
    <t>PFY net outlays</t>
  </si>
  <si>
    <t>Grand Total</t>
  </si>
  <si>
    <t>Department of Health and Human Services</t>
  </si>
  <si>
    <t>Department of the Treasury</t>
  </si>
  <si>
    <t>Social Security Administration</t>
  </si>
  <si>
    <t>Department of Defense</t>
  </si>
  <si>
    <t>Department of Veterans Affairs</t>
  </si>
  <si>
    <t>Office of Personnel Management</t>
  </si>
  <si>
    <t>Department of Agriculture</t>
  </si>
  <si>
    <t>Department of Transportation</t>
  </si>
  <si>
    <t>Department of Education</t>
  </si>
  <si>
    <t>Department of Homeland Security</t>
  </si>
  <si>
    <t>Department of Labor</t>
  </si>
  <si>
    <t>Department of Housing and Urban Development</t>
  </si>
  <si>
    <t>Department of Justice</t>
  </si>
  <si>
    <t>Department of State</t>
  </si>
  <si>
    <t>Defense Security Cooperation Agency</t>
  </si>
  <si>
    <t>Department of Energy</t>
  </si>
  <si>
    <t>General Services Administration</t>
  </si>
  <si>
    <t>Department of the Interior</t>
  </si>
  <si>
    <t>National Aeronautics and Space Administration</t>
  </si>
  <si>
    <t>Department of Commerce</t>
  </si>
  <si>
    <t>Agency for International Development</t>
  </si>
  <si>
    <t>Railroad Retirement Board</t>
  </si>
  <si>
    <t>Environmental Protection Agency</t>
  </si>
  <si>
    <t>Federal Communications Commission</t>
  </si>
  <si>
    <t>National Science Foundation</t>
  </si>
  <si>
    <t>Pension Benefit Guaranty Corporation</t>
  </si>
  <si>
    <t>Federal Deposit Insurance Corporation</t>
  </si>
  <si>
    <t>National Railroad Retirement Investment Trust</t>
  </si>
  <si>
    <t>API 7/11 TAS Bal</t>
  </si>
  <si>
    <t xml:space="preserve">   Legislative Branch</t>
  </si>
  <si>
    <t xml:space="preserve">   Judicial Branch</t>
  </si>
  <si>
    <t xml:space="preserve">     Farm Service Agency</t>
  </si>
  <si>
    <t xml:space="preserve">     Food and Nutrition Service</t>
  </si>
  <si>
    <t xml:space="preserve">     Forest Service</t>
  </si>
  <si>
    <t xml:space="preserve">   Department of Agriculture</t>
  </si>
  <si>
    <t xml:space="preserve">   Departmentof Commerce</t>
  </si>
  <si>
    <t xml:space="preserve">     Military Personnel</t>
  </si>
  <si>
    <t xml:space="preserve">     Operation and Maintenance</t>
  </si>
  <si>
    <t xml:space="preserve">     Procurement</t>
  </si>
  <si>
    <t xml:space="preserve">     Research, Development, Test, and Evaluation</t>
  </si>
  <si>
    <t xml:space="preserve">     Military Construction</t>
  </si>
  <si>
    <t xml:space="preserve">   Department of Defense--Military Programs</t>
  </si>
  <si>
    <t xml:space="preserve">     Office ofElementary and Secondary Education</t>
  </si>
  <si>
    <t xml:space="preserve">     Office of Postsecondary Education</t>
  </si>
  <si>
    <t xml:space="preserve">     Office of Federal Student Aid</t>
  </si>
  <si>
    <t xml:space="preserve">   Department of Education</t>
  </si>
  <si>
    <t xml:space="preserve">     Energy Programs</t>
  </si>
  <si>
    <t xml:space="preserve">   Department of Energy</t>
  </si>
  <si>
    <t xml:space="preserve">       Federal Supplementary Medical Insurance TrustFund</t>
  </si>
  <si>
    <t xml:space="preserve">     Centers for Medicare and Medicaid Services</t>
  </si>
  <si>
    <t xml:space="preserve">     Administration for Children and Families</t>
  </si>
  <si>
    <t xml:space="preserve">   Department of Health and Human Services</t>
  </si>
  <si>
    <t xml:space="preserve">     FederalEmergency Management Agency</t>
  </si>
  <si>
    <t xml:space="preserve">   Department of Homeland Security</t>
  </si>
  <si>
    <t xml:space="preserve">     Public and Indian Housing Programs</t>
  </si>
  <si>
    <t xml:space="preserve">     Community Planning and Development</t>
  </si>
  <si>
    <t xml:space="preserve">     Housing Programs</t>
  </si>
  <si>
    <t xml:space="preserve">   Department of Housing and Urban Development</t>
  </si>
  <si>
    <t xml:space="preserve">     Land and Minerals Management</t>
  </si>
  <si>
    <t xml:space="preserve">     Water and Science</t>
  </si>
  <si>
    <t xml:space="preserve">     Fish and Wildlife and Parks</t>
  </si>
  <si>
    <t xml:space="preserve">     Indian Affairs</t>
  </si>
  <si>
    <t xml:space="preserve">     Departmental Offices</t>
  </si>
  <si>
    <t xml:space="preserve">   Department of the Interior</t>
  </si>
  <si>
    <t xml:space="preserve">   Department of Justice</t>
  </si>
  <si>
    <t xml:space="preserve">     Employment and Training Administration</t>
  </si>
  <si>
    <t xml:space="preserve">   Department of Labor</t>
  </si>
  <si>
    <t xml:space="preserve">     Administration of Foreign Affairs</t>
  </si>
  <si>
    <t xml:space="preserve">   Department of State</t>
  </si>
  <si>
    <t xml:space="preserve">     Federal Aviation Administration</t>
  </si>
  <si>
    <t xml:space="preserve">     Federal Highway Administration</t>
  </si>
  <si>
    <t xml:space="preserve">     FederalRailroad Administration</t>
  </si>
  <si>
    <t xml:space="preserve">     Federal Transit Administration</t>
  </si>
  <si>
    <t xml:space="preserve">   Department of Transportation</t>
  </si>
  <si>
    <t xml:space="preserve">     Bureau of the Fiscal Service</t>
  </si>
  <si>
    <t xml:space="preserve">     Internal Revenue Service</t>
  </si>
  <si>
    <t xml:space="preserve">       Interest on Treasury Debt Securities (Gross)</t>
  </si>
  <si>
    <t xml:space="preserve">     Interest on the Public Debt</t>
  </si>
  <si>
    <t xml:space="preserve">   Department of the Treasury</t>
  </si>
  <si>
    <t xml:space="preserve">     Benefits Programs</t>
  </si>
  <si>
    <t xml:space="preserve">   Department of Veterans Affairs</t>
  </si>
  <si>
    <t xml:space="preserve">   Corps of Engineers</t>
  </si>
  <si>
    <t xml:space="preserve">   Other Defense Civil Programs</t>
  </si>
  <si>
    <t xml:space="preserve">   Environmental Protection Agency</t>
  </si>
  <si>
    <t xml:space="preserve">   Executive Office of the President</t>
  </si>
  <si>
    <t xml:space="preserve">   General Services Administration</t>
  </si>
  <si>
    <t xml:space="preserve">     International SecurityAssistance</t>
  </si>
  <si>
    <t xml:space="preserve">     Multilateral Assistance</t>
  </si>
  <si>
    <t xml:space="preserve">     Agency for International Development</t>
  </si>
  <si>
    <t xml:space="preserve">     Overseas Private Investment Corporation</t>
  </si>
  <si>
    <t xml:space="preserve">   International AssistancePrograms</t>
  </si>
  <si>
    <t xml:space="preserve">   National Aeronautics and Space Administration</t>
  </si>
  <si>
    <t xml:space="preserve">   National Science Foundation</t>
  </si>
  <si>
    <t xml:space="preserve">   Office of Personnel Management</t>
  </si>
  <si>
    <t xml:space="preserve">   Small Business Administration</t>
  </si>
  <si>
    <t xml:space="preserve">     Federal Old-Age and Survivors Insurance TrustFund (Off-Budget)</t>
  </si>
  <si>
    <t xml:space="preserve">     Federal Disability Insurance Trust Fund (Off-Budget)</t>
  </si>
  <si>
    <t xml:space="preserve">   Social Security Administration</t>
  </si>
  <si>
    <t xml:space="preserve">     Federal Deposit Insurance Corporation</t>
  </si>
  <si>
    <t xml:space="preserve">     Railroad Retirement Board</t>
  </si>
  <si>
    <t xml:space="preserve">   IndependentAgencies</t>
  </si>
  <si>
    <t xml:space="preserve">     Employer Share, Employee Retirement</t>
  </si>
  <si>
    <t xml:space="preserve">     Interest Received by Trust Funds</t>
  </si>
  <si>
    <t xml:space="preserve">   Undistributed Offsetting Receipts</t>
  </si>
  <si>
    <t>trimmed agency</t>
  </si>
  <si>
    <t>FR Entity from TAS Bal 7/11</t>
  </si>
  <si>
    <t>Not in MTS ("cooperation", "security" leads to diff options)</t>
  </si>
  <si>
    <t>MTS 03-17 [$ million] (Table 5)</t>
  </si>
  <si>
    <t>fr entity</t>
  </si>
  <si>
    <t>Sum of gross_outlay_amount_by_tas_cpe</t>
  </si>
  <si>
    <t>Source</t>
  </si>
  <si>
    <t>Date pulled</t>
  </si>
  <si>
    <t>API - tas balances</t>
  </si>
  <si>
    <t>Agency Identifier</t>
  </si>
  <si>
    <t>Gross Outlay Variable</t>
  </si>
  <si>
    <t>API - tas categories</t>
  </si>
  <si>
    <t>Row Labels</t>
  </si>
  <si>
    <t>Securities and Exchange Commission</t>
  </si>
  <si>
    <t>Corporation for National &amp; Community Service</t>
  </si>
  <si>
    <t>Small Business Administration</t>
  </si>
  <si>
    <t>U.S. Nuclear Regulatory Commission</t>
  </si>
  <si>
    <t>Executive Office of the President</t>
  </si>
  <si>
    <t>Broadcasting Board of Governors</t>
  </si>
  <si>
    <t>Bureau of Consumer Financial Protection</t>
  </si>
  <si>
    <t>Millennium Challenge Corporation</t>
  </si>
  <si>
    <t>National Archives and Records Administration</t>
  </si>
  <si>
    <t>Government Accountability Office</t>
  </si>
  <si>
    <t>Peace Corps</t>
  </si>
  <si>
    <t>U.S. Equal Employment Opportunity Commission</t>
  </si>
  <si>
    <t>Federal Trade Commission</t>
  </si>
  <si>
    <t>National Labor Relations Board</t>
  </si>
  <si>
    <t>DC Courts</t>
  </si>
  <si>
    <t>Commodity Futures Trading Commission</t>
  </si>
  <si>
    <t>CSOSA</t>
  </si>
  <si>
    <t>Institute of Museum and Library Services</t>
  </si>
  <si>
    <t>National Endowment for the Humanities</t>
  </si>
  <si>
    <t>National Endowment for the Arts</t>
  </si>
  <si>
    <t>Export-Import Bank of the United States</t>
  </si>
  <si>
    <t>Consumer Product Safety Commission</t>
  </si>
  <si>
    <t>National Transportation Safety Board</t>
  </si>
  <si>
    <t>Armed Forces Retirement Home</t>
  </si>
  <si>
    <t>International Trade Commission</t>
  </si>
  <si>
    <t>Appalachian Regional Commission</t>
  </si>
  <si>
    <t>Federal Election Commission</t>
  </si>
  <si>
    <t>American Battle Monuments Commission</t>
  </si>
  <si>
    <t>U.S. Trade and Development Agency</t>
  </si>
  <si>
    <t>Federal Mediation and Conciliation Service</t>
  </si>
  <si>
    <t>St. Lawrence Seaway Development Corporation</t>
  </si>
  <si>
    <t>Merit Systems Protection Board</t>
  </si>
  <si>
    <t>DC Courts - Defender Services</t>
  </si>
  <si>
    <t>Denali Commission</t>
  </si>
  <si>
    <t>African Development Foundation</t>
  </si>
  <si>
    <t>Court of Appeals for Veterans Claims</t>
  </si>
  <si>
    <t>Defense Nuclear Facilities Safety Board</t>
  </si>
  <si>
    <t>Inter-American Foundation</t>
  </si>
  <si>
    <t>Surface Transportation Board</t>
  </si>
  <si>
    <t>Federal Maritime Commission</t>
  </si>
  <si>
    <t>Federal Labor Relations Authority</t>
  </si>
  <si>
    <t>Office of Special Counsel</t>
  </si>
  <si>
    <t>Selective Service System</t>
  </si>
  <si>
    <t>Office of Government Ethics</t>
  </si>
  <si>
    <t>Fed. Mine Safety &amp; Health Review Commission</t>
  </si>
  <si>
    <t>Delta Regional Authority</t>
  </si>
  <si>
    <t>Occupational Safety &amp; Health Review Commission</t>
  </si>
  <si>
    <t>National Mediation Board</t>
  </si>
  <si>
    <t>Chemical Safety and Hazard Investigation Board</t>
  </si>
  <si>
    <t>Commission on Civil Rights</t>
  </si>
  <si>
    <t>Advisory Council on Historic Preservation</t>
  </si>
  <si>
    <t>Architectural &amp; Transp. Barriers Compliance Board</t>
  </si>
  <si>
    <t>Gulf Coast Ecosystem Restoration Council</t>
  </si>
  <si>
    <t>Council of Inspectors Gen. on Integrity &amp; Efficien</t>
  </si>
  <si>
    <t>Committee for Purchase from People Who are Blind</t>
  </si>
  <si>
    <t>Election Assistance Commission</t>
  </si>
  <si>
    <t>National Border Regional Commission</t>
  </si>
  <si>
    <t>National Credit Union Administration</t>
  </si>
  <si>
    <t>Farm Credit System Insurance Corporation</t>
  </si>
  <si>
    <t>Marine Mammal Commission</t>
  </si>
  <si>
    <t>Commission of Fine Arts</t>
  </si>
  <si>
    <t>Comm. On Security &amp; Cooperation - Europe</t>
  </si>
  <si>
    <t>Congressional-Executive Commission on China</t>
  </si>
  <si>
    <t>B. Goldwater Scholarship &amp; Excellence in Ed. Fdn.</t>
  </si>
  <si>
    <t>chose top 30 - the ones that has outlays &gt;= 1B</t>
  </si>
  <si>
    <t>DNE</t>
  </si>
  <si>
    <t>Does Not Exist</t>
  </si>
  <si>
    <t>MTS, Table 5</t>
  </si>
  <si>
    <t>03-17 MTS</t>
  </si>
  <si>
    <t>Table 5, "Classification", searched for "total--" lines ; filled in missing from vlookup by hand</t>
  </si>
  <si>
    <t>Gross Outlays - Current Fiscal Year to Date</t>
  </si>
  <si>
    <t>Delta (MTS - TAS Bal)  (7/11)</t>
  </si>
  <si>
    <t>Delta (MTS - TAS Bal) (6/13)</t>
  </si>
  <si>
    <t>Delta (MTS - TAS Cat) (6/13)</t>
  </si>
  <si>
    <t>Delta (Bal - Cat) (6/13)</t>
  </si>
  <si>
    <t>% of difference</t>
  </si>
  <si>
    <t>To Display:</t>
  </si>
  <si>
    <t>Data FYTD is through</t>
  </si>
  <si>
    <t>March, 2017</t>
  </si>
  <si>
    <t>March, 2018</t>
  </si>
  <si>
    <t>March, 2019</t>
  </si>
  <si>
    <t>March, 2020</t>
  </si>
  <si>
    <t>FR Entity from TAS Bal (Pulled) 7/11</t>
  </si>
  <si>
    <t>API TAS Bal Rounded (Pulled 7/11)</t>
  </si>
  <si>
    <t>API TAS Bal Rounded (Pulled 6/13 )</t>
  </si>
  <si>
    <t>API TAS Cat Rounded (Pulled 6/13)</t>
  </si>
  <si>
    <t>Similar to</t>
  </si>
  <si>
    <t>File A</t>
  </si>
  <si>
    <t>File B</t>
  </si>
  <si>
    <t>n/a</t>
  </si>
  <si>
    <t>Bal as a % of MTS</t>
  </si>
  <si>
    <t>MTS as a % of Bal</t>
  </si>
  <si>
    <t>Justin's "off" %: delta as % of Bal</t>
  </si>
  <si>
    <t>API TAS Bal Rounded (Pulled 8/11)</t>
  </si>
  <si>
    <t>Delta (MTS - TAS Bal)  (8/11)</t>
  </si>
  <si>
    <t>API TAS Cat Rounded (Pulled 8/11)</t>
  </si>
  <si>
    <t>TAS BALANCES</t>
  </si>
  <si>
    <t>DELTA (Bal-Cat)</t>
  </si>
  <si>
    <t>TAS CATEGORIES</t>
  </si>
  <si>
    <t>treasury_account_identifier.fr_entity_description</t>
  </si>
  <si>
    <t xml:space="preserve">n/a </t>
  </si>
  <si>
    <t>gross_outlay_amount_by_tas_cpe</t>
  </si>
  <si>
    <t>gross_outlay_amount_by_program_object_class_cpe</t>
  </si>
  <si>
    <t>Agency</t>
  </si>
  <si>
    <t>Delta (Bal-Cat)</t>
  </si>
  <si>
    <t>Balances Outlays</t>
  </si>
  <si>
    <t>Categories Outlays</t>
  </si>
  <si>
    <t>API TAS Bal  
(Pulled 8/11)</t>
  </si>
  <si>
    <t>Delta (Bal - Cat) (8/11)</t>
  </si>
  <si>
    <t>API TAS Cat 
(Pulled 8/11)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</si>
</sst>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C0C0C0"/>
      <name val="Arial"/>
      <family val="2"/>
    </font>
    <font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1D1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Font="1"/>
    <xf numFmtId="0" fontId="3" fillId="0" borderId="0" xfId="0" applyFont="1" applyAlignment="1">
      <alignment horizontal="right" wrapText="1"/>
    </xf>
    <xf numFmtId="0" fontId="4" fillId="2" borderId="0" xfId="0" applyFont="1" applyFill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0" fontId="4" fillId="3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ill="1"/>
    <xf numFmtId="3" fontId="0" fillId="0" borderId="0" xfId="0" applyNumberFormat="1"/>
    <xf numFmtId="3" fontId="0" fillId="0" borderId="1" xfId="0" applyNumberFormat="1" applyBorder="1"/>
    <xf numFmtId="0" fontId="0" fillId="4" borderId="1" xfId="0" applyFill="1" applyBorder="1"/>
    <xf numFmtId="14" fontId="0" fillId="0" borderId="1" xfId="0" applyNumberFormat="1" applyBorder="1"/>
    <xf numFmtId="0" fontId="5" fillId="0" borderId="1" xfId="0" applyFont="1" applyBorder="1"/>
    <xf numFmtId="14" fontId="5" fillId="0" borderId="1" xfId="0" applyNumberFormat="1" applyFont="1" applyBorder="1"/>
    <xf numFmtId="3" fontId="0" fillId="4" borderId="1" xfId="0" applyNumberForma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3" fontId="0" fillId="8" borderId="0" xfId="0" applyNumberFormat="1" applyFill="1" applyBorder="1"/>
    <xf numFmtId="3" fontId="0" fillId="8" borderId="1" xfId="0" applyNumberFormat="1" applyFill="1" applyBorder="1"/>
    <xf numFmtId="0" fontId="0" fillId="8" borderId="0" xfId="0" applyFill="1"/>
    <xf numFmtId="0" fontId="1" fillId="8" borderId="2" xfId="0" applyFont="1" applyFill="1" applyBorder="1"/>
    <xf numFmtId="0" fontId="0" fillId="8" borderId="0" xfId="0" applyFill="1" applyBorder="1"/>
    <xf numFmtId="0" fontId="0" fillId="8" borderId="1" xfId="0" applyFill="1" applyBorder="1"/>
    <xf numFmtId="0" fontId="0" fillId="4" borderId="3" xfId="0" applyFill="1" applyBorder="1"/>
    <xf numFmtId="17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1" fillId="6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10" fontId="1" fillId="6" borderId="1" xfId="0" applyNumberFormat="1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9" borderId="1" xfId="0" applyFill="1" applyBorder="1"/>
    <xf numFmtId="165" fontId="0" fillId="10" borderId="1" xfId="0" applyNumberFormat="1" applyFill="1" applyBorder="1"/>
    <xf numFmtId="165" fontId="0" fillId="9" borderId="1" xfId="0" applyNumberFormat="1" applyFill="1" applyBorder="1"/>
    <xf numFmtId="165" fontId="0" fillId="11" borderId="1" xfId="0" applyNumberFormat="1" applyFill="1" applyBorder="1"/>
    <xf numFmtId="165" fontId="0" fillId="0" borderId="1" xfId="0" applyNumberFormat="1" applyBorder="1"/>
    <xf numFmtId="0" fontId="6" fillId="12" borderId="1" xfId="0" applyFont="1" applyFill="1" applyBorder="1"/>
    <xf numFmtId="165" fontId="6" fillId="12" borderId="1" xfId="0" applyNumberFormat="1" applyFont="1" applyFill="1" applyBorder="1"/>
    <xf numFmtId="165" fontId="1" fillId="5" borderId="1" xfId="0" applyNumberFormat="1" applyFont="1" applyFill="1" applyBorder="1" applyAlignment="1">
      <alignment wrapText="1"/>
    </xf>
    <xf numFmtId="165" fontId="1" fillId="8" borderId="1" xfId="0" applyNumberFormat="1" applyFont="1" applyFill="1" applyBorder="1" applyAlignment="1">
      <alignment wrapText="1"/>
    </xf>
    <xf numFmtId="165" fontId="1" fillId="6" borderId="1" xfId="0" applyNumberFormat="1" applyFont="1" applyFill="1" applyBorder="1" applyAlignment="1">
      <alignment wrapText="1"/>
    </xf>
    <xf numFmtId="165" fontId="1" fillId="7" borderId="1" xfId="0" applyNumberFormat="1" applyFont="1" applyFill="1" applyBorder="1" applyAlignment="1">
      <alignment wrapText="1"/>
    </xf>
    <xf numFmtId="165" fontId="1" fillId="8" borderId="2" xfId="0" applyNumberFormat="1" applyFont="1" applyFill="1" applyBorder="1" applyAlignment="1">
      <alignment wrapText="1"/>
    </xf>
    <xf numFmtId="165" fontId="1" fillId="5" borderId="2" xfId="0" applyNumberFormat="1" applyFont="1" applyFill="1" applyBorder="1" applyAlignment="1">
      <alignment wrapText="1"/>
    </xf>
    <xf numFmtId="165" fontId="0" fillId="8" borderId="1" xfId="0" applyNumberFormat="1" applyFill="1" applyBorder="1"/>
    <xf numFmtId="165" fontId="0" fillId="8" borderId="0" xfId="0" applyNumberFormat="1" applyFill="1" applyBorder="1"/>
    <xf numFmtId="165" fontId="0" fillId="0" borderId="0" xfId="0" applyNumberFormat="1"/>
    <xf numFmtId="165" fontId="0" fillId="8" borderId="0" xfId="0" applyNumberFormat="1" applyFill="1"/>
    <xf numFmtId="9" fontId="1" fillId="5" borderId="1" xfId="0" applyNumberFormat="1" applyFont="1" applyFill="1" applyBorder="1" applyAlignment="1">
      <alignment wrapText="1"/>
    </xf>
    <xf numFmtId="9" fontId="0" fillId="0" borderId="1" xfId="0" applyNumberFormat="1" applyBorder="1"/>
    <xf numFmtId="9" fontId="0" fillId="0" borderId="0" xfId="0" applyNumberForma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83902/Desktop/BAH1/_Treasury_DATA_Act/API%20stuff/data/20170613/tas_categori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d_TAS_Bal_vs_Cat_API_pull_0811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_categories"/>
      <sheetName val="Sheet1"/>
      <sheetName val="Sheet2"/>
    </sheetNames>
    <sheetDataSet>
      <sheetData sheetId="0"/>
      <sheetData sheetId="1"/>
      <sheetData sheetId="2">
        <row r="1">
          <cell r="A1" t="str">
            <v>Row Labels</v>
          </cell>
          <cell r="B1" t="str">
            <v>Sum of gross_outlay_amount_by_program_object_class_cpe</v>
          </cell>
        </row>
        <row r="2">
          <cell r="A2" t="str">
            <v>Grand Total</v>
          </cell>
          <cell r="B2">
            <v>2901015658493.4097</v>
          </cell>
        </row>
        <row r="3">
          <cell r="A3" t="str">
            <v>Department of Health and Human Services</v>
          </cell>
          <cell r="B3">
            <v>785774123408.10022</v>
          </cell>
        </row>
        <row r="4">
          <cell r="A4" t="str">
            <v>Department of the Treasury</v>
          </cell>
          <cell r="B4">
            <v>524277355462.27972</v>
          </cell>
        </row>
        <row r="5">
          <cell r="A5" t="str">
            <v>Social Security Administration</v>
          </cell>
          <cell r="B5">
            <v>521125889233.42017</v>
          </cell>
        </row>
        <row r="6">
          <cell r="A6" t="str">
            <v>Department of Defense</v>
          </cell>
          <cell r="B6">
            <v>488934818027.0094</v>
          </cell>
        </row>
        <row r="7">
          <cell r="A7" t="str">
            <v>Department of Veterans Affairs</v>
          </cell>
          <cell r="B7">
            <v>92169189135.839813</v>
          </cell>
        </row>
        <row r="8">
          <cell r="A8" t="str">
            <v>Office of Personnel Management</v>
          </cell>
          <cell r="B8">
            <v>77067853946.660019</v>
          </cell>
        </row>
        <row r="9">
          <cell r="A9" t="str">
            <v>Department of Agriculture</v>
          </cell>
          <cell r="B9">
            <v>60750152469.210678</v>
          </cell>
        </row>
        <row r="10">
          <cell r="A10" t="str">
            <v>Department of Housing and Urban Development</v>
          </cell>
          <cell r="B10">
            <v>50405520577.519966</v>
          </cell>
        </row>
        <row r="11">
          <cell r="A11" t="str">
            <v>Department of Transportation</v>
          </cell>
          <cell r="B11">
            <v>41035097256.019951</v>
          </cell>
        </row>
        <row r="12">
          <cell r="A12" t="str">
            <v>Department of Education</v>
          </cell>
          <cell r="B12">
            <v>40422115146.139938</v>
          </cell>
        </row>
        <row r="13">
          <cell r="A13" t="str">
            <v>Department of Homeland Security</v>
          </cell>
          <cell r="B13">
            <v>36572045325.709938</v>
          </cell>
        </row>
        <row r="14">
          <cell r="A14" t="str">
            <v>Department of Labor</v>
          </cell>
          <cell r="B14">
            <v>27551579878.820004</v>
          </cell>
        </row>
        <row r="15">
          <cell r="A15" t="str">
            <v>Department of Justice</v>
          </cell>
          <cell r="B15">
            <v>19646788210.649975</v>
          </cell>
        </row>
        <row r="16">
          <cell r="A16" t="str">
            <v>Department of State</v>
          </cell>
          <cell r="B16">
            <v>19216753221.169952</v>
          </cell>
        </row>
        <row r="17">
          <cell r="A17" t="str">
            <v>Defense Security Cooperation Agency</v>
          </cell>
          <cell r="B17">
            <v>19216106737.550003</v>
          </cell>
        </row>
        <row r="18">
          <cell r="A18" t="str">
            <v>Department of Energy</v>
          </cell>
          <cell r="B18">
            <v>18423271153.000034</v>
          </cell>
        </row>
        <row r="19">
          <cell r="A19" t="str">
            <v>General Services Administration</v>
          </cell>
          <cell r="B19">
            <v>11120463824.080004</v>
          </cell>
        </row>
        <row r="20">
          <cell r="A20" t="str">
            <v>Department of the Interior</v>
          </cell>
          <cell r="B20">
            <v>11086851126.939995</v>
          </cell>
        </row>
        <row r="21">
          <cell r="A21" t="str">
            <v>National Aeronautics and Space Administration</v>
          </cell>
          <cell r="B21">
            <v>10740191427.349998</v>
          </cell>
        </row>
        <row r="22">
          <cell r="A22" t="str">
            <v>Department of Commerce</v>
          </cell>
          <cell r="B22">
            <v>7973100223.9899807</v>
          </cell>
        </row>
        <row r="23">
          <cell r="A23" t="str">
            <v>Agency for International Development</v>
          </cell>
          <cell r="B23">
            <v>7093709441.4800081</v>
          </cell>
        </row>
        <row r="24">
          <cell r="A24" t="str">
            <v>Railroad Retirement Board</v>
          </cell>
          <cell r="B24">
            <v>6805566709.7999973</v>
          </cell>
        </row>
        <row r="25">
          <cell r="A25" t="str">
            <v>Environmental Protection Agency</v>
          </cell>
          <cell r="B25">
            <v>5290320319.6499929</v>
          </cell>
        </row>
        <row r="26">
          <cell r="A26" t="str">
            <v>Federal Communications Commission</v>
          </cell>
          <cell r="B26">
            <v>5196979075.5900002</v>
          </cell>
        </row>
        <row r="27">
          <cell r="A27" t="str">
            <v>National Science Foundation</v>
          </cell>
          <cell r="B27">
            <v>3416756121.3400006</v>
          </cell>
        </row>
        <row r="28">
          <cell r="A28" t="str">
            <v>Pension Benefit Guaranty Corporation</v>
          </cell>
          <cell r="B28">
            <v>3138621983.1300001</v>
          </cell>
        </row>
        <row r="29">
          <cell r="A29" t="str">
            <v>National Railroad Retirement Investment Trust</v>
          </cell>
          <cell r="B29">
            <v>1020877562.15</v>
          </cell>
        </row>
        <row r="30">
          <cell r="A30" t="str">
            <v>Securities and Exchange Commission</v>
          </cell>
          <cell r="B30">
            <v>889319990.36999989</v>
          </cell>
        </row>
        <row r="31">
          <cell r="A31" t="str">
            <v>Corporation for National &amp; Community Service</v>
          </cell>
          <cell r="B31">
            <v>625732584.61999989</v>
          </cell>
        </row>
        <row r="32">
          <cell r="A32" t="str">
            <v>Small Business Administration</v>
          </cell>
          <cell r="B32">
            <v>528753209.33999956</v>
          </cell>
        </row>
        <row r="33">
          <cell r="A33" t="str">
            <v>U.S. Nuclear Regulatory Commission</v>
          </cell>
          <cell r="B33">
            <v>468464030.73000008</v>
          </cell>
        </row>
        <row r="34">
          <cell r="A34" t="str">
            <v>Executive Office of the President</v>
          </cell>
          <cell r="B34">
            <v>401757689.77999961</v>
          </cell>
        </row>
        <row r="35">
          <cell r="A35" t="str">
            <v>Broadcasting Board of Governors</v>
          </cell>
          <cell r="B35">
            <v>376075506.36000001</v>
          </cell>
        </row>
        <row r="36">
          <cell r="A36" t="str">
            <v>Bureau of Consumer Financial Protection</v>
          </cell>
          <cell r="B36">
            <v>350457610.06999999</v>
          </cell>
        </row>
        <row r="37">
          <cell r="A37" t="str">
            <v>Millennium Challenge Corporation</v>
          </cell>
          <cell r="B37">
            <v>318622654.15999997</v>
          </cell>
        </row>
        <row r="38">
          <cell r="A38" t="str">
            <v>National Archives and Records Administration</v>
          </cell>
          <cell r="B38">
            <v>315509787.19999999</v>
          </cell>
        </row>
        <row r="39">
          <cell r="A39" t="str">
            <v>Government Accountability Office</v>
          </cell>
          <cell r="B39">
            <v>280419612.20000005</v>
          </cell>
        </row>
        <row r="40">
          <cell r="A40" t="str">
            <v>Peace Corps</v>
          </cell>
          <cell r="B40">
            <v>206552868.37999985</v>
          </cell>
        </row>
        <row r="41">
          <cell r="A41" t="str">
            <v>U.S. Equal Employment Opportunity Commission</v>
          </cell>
          <cell r="B41">
            <v>185549397.80000001</v>
          </cell>
        </row>
        <row r="42">
          <cell r="A42" t="str">
            <v>Federal Trade Commission</v>
          </cell>
          <cell r="B42">
            <v>155971936.31999999</v>
          </cell>
        </row>
        <row r="43">
          <cell r="A43" t="str">
            <v>National Labor Relations Board</v>
          </cell>
          <cell r="B43">
            <v>136258379.34000006</v>
          </cell>
        </row>
        <row r="44">
          <cell r="A44" t="str">
            <v>DC Courts</v>
          </cell>
          <cell r="B44">
            <v>129160172.45000002</v>
          </cell>
        </row>
        <row r="45">
          <cell r="A45" t="str">
            <v>Commodity Futures Trading Commission</v>
          </cell>
          <cell r="B45">
            <v>125793258.43000007</v>
          </cell>
        </row>
        <row r="46">
          <cell r="A46" t="str">
            <v>CSOSA</v>
          </cell>
          <cell r="B46">
            <v>117329170.19000001</v>
          </cell>
        </row>
        <row r="47">
          <cell r="A47" t="str">
            <v>Institute of Museum and Library Services</v>
          </cell>
          <cell r="B47">
            <v>108913633.73000003</v>
          </cell>
        </row>
        <row r="48">
          <cell r="A48" t="str">
            <v>National Endowment for the Humanities</v>
          </cell>
          <cell r="B48">
            <v>72650974.929999992</v>
          </cell>
        </row>
        <row r="49">
          <cell r="A49" t="str">
            <v>National Endowment for the Arts</v>
          </cell>
          <cell r="B49">
            <v>70758042.870000005</v>
          </cell>
        </row>
        <row r="50">
          <cell r="A50" t="str">
            <v>Export-Import Bank of the United States</v>
          </cell>
          <cell r="B50">
            <v>64411430.959999979</v>
          </cell>
        </row>
        <row r="51">
          <cell r="A51" t="str">
            <v>Consumer Product Safety Commission</v>
          </cell>
          <cell r="B51">
            <v>64368198.699999996</v>
          </cell>
        </row>
        <row r="52">
          <cell r="A52" t="str">
            <v>National Transportation Safety Board</v>
          </cell>
          <cell r="B52">
            <v>54576774.230000012</v>
          </cell>
        </row>
        <row r="53">
          <cell r="A53" t="str">
            <v>Armed Forces Retirement Home</v>
          </cell>
          <cell r="B53">
            <v>50910319.189999998</v>
          </cell>
        </row>
        <row r="54">
          <cell r="A54" t="str">
            <v>International Trade Commission</v>
          </cell>
          <cell r="B54">
            <v>45726712.510000005</v>
          </cell>
        </row>
        <row r="55">
          <cell r="A55" t="str">
            <v>Appalachian Regional Commission</v>
          </cell>
          <cell r="B55">
            <v>41590725.139999993</v>
          </cell>
        </row>
        <row r="56">
          <cell r="A56" t="str">
            <v>Federal Election Commission</v>
          </cell>
          <cell r="B56">
            <v>36336876.360000007</v>
          </cell>
        </row>
        <row r="57">
          <cell r="A57" t="str">
            <v>American Battle Monuments Commission</v>
          </cell>
          <cell r="B57">
            <v>35813532.659999996</v>
          </cell>
        </row>
        <row r="58">
          <cell r="A58" t="str">
            <v>U.S. Trade and Development Agency</v>
          </cell>
          <cell r="B58">
            <v>30079288.560000006</v>
          </cell>
        </row>
        <row r="59">
          <cell r="A59" t="str">
            <v>Federal Mediation and Conciliation Service</v>
          </cell>
          <cell r="B59">
            <v>26649134.069999997</v>
          </cell>
        </row>
        <row r="60">
          <cell r="A60" t="str">
            <v>St. Lawrence Seaway Development Corporation</v>
          </cell>
          <cell r="B60">
            <v>25910298.530000005</v>
          </cell>
        </row>
        <row r="61">
          <cell r="A61" t="str">
            <v>Merit Systems Protection Board</v>
          </cell>
          <cell r="B61">
            <v>23807722.089999996</v>
          </cell>
        </row>
        <row r="62">
          <cell r="A62" t="str">
            <v>DC Courts - Defender Services</v>
          </cell>
          <cell r="B62">
            <v>22848164.149999999</v>
          </cell>
        </row>
        <row r="63">
          <cell r="A63" t="str">
            <v>Denali Commission</v>
          </cell>
          <cell r="B63">
            <v>17266454.640000001</v>
          </cell>
        </row>
        <row r="64">
          <cell r="A64" t="str">
            <v>African Development Foundation</v>
          </cell>
          <cell r="B64">
            <v>16759166.029999999</v>
          </cell>
        </row>
        <row r="65">
          <cell r="A65" t="str">
            <v>Court of Appeals for Veterans Claims</v>
          </cell>
          <cell r="B65">
            <v>16349340.57</v>
          </cell>
        </row>
        <row r="66">
          <cell r="A66" t="str">
            <v>Defense Nuclear Facilities Safety Board</v>
          </cell>
          <cell r="B66">
            <v>15750102.310000002</v>
          </cell>
        </row>
        <row r="67">
          <cell r="A67" t="str">
            <v>Inter-American Foundation</v>
          </cell>
          <cell r="B67">
            <v>15663836.409999998</v>
          </cell>
        </row>
        <row r="68">
          <cell r="A68" t="str">
            <v>Surface Transportation Board</v>
          </cell>
          <cell r="B68">
            <v>14366587.200000001</v>
          </cell>
        </row>
        <row r="69">
          <cell r="A69" t="str">
            <v>Federal Maritime Commission</v>
          </cell>
          <cell r="B69">
            <v>13188959.290000001</v>
          </cell>
        </row>
        <row r="70">
          <cell r="A70" t="str">
            <v>Federal Labor Relations Authority</v>
          </cell>
          <cell r="B70">
            <v>13182042.740000002</v>
          </cell>
        </row>
        <row r="71">
          <cell r="A71" t="str">
            <v>Office of Special Counsel</v>
          </cell>
          <cell r="B71">
            <v>11970033.369999999</v>
          </cell>
        </row>
        <row r="72">
          <cell r="A72" t="str">
            <v>Selective Service System</v>
          </cell>
          <cell r="B72">
            <v>10800994.689999999</v>
          </cell>
        </row>
        <row r="73">
          <cell r="A73" t="str">
            <v>Office of Government Ethics</v>
          </cell>
          <cell r="B73">
            <v>8403691.3300000019</v>
          </cell>
        </row>
        <row r="74">
          <cell r="A74" t="str">
            <v>Fed. Mine Safety &amp; Health Review Commission</v>
          </cell>
          <cell r="B74">
            <v>8033519.7300000004</v>
          </cell>
        </row>
        <row r="75">
          <cell r="A75" t="str">
            <v>Delta Regional Authority</v>
          </cell>
          <cell r="B75">
            <v>6605742.1500000004</v>
          </cell>
        </row>
        <row r="76">
          <cell r="A76" t="str">
            <v>Occupational Safety &amp; Health Review Commission</v>
          </cell>
          <cell r="B76">
            <v>6044839.2199999969</v>
          </cell>
        </row>
        <row r="77">
          <cell r="A77" t="str">
            <v>National Mediation Board</v>
          </cell>
          <cell r="B77">
            <v>5968697.9300000006</v>
          </cell>
        </row>
        <row r="78">
          <cell r="A78" t="str">
            <v>Chemical Safety and Hazard Investigation Board</v>
          </cell>
          <cell r="B78">
            <v>5368491.2800000012</v>
          </cell>
        </row>
        <row r="79">
          <cell r="A79" t="str">
            <v>Commission on Civil Rights</v>
          </cell>
          <cell r="B79">
            <v>4625740.6000000015</v>
          </cell>
        </row>
        <row r="80">
          <cell r="A80" t="str">
            <v>Advisory Council on Historic Preservation</v>
          </cell>
          <cell r="B80">
            <v>4068372.31</v>
          </cell>
        </row>
        <row r="81">
          <cell r="A81" t="str">
            <v>Architectural &amp; Transp. Barriers Compliance Board</v>
          </cell>
          <cell r="B81">
            <v>3587011.33</v>
          </cell>
        </row>
        <row r="82">
          <cell r="A82" t="str">
            <v>Gulf Coast Ecosystem Restoration Council</v>
          </cell>
          <cell r="B82">
            <v>3494459.5300000012</v>
          </cell>
        </row>
        <row r="83">
          <cell r="A83" t="str">
            <v>Council of Inspectors Gen. on Integrity &amp; Efficien</v>
          </cell>
          <cell r="B83">
            <v>3338035.97</v>
          </cell>
        </row>
        <row r="84">
          <cell r="A84" t="str">
            <v>Committee for Purchase from People Who are Blind</v>
          </cell>
          <cell r="B84">
            <v>3258882.7900000005</v>
          </cell>
        </row>
        <row r="85">
          <cell r="A85" t="str">
            <v>Election Assistance Commission</v>
          </cell>
          <cell r="B85">
            <v>3246082.4200000004</v>
          </cell>
        </row>
        <row r="86">
          <cell r="A86" t="str">
            <v>National Border Regional Commission</v>
          </cell>
          <cell r="B86">
            <v>2334353.29</v>
          </cell>
        </row>
        <row r="87">
          <cell r="A87" t="str">
            <v>National Credit Union Administration</v>
          </cell>
          <cell r="B87">
            <v>2039543.41</v>
          </cell>
        </row>
        <row r="88">
          <cell r="A88" t="str">
            <v>Farm Credit System Insurance Corporation</v>
          </cell>
          <cell r="B88">
            <v>1788589.67</v>
          </cell>
        </row>
        <row r="89">
          <cell r="A89" t="str">
            <v>Marine Mammal Commission</v>
          </cell>
          <cell r="B89">
            <v>1653926.4199999997</v>
          </cell>
        </row>
        <row r="90">
          <cell r="A90" t="str">
            <v>Commission of Fine Arts</v>
          </cell>
          <cell r="B90">
            <v>1273988.93</v>
          </cell>
        </row>
        <row r="91">
          <cell r="A91" t="str">
            <v>Comm. On Security &amp; Cooperation - Europe</v>
          </cell>
          <cell r="B91">
            <v>1115689.28</v>
          </cell>
        </row>
        <row r="92">
          <cell r="A92" t="str">
            <v>Congressional-Executive Commission on China</v>
          </cell>
          <cell r="B92">
            <v>1083893.81</v>
          </cell>
        </row>
        <row r="93">
          <cell r="A93" t="str">
            <v>B. Goldwater Scholarship &amp; Excellence in Ed. Fdn.</v>
          </cell>
          <cell r="B93">
            <v>387920.52</v>
          </cell>
        </row>
        <row r="94">
          <cell r="A94" t="str">
            <v>Federal Deposit Insurance Corporation</v>
          </cell>
          <cell r="B94">
            <v>-1066537186.7800001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_TAS_Bal_vs_Cat_API_pul"/>
      <sheetName val="TAS Cat"/>
      <sheetName val="TAS Bal"/>
    </sheetNames>
    <sheetDataSet>
      <sheetData sheetId="0">
        <row r="1">
          <cell r="A1" t="str">
            <v>TAS BALANCES</v>
          </cell>
          <cell r="B1" t="str">
            <v>DELTA (Bal-Cat)</v>
          </cell>
          <cell r="C1" t="str">
            <v>TAS BALANCES</v>
          </cell>
          <cell r="D1" t="str">
            <v>TAS CATEGORIES</v>
          </cell>
        </row>
        <row r="2">
          <cell r="A2" t="str">
            <v>treasury_account_identifier.fr_entity_description</v>
          </cell>
          <cell r="B2" t="str">
            <v xml:space="preserve">n/a </v>
          </cell>
          <cell r="C2" t="str">
            <v>gross_outlay_amount_by_tas_cpe</v>
          </cell>
          <cell r="D2" t="str">
            <v>gross_outlay_amount_by_program_object_class_cpe</v>
          </cell>
        </row>
        <row r="3">
          <cell r="A3" t="str">
            <v>Agency</v>
          </cell>
          <cell r="B3" t="str">
            <v>Delta (Bal-Cat)</v>
          </cell>
          <cell r="C3" t="str">
            <v>Balances Outlays</v>
          </cell>
          <cell r="D3" t="str">
            <v>Categories Outlays</v>
          </cell>
        </row>
        <row r="4">
          <cell r="A4" t="str">
            <v>Department of Health and Human Services</v>
          </cell>
          <cell r="B4">
            <v>129369022.35900879</v>
          </cell>
          <cell r="C4">
            <v>785773967794.64905</v>
          </cell>
          <cell r="D4">
            <v>785644598772.29004</v>
          </cell>
        </row>
        <row r="5">
          <cell r="A5" t="str">
            <v>Department of the Treasury</v>
          </cell>
          <cell r="B5">
            <v>-43544.169982910156</v>
          </cell>
          <cell r="C5">
            <v>524277311918.10901</v>
          </cell>
          <cell r="D5">
            <v>524277355462.27899</v>
          </cell>
        </row>
        <row r="6">
          <cell r="A6" t="str">
            <v>Social Security Administration</v>
          </cell>
          <cell r="B6">
            <v>0</v>
          </cell>
          <cell r="C6">
            <v>521125889233.41998</v>
          </cell>
          <cell r="D6">
            <v>521125889233.41998</v>
          </cell>
        </row>
        <row r="7">
          <cell r="A7" t="str">
            <v>Department of Defense</v>
          </cell>
          <cell r="B7">
            <v>59074786.21105957</v>
          </cell>
          <cell r="C7">
            <v>488934361209.28003</v>
          </cell>
          <cell r="D7">
            <v>488875286423.06897</v>
          </cell>
        </row>
        <row r="8">
          <cell r="A8" t="str">
            <v>Department of Veterans Affairs</v>
          </cell>
          <cell r="B8">
            <v>530691946.54040527</v>
          </cell>
          <cell r="C8">
            <v>92699881082.380005</v>
          </cell>
          <cell r="D8">
            <v>92169189135.8396</v>
          </cell>
        </row>
        <row r="9">
          <cell r="A9" t="str">
            <v>Office of Personnel Management</v>
          </cell>
          <cell r="B9">
            <v>-6025150.3800048828</v>
          </cell>
          <cell r="C9">
            <v>77061828796.279999</v>
          </cell>
          <cell r="D9">
            <v>77067853946.660004</v>
          </cell>
        </row>
        <row r="10">
          <cell r="A10" t="str">
            <v>Department of Agriculture</v>
          </cell>
          <cell r="B10">
            <v>-33389917146.630196</v>
          </cell>
          <cell r="C10">
            <v>47719799853.349998</v>
          </cell>
          <cell r="D10">
            <v>81109716999.980194</v>
          </cell>
        </row>
        <row r="11">
          <cell r="A11" t="str">
            <v>Department of Transportation</v>
          </cell>
          <cell r="B11">
            <v>-171222405.79999542</v>
          </cell>
          <cell r="C11">
            <v>40863874850.219902</v>
          </cell>
          <cell r="D11">
            <v>41035097256.019897</v>
          </cell>
        </row>
        <row r="12">
          <cell r="A12" t="str">
            <v>Department of Education</v>
          </cell>
          <cell r="B12">
            <v>492.02999877929688</v>
          </cell>
          <cell r="C12">
            <v>40422115638.169899</v>
          </cell>
          <cell r="D12">
            <v>40422115146.1399</v>
          </cell>
        </row>
        <row r="13">
          <cell r="A13" t="str">
            <v>Department of Energy</v>
          </cell>
          <cell r="B13">
            <v>17378979945.779999</v>
          </cell>
          <cell r="C13">
            <v>36846528393.2099</v>
          </cell>
          <cell r="D13">
            <v>19467548447.429901</v>
          </cell>
        </row>
        <row r="14">
          <cell r="A14" t="str">
            <v>Department of Homeland Security</v>
          </cell>
          <cell r="B14">
            <v>-2854257.6899032593</v>
          </cell>
          <cell r="C14">
            <v>36569191068.019997</v>
          </cell>
          <cell r="D14">
            <v>36572045325.7099</v>
          </cell>
        </row>
        <row r="15">
          <cell r="A15" t="str">
            <v>Department of Labor</v>
          </cell>
          <cell r="B15">
            <v>-171467.60990142822</v>
          </cell>
          <cell r="C15">
            <v>27551408411.209999</v>
          </cell>
          <cell r="D15">
            <v>27551579878.819901</v>
          </cell>
        </row>
        <row r="16">
          <cell r="A16" t="str">
            <v>Department of Housing and Urban Development</v>
          </cell>
          <cell r="B16">
            <v>-25048680492.899998</v>
          </cell>
          <cell r="C16">
            <v>25356840084.619999</v>
          </cell>
          <cell r="D16">
            <v>50405520577.519997</v>
          </cell>
        </row>
        <row r="17">
          <cell r="A17" t="str">
            <v>National Aeronautics and Space Administration</v>
          </cell>
          <cell r="B17">
            <v>10740191427.350002</v>
          </cell>
          <cell r="C17">
            <v>21480382854.699902</v>
          </cell>
          <cell r="D17">
            <v>10740191427.349899</v>
          </cell>
        </row>
        <row r="18">
          <cell r="A18" t="str">
            <v>Department of Justice</v>
          </cell>
          <cell r="B18">
            <v>-6386729.3801002502</v>
          </cell>
          <cell r="C18">
            <v>19640401481.269901</v>
          </cell>
          <cell r="D18">
            <v>19646788210.650002</v>
          </cell>
        </row>
        <row r="19">
          <cell r="A19" t="str">
            <v>Defense Security Cooperation Agency</v>
          </cell>
          <cell r="B19">
            <v>0</v>
          </cell>
          <cell r="C19">
            <v>19216106737.549999</v>
          </cell>
          <cell r="D19">
            <v>19216106737.549999</v>
          </cell>
        </row>
        <row r="20">
          <cell r="A20" t="str">
            <v>Department of State</v>
          </cell>
          <cell r="B20">
            <v>-58965039.169998169</v>
          </cell>
          <cell r="C20">
            <v>19157788181.999901</v>
          </cell>
          <cell r="D20">
            <v>19216753221.169899</v>
          </cell>
        </row>
        <row r="21">
          <cell r="A21" t="str">
            <v>General Services Administration</v>
          </cell>
          <cell r="B21">
            <v>51217829.930099487</v>
          </cell>
          <cell r="C21">
            <v>11171681654.01</v>
          </cell>
          <cell r="D21">
            <v>11120463824.079901</v>
          </cell>
        </row>
        <row r="22">
          <cell r="A22" t="str">
            <v>Department of the Interior</v>
          </cell>
          <cell r="B22">
            <v>19904119.559999466</v>
          </cell>
          <cell r="C22">
            <v>11084154841.74</v>
          </cell>
          <cell r="D22">
            <v>11064250722.18</v>
          </cell>
        </row>
        <row r="23">
          <cell r="A23" t="str">
            <v>Federal Communications Commission</v>
          </cell>
          <cell r="B23">
            <v>0</v>
          </cell>
          <cell r="C23">
            <v>10393958151.179899</v>
          </cell>
          <cell r="D23">
            <v>10393958151.179899</v>
          </cell>
        </row>
        <row r="24">
          <cell r="A24" t="str">
            <v>Department of Commerce</v>
          </cell>
          <cell r="B24">
            <v>-8984625.3999900818</v>
          </cell>
          <cell r="C24">
            <v>7964112325.5899897</v>
          </cell>
          <cell r="D24">
            <v>7973096950.9899797</v>
          </cell>
        </row>
        <row r="25">
          <cell r="A25" t="str">
            <v>Agency for International Development</v>
          </cell>
          <cell r="B25">
            <v>-9.5367431640625E-6</v>
          </cell>
          <cell r="C25">
            <v>7093709441.47999</v>
          </cell>
          <cell r="D25">
            <v>7093709441.4799995</v>
          </cell>
        </row>
        <row r="26">
          <cell r="A26" t="str">
            <v>Railroad Retirement Board</v>
          </cell>
          <cell r="B26">
            <v>0</v>
          </cell>
          <cell r="C26">
            <v>6805566709.7999897</v>
          </cell>
          <cell r="D26">
            <v>6805566709.7999897</v>
          </cell>
        </row>
        <row r="27">
          <cell r="A27" t="str">
            <v>Environmental Protection Agency</v>
          </cell>
          <cell r="B27">
            <v>165547.64998054504</v>
          </cell>
          <cell r="C27">
            <v>5290484182.5699902</v>
          </cell>
          <cell r="D27">
            <v>5290318634.9200096</v>
          </cell>
        </row>
        <row r="28">
          <cell r="A28" t="str">
            <v>National Science Foundation</v>
          </cell>
          <cell r="B28">
            <v>50698.490000247955</v>
          </cell>
          <cell r="C28">
            <v>3416756121.3200002</v>
          </cell>
          <cell r="D28">
            <v>3416705422.8299999</v>
          </cell>
        </row>
        <row r="29">
          <cell r="A29" t="str">
            <v>Pension Benefit Guaranty Corporation</v>
          </cell>
          <cell r="B29">
            <v>1.0013580322265625E-5</v>
          </cell>
          <cell r="C29">
            <v>3138621983.1300001</v>
          </cell>
          <cell r="D29">
            <v>3138621983.1299901</v>
          </cell>
        </row>
        <row r="30">
          <cell r="A30" t="str">
            <v>Federal Deposit Insurance Corporation</v>
          </cell>
          <cell r="B30">
            <v>3199611560.3599997</v>
          </cell>
          <cell r="C30">
            <v>2133074373.5799999</v>
          </cell>
          <cell r="D30">
            <v>-1066537186.78</v>
          </cell>
        </row>
        <row r="31">
          <cell r="A31" t="str">
            <v>National Railroad Retirement Investment Trust</v>
          </cell>
          <cell r="B31">
            <v>0</v>
          </cell>
          <cell r="C31">
            <v>1020877562.15</v>
          </cell>
          <cell r="D31">
            <v>1020877562.15</v>
          </cell>
        </row>
        <row r="34">
          <cell r="C34">
            <v>2894210674934.9858</v>
          </cell>
        </row>
      </sheetData>
      <sheetData sheetId="1">
        <row r="1">
          <cell r="A1" t="str">
            <v>TAS CATEGORIES</v>
          </cell>
          <cell r="B1"/>
        </row>
        <row r="2">
          <cell r="A2" t="str">
            <v>treasury_account.fr_entity_description</v>
          </cell>
          <cell r="B2" t="str">
            <v>gross_outlay_amount_by_program_object_class_cpe</v>
          </cell>
        </row>
        <row r="3">
          <cell r="A3" t="str">
            <v>Agency for International Development</v>
          </cell>
          <cell r="B3">
            <v>7093709441.4799995</v>
          </cell>
        </row>
        <row r="4">
          <cell r="A4" t="str">
            <v>Defense Security Cooperation Agency</v>
          </cell>
          <cell r="B4">
            <v>19216106737.549999</v>
          </cell>
        </row>
        <row r="5">
          <cell r="A5" t="str">
            <v>Department of Agriculture</v>
          </cell>
          <cell r="B5">
            <v>81109716999.980194</v>
          </cell>
        </row>
        <row r="6">
          <cell r="A6" t="str">
            <v>Department of Commerce</v>
          </cell>
          <cell r="B6">
            <v>7973096950.9899797</v>
          </cell>
        </row>
        <row r="7">
          <cell r="A7" t="str">
            <v>Department of Defense</v>
          </cell>
          <cell r="B7">
            <v>488875286423.06897</v>
          </cell>
        </row>
        <row r="8">
          <cell r="A8" t="str">
            <v>Department of Education</v>
          </cell>
          <cell r="B8">
            <v>40422115146.1399</v>
          </cell>
        </row>
        <row r="9">
          <cell r="A9" t="str">
            <v>Department of Energy</v>
          </cell>
          <cell r="B9">
            <v>19467548447.429901</v>
          </cell>
        </row>
        <row r="10">
          <cell r="A10" t="str">
            <v>Department of Health and Human Services</v>
          </cell>
          <cell r="B10">
            <v>785644598772.29004</v>
          </cell>
        </row>
        <row r="11">
          <cell r="A11" t="str">
            <v>Department of Homeland Security</v>
          </cell>
          <cell r="B11">
            <v>36572045325.7099</v>
          </cell>
        </row>
        <row r="12">
          <cell r="A12" t="str">
            <v>Department of Housing and Urban Development</v>
          </cell>
          <cell r="B12">
            <v>50405520577.519997</v>
          </cell>
        </row>
        <row r="13">
          <cell r="A13" t="str">
            <v>Department of Justice</v>
          </cell>
          <cell r="B13">
            <v>19646788210.650002</v>
          </cell>
        </row>
        <row r="14">
          <cell r="A14" t="str">
            <v>Department of Labor</v>
          </cell>
          <cell r="B14">
            <v>27551579878.819901</v>
          </cell>
        </row>
        <row r="15">
          <cell r="A15" t="str">
            <v>Department of State</v>
          </cell>
          <cell r="B15">
            <v>19216753221.169899</v>
          </cell>
        </row>
        <row r="16">
          <cell r="A16" t="str">
            <v>Department of Transportation</v>
          </cell>
          <cell r="B16">
            <v>41035097256.019897</v>
          </cell>
        </row>
        <row r="17">
          <cell r="A17" t="str">
            <v>Department of Veterans Affairs</v>
          </cell>
          <cell r="B17">
            <v>92169189135.8396</v>
          </cell>
        </row>
        <row r="18">
          <cell r="A18" t="str">
            <v>Department of the Interior</v>
          </cell>
          <cell r="B18">
            <v>11064250722.18</v>
          </cell>
        </row>
        <row r="19">
          <cell r="A19" t="str">
            <v>Department of the Treasury</v>
          </cell>
          <cell r="B19">
            <v>524277355462.27899</v>
          </cell>
        </row>
        <row r="20">
          <cell r="A20" t="str">
            <v>Environmental Protection Agency</v>
          </cell>
          <cell r="B20">
            <v>5290318634.9200096</v>
          </cell>
        </row>
        <row r="21">
          <cell r="A21" t="str">
            <v>Federal Communications Commission</v>
          </cell>
          <cell r="B21">
            <v>10393958151.179899</v>
          </cell>
        </row>
        <row r="22">
          <cell r="A22" t="str">
            <v>Federal Deposit Insurance Corporation</v>
          </cell>
          <cell r="B22">
            <v>-1066537186.78</v>
          </cell>
        </row>
        <row r="23">
          <cell r="A23" t="str">
            <v>General Services Administration</v>
          </cell>
          <cell r="B23">
            <v>11120463824.079901</v>
          </cell>
        </row>
        <row r="24">
          <cell r="A24" t="str">
            <v>National Aeronautics and Space Administration</v>
          </cell>
          <cell r="B24">
            <v>10740191427.349899</v>
          </cell>
        </row>
        <row r="25">
          <cell r="A25" t="str">
            <v>National Railroad Retirement Investment Trust</v>
          </cell>
          <cell r="B25">
            <v>1020877562.15</v>
          </cell>
        </row>
        <row r="26">
          <cell r="A26" t="str">
            <v>National Science Foundation</v>
          </cell>
          <cell r="B26">
            <v>3416705422.8299999</v>
          </cell>
        </row>
        <row r="27">
          <cell r="A27" t="str">
            <v>Office of Personnel Management</v>
          </cell>
          <cell r="B27">
            <v>77067853946.660004</v>
          </cell>
        </row>
        <row r="28">
          <cell r="A28" t="str">
            <v>Pension Benefit Guaranty Corporation</v>
          </cell>
          <cell r="B28">
            <v>3138621983.1299901</v>
          </cell>
        </row>
        <row r="29">
          <cell r="A29" t="str">
            <v>Railroad Retirement Board</v>
          </cell>
          <cell r="B29">
            <v>6805566709.7999897</v>
          </cell>
        </row>
        <row r="30">
          <cell r="A30" t="str">
            <v>Social Security Administration</v>
          </cell>
          <cell r="B30">
            <v>521125889233.41998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X7" sqref="X7"/>
    </sheetView>
  </sheetViews>
  <sheetFormatPr defaultRowHeight="14.5" x14ac:dyDescent="0.35"/>
  <cols>
    <col min="1" max="1" width="27.1796875" customWidth="1"/>
    <col min="2" max="2" width="18.90625" style="57" customWidth="1"/>
    <col min="3" max="3" width="17.6328125" style="57" hidden="1" customWidth="1"/>
    <col min="4" max="4" width="1.08984375" style="58" customWidth="1"/>
    <col min="5" max="6" width="18.90625" style="57" hidden="1" customWidth="1"/>
    <col min="7" max="7" width="18.36328125" style="57" customWidth="1"/>
    <col min="8" max="8" width="14.90625" style="57" hidden="1" customWidth="1"/>
    <col min="9" max="9" width="10.08984375" style="57" hidden="1" customWidth="1"/>
    <col min="10" max="10" width="9.453125" style="57" hidden="1" customWidth="1"/>
    <col min="11" max="11" width="18.90625" style="57" customWidth="1"/>
    <col min="12" max="12" width="9.6328125" style="61" customWidth="1"/>
    <col min="13" max="13" width="1.08984375" style="58" customWidth="1"/>
    <col min="14" max="14" width="18.90625" style="57" hidden="1" customWidth="1"/>
    <col min="15" max="15" width="1.1796875" style="58" customWidth="1"/>
    <col min="16" max="17" width="18.90625" style="57" hidden="1" customWidth="1"/>
    <col min="18" max="18" width="18.90625" style="57" customWidth="1"/>
    <col min="19" max="19" width="18.1796875" customWidth="1"/>
    <col min="20" max="20" width="18.90625" style="57" hidden="1" customWidth="1"/>
    <col min="21" max="21" width="1.26953125" style="58" customWidth="1"/>
    <col min="22" max="22" width="18.90625" style="57" customWidth="1"/>
  </cols>
  <sheetData>
    <row r="1" spans="1:22" s="41" customFormat="1" ht="34.5" customHeight="1" x14ac:dyDescent="0.35">
      <c r="A1" s="35" t="s">
        <v>2332</v>
      </c>
      <c r="B1" s="49" t="s">
        <v>2</v>
      </c>
      <c r="C1" s="49" t="s">
        <v>2240</v>
      </c>
      <c r="D1" s="50"/>
      <c r="E1" s="51" t="s">
        <v>2161</v>
      </c>
      <c r="F1" s="51" t="s">
        <v>2357</v>
      </c>
      <c r="G1" s="51" t="s">
        <v>2343</v>
      </c>
      <c r="H1" s="51" t="s">
        <v>2342</v>
      </c>
      <c r="I1" s="51" t="s">
        <v>2341</v>
      </c>
      <c r="J1" s="51" t="s">
        <v>2340</v>
      </c>
      <c r="K1" s="49" t="s">
        <v>2344</v>
      </c>
      <c r="L1" s="59" t="s">
        <v>2325</v>
      </c>
      <c r="M1" s="50"/>
      <c r="N1" s="51" t="s">
        <v>0</v>
      </c>
      <c r="O1" s="50"/>
      <c r="P1" s="52" t="s">
        <v>1</v>
      </c>
      <c r="Q1" s="52" t="s">
        <v>2359</v>
      </c>
      <c r="R1" s="52" t="s">
        <v>2345</v>
      </c>
      <c r="S1" s="49" t="s">
        <v>2344</v>
      </c>
      <c r="T1" s="49" t="s">
        <v>2323</v>
      </c>
      <c r="U1" s="53"/>
      <c r="V1" s="54" t="s">
        <v>2358</v>
      </c>
    </row>
    <row r="2" spans="1:22" x14ac:dyDescent="0.35">
      <c r="A2" s="1" t="s">
        <v>2066</v>
      </c>
      <c r="B2" s="43">
        <f>C2*1000000</f>
        <v>2229728000000</v>
      </c>
      <c r="C2" s="46" t="str">
        <f>VLOOKUP(A2, 'mts 0317 table 5 edited'!B:F, 5, FALSE)</f>
        <v>2,229,728</v>
      </c>
      <c r="D2" s="55"/>
      <c r="E2" s="46">
        <v>2883527132435.9282</v>
      </c>
      <c r="F2" s="46">
        <v>2894210674934.9858</v>
      </c>
      <c r="G2" s="46">
        <f>ROUND(F2, -6)</f>
        <v>2894211000000</v>
      </c>
      <c r="H2" s="46">
        <f t="shared" ref="H2:H29" si="0">(G2-B2)/G2</f>
        <v>0.22959037886318587</v>
      </c>
      <c r="I2" s="46">
        <f t="shared" ref="I2:I29" si="1">B2/G2</f>
        <v>0.7704096211368141</v>
      </c>
      <c r="J2" s="46">
        <f t="shared" ref="J2:J29" si="2">(G2-B2)/B2</f>
        <v>0.29801078875988463</v>
      </c>
      <c r="K2" s="46">
        <f t="shared" ref="K2:K29" si="3">B2-G2</f>
        <v>-664483000000</v>
      </c>
      <c r="L2" s="60">
        <f t="shared" ref="L2:L28" si="4">K2/$K$2</f>
        <v>1</v>
      </c>
      <c r="M2" s="56"/>
      <c r="N2" s="57">
        <v>2878651296177.478</v>
      </c>
      <c r="O2" s="56"/>
      <c r="P2" s="57">
        <v>2901015658493.4097</v>
      </c>
      <c r="Q2" s="57">
        <f>SUM(Q3:Q29)</f>
        <v>2901578561680.3066</v>
      </c>
      <c r="R2" s="57">
        <f>SUM(R3:R29)</f>
        <v>2901580000000</v>
      </c>
      <c r="S2" s="46">
        <f>B2-R2</f>
        <v>-671852000000</v>
      </c>
      <c r="T2" s="46">
        <f>B2-R2</f>
        <v>-671852000000</v>
      </c>
      <c r="U2" s="55"/>
      <c r="V2" s="46">
        <f>F2-Q2</f>
        <v>-7367886745.3208008</v>
      </c>
    </row>
    <row r="3" spans="1:22" x14ac:dyDescent="0.35">
      <c r="A3" s="1" t="s">
        <v>2133</v>
      </c>
      <c r="B3" s="43">
        <f t="shared" ref="B3:B29" si="5">C3*1000000</f>
        <v>607737000000</v>
      </c>
      <c r="C3" s="46" t="str">
        <f>VLOOKUP(A3, 'mts 0317 table 5 edited'!B:F, 5, FALSE)</f>
        <v>607,737</v>
      </c>
      <c r="D3" s="55"/>
      <c r="E3" s="46">
        <v>785984135014.96997</v>
      </c>
      <c r="F3" s="46">
        <v>785773967794.64905</v>
      </c>
      <c r="G3" s="46">
        <f>ROUND(F3, -6)</f>
        <v>785774000000</v>
      </c>
      <c r="H3" s="46">
        <f t="shared" si="0"/>
        <v>0.22657532572979</v>
      </c>
      <c r="I3" s="46">
        <f t="shared" si="1"/>
        <v>0.77342467427021</v>
      </c>
      <c r="J3" s="46">
        <f t="shared" si="2"/>
        <v>0.29295073362326135</v>
      </c>
      <c r="K3" s="46">
        <f t="shared" si="3"/>
        <v>-178037000000</v>
      </c>
      <c r="L3" s="60">
        <f t="shared" si="4"/>
        <v>0.26793311491791361</v>
      </c>
      <c r="M3" s="55"/>
      <c r="N3" s="46">
        <f>VLOOKUP(A3, 'API tas bal 6-13 pivot'!A:B, 2, FALSE)</f>
        <v>785774123408.09985</v>
      </c>
      <c r="O3" s="55"/>
      <c r="P3" s="46">
        <f>VLOOKUP(A3, [1]Sheet2!$A:$B, 2, FALSE)</f>
        <v>785774123408.10022</v>
      </c>
      <c r="Q3" s="57">
        <f>VLOOKUP(A3, [2]Combined_TAS_Bal_vs_Cat_API_pul!$A:$D, 4, FALSE)</f>
        <v>785644598772.29004</v>
      </c>
      <c r="R3" s="57">
        <f t="shared" ref="R3:R29" si="6">ROUND(Q3, -6)</f>
        <v>785645000000</v>
      </c>
      <c r="S3" s="46">
        <f t="shared" ref="S3:S29" si="7">B3-R3</f>
        <v>-177908000000</v>
      </c>
      <c r="T3" s="46">
        <f t="shared" ref="T3:T29" si="8">B3-Q3</f>
        <v>-177907598772.29004</v>
      </c>
      <c r="U3" s="55"/>
      <c r="V3" s="46">
        <f t="shared" ref="V3:V29" si="9">F3-Q3</f>
        <v>129369022.35900879</v>
      </c>
    </row>
    <row r="4" spans="1:22" x14ac:dyDescent="0.35">
      <c r="A4" s="1" t="s">
        <v>2134</v>
      </c>
      <c r="B4" s="43">
        <f t="shared" si="5"/>
        <v>330842000000</v>
      </c>
      <c r="C4" s="46" t="str">
        <f>VLOOKUP(A4, 'mts 0317 table 5 edited'!B:F, 5, FALSE)</f>
        <v>330,842</v>
      </c>
      <c r="D4" s="55"/>
      <c r="E4" s="46">
        <v>524645940951.01001</v>
      </c>
      <c r="F4" s="46">
        <v>524277311918.10901</v>
      </c>
      <c r="G4" s="46">
        <f t="shared" ref="G4:G29" si="10">ROUND(F4, -6)</f>
        <v>524277000000</v>
      </c>
      <c r="H4" s="46">
        <f t="shared" si="0"/>
        <v>0.36895572378723462</v>
      </c>
      <c r="I4" s="46">
        <f t="shared" si="1"/>
        <v>0.63104427621276538</v>
      </c>
      <c r="J4" s="46">
        <f t="shared" si="2"/>
        <v>0.58467485990291435</v>
      </c>
      <c r="K4" s="46">
        <f t="shared" si="3"/>
        <v>-193435000000</v>
      </c>
      <c r="L4" s="60">
        <f t="shared" si="4"/>
        <v>0.29110601776117673</v>
      </c>
      <c r="M4" s="55"/>
      <c r="N4" s="46">
        <f>VLOOKUP(A4, 'API tas bal 6-13 pivot'!A:B, 2, FALSE)</f>
        <v>524277355462.27985</v>
      </c>
      <c r="O4" s="55"/>
      <c r="P4" s="46">
        <f>VLOOKUP(A4, [1]Sheet2!$A:$B, 2, FALSE)</f>
        <v>524277355462.27972</v>
      </c>
      <c r="Q4" s="57">
        <f>VLOOKUP(A4, [2]Combined_TAS_Bal_vs_Cat_API_pul!$A:$D, 4, FALSE)</f>
        <v>524277355462.27899</v>
      </c>
      <c r="R4" s="57">
        <f t="shared" si="6"/>
        <v>524277000000</v>
      </c>
      <c r="S4" s="46">
        <f t="shared" si="7"/>
        <v>-193435000000</v>
      </c>
      <c r="T4" s="46">
        <f t="shared" si="8"/>
        <v>-193435355462.27899</v>
      </c>
      <c r="U4" s="55"/>
      <c r="V4" s="46">
        <f t="shared" si="9"/>
        <v>-43544.169982910156</v>
      </c>
    </row>
    <row r="5" spans="1:22" x14ac:dyDescent="0.35">
      <c r="A5" s="1" t="s">
        <v>2135</v>
      </c>
      <c r="B5" s="43">
        <f t="shared" si="5"/>
        <v>495253000000</v>
      </c>
      <c r="C5" s="46" t="str">
        <f>VLOOKUP(A5, 'mts 0317 table 5 edited'!B:F, 5, FALSE)</f>
        <v>495,253</v>
      </c>
      <c r="D5" s="55"/>
      <c r="E5" s="46">
        <v>521125889233.41998</v>
      </c>
      <c r="F5" s="46">
        <v>521125889233.41998</v>
      </c>
      <c r="G5" s="46">
        <f t="shared" si="10"/>
        <v>521126000000</v>
      </c>
      <c r="H5" s="46">
        <f t="shared" si="0"/>
        <v>4.96482616488143E-2</v>
      </c>
      <c r="I5" s="46">
        <f t="shared" si="1"/>
        <v>0.95035173835118569</v>
      </c>
      <c r="J5" s="46">
        <f t="shared" si="2"/>
        <v>5.2241985409477582E-2</v>
      </c>
      <c r="K5" s="46">
        <f t="shared" si="3"/>
        <v>-25873000000</v>
      </c>
      <c r="L5" s="60">
        <f t="shared" si="4"/>
        <v>3.8937038268849616E-2</v>
      </c>
      <c r="M5" s="55"/>
      <c r="N5" s="46">
        <f>VLOOKUP(A5, 'API tas bal 6-13 pivot'!A:B, 2, FALSE)</f>
        <v>521125889233.41998</v>
      </c>
      <c r="O5" s="55"/>
      <c r="P5" s="46">
        <f>VLOOKUP(A5, [1]Sheet2!$A:$B, 2, FALSE)</f>
        <v>521125889233.42017</v>
      </c>
      <c r="Q5" s="57">
        <f>VLOOKUP(A5, [2]Combined_TAS_Bal_vs_Cat_API_pul!$A:$D, 4, FALSE)</f>
        <v>521125889233.41998</v>
      </c>
      <c r="R5" s="57">
        <f t="shared" si="6"/>
        <v>521126000000</v>
      </c>
      <c r="S5" s="46">
        <f t="shared" si="7"/>
        <v>-25873000000</v>
      </c>
      <c r="T5" s="46">
        <f t="shared" si="8"/>
        <v>-25872889233.419983</v>
      </c>
      <c r="U5" s="55"/>
      <c r="V5" s="46">
        <f t="shared" si="9"/>
        <v>0</v>
      </c>
    </row>
    <row r="6" spans="1:22" x14ac:dyDescent="0.35">
      <c r="A6" s="1" t="s">
        <v>2136</v>
      </c>
      <c r="B6" s="43">
        <f t="shared" si="5"/>
        <v>285658000000</v>
      </c>
      <c r="C6" s="46" t="s">
        <v>475</v>
      </c>
      <c r="D6" s="55"/>
      <c r="E6" s="46">
        <v>491216308131.13013</v>
      </c>
      <c r="F6" s="46">
        <v>488934361209.28003</v>
      </c>
      <c r="G6" s="46">
        <f t="shared" si="10"/>
        <v>488934000000</v>
      </c>
      <c r="H6" s="46">
        <f t="shared" si="0"/>
        <v>0.4157534554766083</v>
      </c>
      <c r="I6" s="46">
        <f t="shared" si="1"/>
        <v>0.58424654452339175</v>
      </c>
      <c r="J6" s="46">
        <f t="shared" si="2"/>
        <v>0.71160618641872453</v>
      </c>
      <c r="K6" s="46">
        <f t="shared" si="3"/>
        <v>-203276000000</v>
      </c>
      <c r="L6" s="60">
        <f t="shared" si="4"/>
        <v>0.30591602794954875</v>
      </c>
      <c r="M6" s="55"/>
      <c r="N6" s="46">
        <f>VLOOKUP(A6, 'API tas bal 6-13 pivot'!A:B, 2, FALSE)</f>
        <v>488934361209.28021</v>
      </c>
      <c r="O6" s="55"/>
      <c r="P6" s="46">
        <f>VLOOKUP(A6, [1]Sheet2!$A:$B, 2, FALSE)</f>
        <v>488934818027.0094</v>
      </c>
      <c r="Q6" s="57">
        <f>VLOOKUP(A6, [2]Combined_TAS_Bal_vs_Cat_API_pul!$A:$D, 4, FALSE)</f>
        <v>488875286423.06897</v>
      </c>
      <c r="R6" s="57">
        <f t="shared" si="6"/>
        <v>488875000000</v>
      </c>
      <c r="S6" s="46">
        <f t="shared" si="7"/>
        <v>-203217000000</v>
      </c>
      <c r="T6" s="46">
        <f t="shared" si="8"/>
        <v>-203217286423.06897</v>
      </c>
      <c r="U6" s="55"/>
      <c r="V6" s="46">
        <f t="shared" si="9"/>
        <v>59074786.21105957</v>
      </c>
    </row>
    <row r="7" spans="1:22" x14ac:dyDescent="0.35">
      <c r="A7" s="1" t="s">
        <v>2137</v>
      </c>
      <c r="B7" s="43">
        <f t="shared" si="5"/>
        <v>90211000000</v>
      </c>
      <c r="C7" s="46" t="str">
        <f>VLOOKUP(A7, 'mts 0317 table 5 edited'!B:F, 5, FALSE)</f>
        <v>90,211</v>
      </c>
      <c r="D7" s="55"/>
      <c r="E7" s="46">
        <v>92643260743.38002</v>
      </c>
      <c r="F7" s="46">
        <v>92699881082.380005</v>
      </c>
      <c r="G7" s="46">
        <f t="shared" si="10"/>
        <v>92700000000</v>
      </c>
      <c r="H7" s="46">
        <f t="shared" si="0"/>
        <v>2.6850053937432578E-2</v>
      </c>
      <c r="I7" s="46">
        <f t="shared" si="1"/>
        <v>0.97314994606256744</v>
      </c>
      <c r="J7" s="46">
        <f t="shared" si="2"/>
        <v>2.7590870292979793E-2</v>
      </c>
      <c r="K7" s="46">
        <f t="shared" si="3"/>
        <v>-2489000000</v>
      </c>
      <c r="L7" s="60">
        <f t="shared" si="4"/>
        <v>3.7457692672348275E-3</v>
      </c>
      <c r="M7" s="55"/>
      <c r="N7" s="46">
        <f>VLOOKUP(A7, 'API tas bal 6-13 pivot'!A:B, 2, FALSE)</f>
        <v>92699881082.38002</v>
      </c>
      <c r="O7" s="55"/>
      <c r="P7" s="46">
        <f>VLOOKUP(A7, [1]Sheet2!$A:$B, 2, FALSE)</f>
        <v>92169189135.839813</v>
      </c>
      <c r="Q7" s="57">
        <f>VLOOKUP(A7, [2]Combined_TAS_Bal_vs_Cat_API_pul!$A:$D, 4, FALSE)</f>
        <v>92169189135.8396</v>
      </c>
      <c r="R7" s="57">
        <f t="shared" si="6"/>
        <v>92169000000</v>
      </c>
      <c r="S7" s="46">
        <f t="shared" si="7"/>
        <v>-1958000000</v>
      </c>
      <c r="T7" s="46">
        <f t="shared" si="8"/>
        <v>-1958189135.8395996</v>
      </c>
      <c r="U7" s="55"/>
      <c r="V7" s="46">
        <f t="shared" si="9"/>
        <v>530691946.54040527</v>
      </c>
    </row>
    <row r="8" spans="1:22" x14ac:dyDescent="0.35">
      <c r="A8" s="1" t="s">
        <v>2138</v>
      </c>
      <c r="B8" s="43">
        <f t="shared" si="5"/>
        <v>75719000000</v>
      </c>
      <c r="C8" s="46" t="str">
        <f>VLOOKUP(A8, 'mts 0317 table 5 edited'!B:F, 5, FALSE)</f>
        <v>75,719</v>
      </c>
      <c r="D8" s="55"/>
      <c r="E8" s="46">
        <v>77061828796.279999</v>
      </c>
      <c r="F8" s="46">
        <v>77061828796.279999</v>
      </c>
      <c r="G8" s="46">
        <f t="shared" si="10"/>
        <v>77062000000</v>
      </c>
      <c r="H8" s="46">
        <f t="shared" si="0"/>
        <v>1.7427525888245827E-2</v>
      </c>
      <c r="I8" s="46">
        <f t="shared" si="1"/>
        <v>0.98257247411175419</v>
      </c>
      <c r="J8" s="46">
        <f t="shared" si="2"/>
        <v>1.7736631492756113E-2</v>
      </c>
      <c r="K8" s="46">
        <f t="shared" si="3"/>
        <v>-1343000000</v>
      </c>
      <c r="L8" s="60">
        <f t="shared" si="4"/>
        <v>2.0211201791467954E-3</v>
      </c>
      <c r="M8" s="55"/>
      <c r="N8" s="46">
        <f>VLOOKUP(A8, 'API tas bal 6-13 pivot'!A:B, 2, FALSE)</f>
        <v>77061828796.279999</v>
      </c>
      <c r="O8" s="55"/>
      <c r="P8" s="46">
        <f>VLOOKUP(A8, [1]Sheet2!$A:$B, 2, FALSE)</f>
        <v>77067853946.660019</v>
      </c>
      <c r="Q8" s="57">
        <f>VLOOKUP(A8, [2]Combined_TAS_Bal_vs_Cat_API_pul!$A:$D, 4, FALSE)</f>
        <v>77067853946.660004</v>
      </c>
      <c r="R8" s="57">
        <f t="shared" si="6"/>
        <v>77068000000</v>
      </c>
      <c r="S8" s="46">
        <f t="shared" si="7"/>
        <v>-1349000000</v>
      </c>
      <c r="T8" s="46">
        <f t="shared" si="8"/>
        <v>-1348853946.6600037</v>
      </c>
      <c r="U8" s="55"/>
      <c r="V8" s="46">
        <f t="shared" si="9"/>
        <v>-6025150.3800048828</v>
      </c>
    </row>
    <row r="9" spans="1:22" x14ac:dyDescent="0.35">
      <c r="A9" s="1" t="s">
        <v>2139</v>
      </c>
      <c r="B9" s="43">
        <f t="shared" si="5"/>
        <v>85883000000</v>
      </c>
      <c r="C9" s="46" t="str">
        <f>VLOOKUP(A9, 'mts 0317 table 5 edited'!B:F, 5, FALSE)</f>
        <v>85,883</v>
      </c>
      <c r="D9" s="55"/>
      <c r="E9" s="46">
        <v>60726834798.620056</v>
      </c>
      <c r="F9" s="46">
        <v>47719799853.349998</v>
      </c>
      <c r="G9" s="46">
        <f t="shared" si="10"/>
        <v>47720000000</v>
      </c>
      <c r="H9" s="46">
        <f t="shared" si="0"/>
        <v>-0.79972757753562451</v>
      </c>
      <c r="I9" s="46">
        <f t="shared" si="1"/>
        <v>1.7997275775356245</v>
      </c>
      <c r="J9" s="46">
        <f t="shared" si="2"/>
        <v>-0.44436035070968644</v>
      </c>
      <c r="K9" s="46">
        <f t="shared" si="3"/>
        <v>38163000000</v>
      </c>
      <c r="L9" s="60">
        <f t="shared" si="4"/>
        <v>-5.7432620548606962E-2</v>
      </c>
      <c r="M9" s="55"/>
      <c r="N9" s="46">
        <f>VLOOKUP(A9, 'API tas bal 6-13 pivot'!A:B, 2, FALSE)</f>
        <v>60726834798.620056</v>
      </c>
      <c r="O9" s="55"/>
      <c r="P9" s="46">
        <f>VLOOKUP(A9, [1]Sheet2!$A:$B, 2, FALSE)</f>
        <v>60750152469.210678</v>
      </c>
      <c r="Q9" s="57">
        <f>VLOOKUP(A9, [2]Combined_TAS_Bal_vs_Cat_API_pul!$A:$D, 4, FALSE)</f>
        <v>81109716999.980194</v>
      </c>
      <c r="R9" s="57">
        <f t="shared" si="6"/>
        <v>81110000000</v>
      </c>
      <c r="S9" s="46">
        <f t="shared" si="7"/>
        <v>4773000000</v>
      </c>
      <c r="T9" s="46">
        <f t="shared" si="8"/>
        <v>4773283000.0198059</v>
      </c>
      <c r="U9" s="55"/>
      <c r="V9" s="46">
        <f t="shared" si="9"/>
        <v>-33389917146.630196</v>
      </c>
    </row>
    <row r="10" spans="1:22" x14ac:dyDescent="0.35">
      <c r="A10" s="1" t="s">
        <v>2140</v>
      </c>
      <c r="B10" s="43">
        <f t="shared" si="5"/>
        <v>35729000000</v>
      </c>
      <c r="C10" s="46" t="str">
        <f>VLOOKUP(A10, 'mts 0317 table 5 edited'!B:F, 5, FALSE)</f>
        <v>35,729</v>
      </c>
      <c r="D10" s="55"/>
      <c r="E10" s="46">
        <v>41039854569.139992</v>
      </c>
      <c r="F10" s="46">
        <v>40863874850.219902</v>
      </c>
      <c r="G10" s="46">
        <f t="shared" si="10"/>
        <v>40864000000</v>
      </c>
      <c r="H10" s="46">
        <f t="shared" si="0"/>
        <v>0.12566072826938135</v>
      </c>
      <c r="I10" s="46">
        <f t="shared" si="1"/>
        <v>0.87433927173061865</v>
      </c>
      <c r="J10" s="46">
        <f t="shared" si="2"/>
        <v>0.14372078703574129</v>
      </c>
      <c r="K10" s="46">
        <f t="shared" si="3"/>
        <v>-5135000000</v>
      </c>
      <c r="L10" s="60">
        <f t="shared" si="4"/>
        <v>7.7278124496789231E-3</v>
      </c>
      <c r="M10" s="55"/>
      <c r="N10" s="46">
        <f>VLOOKUP(A10, 'API tas bal 6-13 pivot'!A:B, 2, FALSE)</f>
        <v>41035249563.109985</v>
      </c>
      <c r="O10" s="55"/>
      <c r="P10" s="46">
        <f>VLOOKUP(A10, [1]Sheet2!$A:$B, 2, FALSE)</f>
        <v>41035097256.019951</v>
      </c>
      <c r="Q10" s="57">
        <f>VLOOKUP(A10, [2]Combined_TAS_Bal_vs_Cat_API_pul!$A:$D, 4, FALSE)</f>
        <v>41035097256.019897</v>
      </c>
      <c r="R10" s="57">
        <f t="shared" si="6"/>
        <v>41035000000</v>
      </c>
      <c r="S10" s="46">
        <f t="shared" si="7"/>
        <v>-5306000000</v>
      </c>
      <c r="T10" s="46">
        <f t="shared" si="8"/>
        <v>-5306097256.0198975</v>
      </c>
      <c r="U10" s="55"/>
      <c r="V10" s="46">
        <f t="shared" si="9"/>
        <v>-171222405.79999542</v>
      </c>
    </row>
    <row r="11" spans="1:22" x14ac:dyDescent="0.35">
      <c r="A11" s="1" t="s">
        <v>2141</v>
      </c>
      <c r="B11" s="43">
        <f t="shared" si="5"/>
        <v>39978000000</v>
      </c>
      <c r="C11" s="46" t="str">
        <f>VLOOKUP(A11, 'mts 0317 table 5 edited'!B:F, 5, FALSE)</f>
        <v>39,978</v>
      </c>
      <c r="D11" s="55"/>
      <c r="E11" s="46">
        <v>40422082206.219994</v>
      </c>
      <c r="F11" s="46">
        <v>40422115638.169899</v>
      </c>
      <c r="G11" s="46">
        <f t="shared" si="10"/>
        <v>40422000000</v>
      </c>
      <c r="H11" s="46">
        <f t="shared" si="0"/>
        <v>1.0984117559744693E-2</v>
      </c>
      <c r="I11" s="46">
        <f t="shared" si="1"/>
        <v>0.98901588244025529</v>
      </c>
      <c r="J11" s="46">
        <f t="shared" si="2"/>
        <v>1.1106108359597779E-2</v>
      </c>
      <c r="K11" s="46">
        <f t="shared" si="3"/>
        <v>-444000000</v>
      </c>
      <c r="L11" s="60">
        <f t="shared" si="4"/>
        <v>6.681886519293947E-4</v>
      </c>
      <c r="M11" s="55"/>
      <c r="N11" s="46">
        <f>VLOOKUP(A11, 'API tas bal 6-13 pivot'!A:B, 2, FALSE)</f>
        <v>40422115638.169991</v>
      </c>
      <c r="O11" s="55"/>
      <c r="P11" s="46">
        <f>VLOOKUP(A11, [1]Sheet2!$A:$B, 2, FALSE)</f>
        <v>40422115146.139938</v>
      </c>
      <c r="Q11" s="57">
        <f>VLOOKUP(A11, [2]Combined_TAS_Bal_vs_Cat_API_pul!$A:$D, 4, FALSE)</f>
        <v>40422115146.1399</v>
      </c>
      <c r="R11" s="57">
        <f t="shared" si="6"/>
        <v>40422000000</v>
      </c>
      <c r="S11" s="46">
        <f t="shared" si="7"/>
        <v>-444000000</v>
      </c>
      <c r="T11" s="46">
        <f t="shared" si="8"/>
        <v>-444115146.13990021</v>
      </c>
      <c r="U11" s="55"/>
      <c r="V11" s="46">
        <f t="shared" si="9"/>
        <v>492.02999877929688</v>
      </c>
    </row>
    <row r="12" spans="1:22" x14ac:dyDescent="0.35">
      <c r="A12" s="1" t="s">
        <v>2142</v>
      </c>
      <c r="B12" s="43">
        <f t="shared" si="5"/>
        <v>32001000000</v>
      </c>
      <c r="C12" s="46" t="str">
        <f>VLOOKUP(A12, 'mts 0317 table 5 edited'!B:F, 5, FALSE)</f>
        <v>32,001</v>
      </c>
      <c r="D12" s="55"/>
      <c r="E12" s="46">
        <v>36899655279.319992</v>
      </c>
      <c r="F12" s="46">
        <v>36569191068.019997</v>
      </c>
      <c r="G12" s="46">
        <f t="shared" si="10"/>
        <v>36569000000</v>
      </c>
      <c r="H12" s="46">
        <f t="shared" si="0"/>
        <v>0.12491454510651098</v>
      </c>
      <c r="I12" s="46">
        <f t="shared" si="1"/>
        <v>0.87508545489348899</v>
      </c>
      <c r="J12" s="46">
        <f t="shared" si="2"/>
        <v>0.14274553920189995</v>
      </c>
      <c r="K12" s="46">
        <f t="shared" si="3"/>
        <v>-4568000000</v>
      </c>
      <c r="L12" s="60">
        <f t="shared" si="4"/>
        <v>6.8745174820123312E-3</v>
      </c>
      <c r="M12" s="55"/>
      <c r="N12" s="46">
        <f>VLOOKUP(A12, 'API tas bal 6-13 pivot'!A:B, 2, FALSE)</f>
        <v>36569191068.019997</v>
      </c>
      <c r="O12" s="55"/>
      <c r="P12" s="46">
        <f>VLOOKUP(A12, [1]Sheet2!$A:$B, 2, FALSE)</f>
        <v>36572045325.709938</v>
      </c>
      <c r="Q12" s="57">
        <f>VLOOKUP(A12, [2]Combined_TAS_Bal_vs_Cat_API_pul!$A:$D, 4, FALSE)</f>
        <v>36572045325.7099</v>
      </c>
      <c r="R12" s="57">
        <f t="shared" si="6"/>
        <v>36572000000</v>
      </c>
      <c r="S12" s="46">
        <f t="shared" si="7"/>
        <v>-4571000000</v>
      </c>
      <c r="T12" s="46">
        <f t="shared" si="8"/>
        <v>-4571045325.7098999</v>
      </c>
      <c r="U12" s="55"/>
      <c r="V12" s="46">
        <f t="shared" si="9"/>
        <v>-2854257.6899032593</v>
      </c>
    </row>
    <row r="13" spans="1:22" x14ac:dyDescent="0.35">
      <c r="A13" s="1" t="s">
        <v>2143</v>
      </c>
      <c r="B13" s="43">
        <f t="shared" si="5"/>
        <v>26820000000</v>
      </c>
      <c r="C13" s="46" t="str">
        <f>VLOOKUP(A13, 'mts 0317 table 5 edited'!B:F, 5, FALSE)</f>
        <v>26,820</v>
      </c>
      <c r="D13" s="55"/>
      <c r="E13" s="46">
        <v>27551579878.82</v>
      </c>
      <c r="F13" s="46">
        <v>27551408411.209999</v>
      </c>
      <c r="G13" s="46">
        <f t="shared" si="10"/>
        <v>27551000000</v>
      </c>
      <c r="H13" s="46">
        <f t="shared" si="0"/>
        <v>2.6532612246379442E-2</v>
      </c>
      <c r="I13" s="46">
        <f t="shared" si="1"/>
        <v>0.97346738775362052</v>
      </c>
      <c r="J13" s="46">
        <f t="shared" si="2"/>
        <v>2.7255779269202089E-2</v>
      </c>
      <c r="K13" s="46">
        <f t="shared" si="3"/>
        <v>-731000000</v>
      </c>
      <c r="L13" s="60">
        <f t="shared" si="4"/>
        <v>1.1001033886495215E-3</v>
      </c>
      <c r="M13" s="55"/>
      <c r="N13" s="46">
        <f>VLOOKUP(A13, 'API tas bal 6-13 pivot'!A:B, 2, FALSE)</f>
        <v>27551579878.82</v>
      </c>
      <c r="O13" s="55"/>
      <c r="P13" s="46">
        <f>VLOOKUP(A13, [1]Sheet2!$A:$B, 2, FALSE)</f>
        <v>27551579878.820004</v>
      </c>
      <c r="Q13" s="57">
        <f>VLOOKUP(A13, [2]Combined_TAS_Bal_vs_Cat_API_pul!$A:$D, 4, FALSE)</f>
        <v>27551579878.819901</v>
      </c>
      <c r="R13" s="57">
        <f t="shared" si="6"/>
        <v>27552000000</v>
      </c>
      <c r="S13" s="46">
        <f t="shared" si="7"/>
        <v>-732000000</v>
      </c>
      <c r="T13" s="46">
        <f t="shared" si="8"/>
        <v>-731579878.81990051</v>
      </c>
      <c r="U13" s="55"/>
      <c r="V13" s="46">
        <f t="shared" si="9"/>
        <v>-171467.60990142822</v>
      </c>
    </row>
    <row r="14" spans="1:22" x14ac:dyDescent="0.35">
      <c r="A14" s="1" t="s">
        <v>2144</v>
      </c>
      <c r="B14" s="43">
        <f t="shared" si="5"/>
        <v>19485000000</v>
      </c>
      <c r="C14" s="46" t="str">
        <f>VLOOKUP(A14, 'mts 0317 table 5 edited'!B:F, 5, FALSE)</f>
        <v>19,485</v>
      </c>
      <c r="D14" s="55"/>
      <c r="E14" s="46">
        <v>26561232363.300007</v>
      </c>
      <c r="F14" s="46">
        <v>25356840084.619999</v>
      </c>
      <c r="G14" s="46">
        <f t="shared" si="10"/>
        <v>25357000000</v>
      </c>
      <c r="H14" s="46">
        <f t="shared" si="0"/>
        <v>0.23157313562329929</v>
      </c>
      <c r="I14" s="46">
        <f t="shared" si="1"/>
        <v>0.76842686437670071</v>
      </c>
      <c r="J14" s="46">
        <f t="shared" si="2"/>
        <v>0.30136002052861177</v>
      </c>
      <c r="K14" s="46">
        <f t="shared" si="3"/>
        <v>-5872000000</v>
      </c>
      <c r="L14" s="60">
        <f t="shared" si="4"/>
        <v>8.8369454147058692E-3</v>
      </c>
      <c r="M14" s="55"/>
      <c r="N14" s="46">
        <f>VLOOKUP(A14, 'API tas bal 6-13 pivot'!A:B, 2, FALSE)</f>
        <v>25409745472.040009</v>
      </c>
      <c r="O14" s="55"/>
      <c r="P14" s="46">
        <f>VLOOKUP(A14, [1]Sheet2!$A:$B, 2, FALSE)</f>
        <v>50405520577.519966</v>
      </c>
      <c r="Q14" s="57">
        <f>VLOOKUP(A14, [2]Combined_TAS_Bal_vs_Cat_API_pul!$A:$D, 4, FALSE)</f>
        <v>50405520577.519997</v>
      </c>
      <c r="R14" s="57">
        <f t="shared" si="6"/>
        <v>50406000000</v>
      </c>
      <c r="S14" s="46">
        <f t="shared" si="7"/>
        <v>-30921000000</v>
      </c>
      <c r="T14" s="46">
        <f t="shared" si="8"/>
        <v>-30920520577.519997</v>
      </c>
      <c r="U14" s="55"/>
      <c r="V14" s="46">
        <f t="shared" si="9"/>
        <v>-25048680492.899998</v>
      </c>
    </row>
    <row r="15" spans="1:22" x14ac:dyDescent="0.35">
      <c r="A15" s="1" t="s">
        <v>2145</v>
      </c>
      <c r="B15" s="43">
        <f t="shared" si="5"/>
        <v>16222000000</v>
      </c>
      <c r="C15" s="46" t="str">
        <f>VLOOKUP(A15, 'mts 0317 table 5 edited'!B:F, 5, FALSE)</f>
        <v>16,222</v>
      </c>
      <c r="D15" s="55"/>
      <c r="E15" s="46">
        <v>19646745205.64999</v>
      </c>
      <c r="F15" s="46">
        <v>19640401481.269901</v>
      </c>
      <c r="G15" s="46">
        <f t="shared" si="10"/>
        <v>19640000000</v>
      </c>
      <c r="H15" s="46">
        <f t="shared" si="0"/>
        <v>0.17403258655804479</v>
      </c>
      <c r="I15" s="46">
        <f t="shared" si="1"/>
        <v>0.82596741344195523</v>
      </c>
      <c r="J15" s="46">
        <f t="shared" si="2"/>
        <v>0.21070151645912957</v>
      </c>
      <c r="K15" s="46">
        <f t="shared" si="3"/>
        <v>-3418000000</v>
      </c>
      <c r="L15" s="60">
        <f t="shared" si="4"/>
        <v>5.1438486763393495E-3</v>
      </c>
      <c r="M15" s="55"/>
      <c r="N15" s="46">
        <f>VLOOKUP(A15, 'API tas bal 6-13 pivot'!A:B, 2, FALSE)</f>
        <v>19646745205.64999</v>
      </c>
      <c r="O15" s="55"/>
      <c r="P15" s="46">
        <f>VLOOKUP(A15, [1]Sheet2!$A:$B, 2, FALSE)</f>
        <v>19646788210.649975</v>
      </c>
      <c r="Q15" s="57">
        <f>VLOOKUP(A15, [2]Combined_TAS_Bal_vs_Cat_API_pul!$A:$D, 4, FALSE)</f>
        <v>19646788210.650002</v>
      </c>
      <c r="R15" s="57">
        <f t="shared" si="6"/>
        <v>19647000000</v>
      </c>
      <c r="S15" s="46">
        <f t="shared" si="7"/>
        <v>-3425000000</v>
      </c>
      <c r="T15" s="46">
        <f t="shared" si="8"/>
        <v>-3424788210.6500015</v>
      </c>
      <c r="U15" s="55"/>
      <c r="V15" s="46">
        <f t="shared" si="9"/>
        <v>-6386729.3801002502</v>
      </c>
    </row>
    <row r="16" spans="1:22" x14ac:dyDescent="0.35">
      <c r="A16" s="1" t="s">
        <v>2146</v>
      </c>
      <c r="B16" s="43">
        <f t="shared" si="5"/>
        <v>12816000000</v>
      </c>
      <c r="C16" s="46" t="str">
        <f>VLOOKUP(A16, 'mts 0317 table 5 edited'!B:F, 5, FALSE)</f>
        <v>12,816</v>
      </c>
      <c r="D16" s="55"/>
      <c r="E16" s="46">
        <v>19368965969.529991</v>
      </c>
      <c r="F16" s="46">
        <v>19157788181.999901</v>
      </c>
      <c r="G16" s="46">
        <f t="shared" si="10"/>
        <v>19158000000</v>
      </c>
      <c r="H16" s="46">
        <f t="shared" si="0"/>
        <v>0.33103664265580957</v>
      </c>
      <c r="I16" s="46">
        <f t="shared" si="1"/>
        <v>0.66896335734419043</v>
      </c>
      <c r="J16" s="46">
        <f t="shared" si="2"/>
        <v>0.49485018726591762</v>
      </c>
      <c r="K16" s="46">
        <f t="shared" si="3"/>
        <v>-6342000000</v>
      </c>
      <c r="L16" s="60">
        <f t="shared" si="4"/>
        <v>9.5442622309374354E-3</v>
      </c>
      <c r="M16" s="55"/>
      <c r="N16" s="46">
        <f>VLOOKUP(A16, 'API tas bal 6-13 pivot'!A:B, 2, FALSE)</f>
        <v>19216753221.169994</v>
      </c>
      <c r="O16" s="55"/>
      <c r="P16" s="46">
        <f>VLOOKUP(A16, [1]Sheet2!$A:$B, 2, FALSE)</f>
        <v>19216753221.169952</v>
      </c>
      <c r="Q16" s="57">
        <f>VLOOKUP(A16, [2]Combined_TAS_Bal_vs_Cat_API_pul!$A:$D, 4, FALSE)</f>
        <v>19216753221.169899</v>
      </c>
      <c r="R16" s="57">
        <f t="shared" si="6"/>
        <v>19217000000</v>
      </c>
      <c r="S16" s="46">
        <f t="shared" si="7"/>
        <v>-6401000000</v>
      </c>
      <c r="T16" s="46">
        <f t="shared" si="8"/>
        <v>-6400753221.169899</v>
      </c>
      <c r="U16" s="55"/>
      <c r="V16" s="46">
        <f t="shared" si="9"/>
        <v>-58965039.169998169</v>
      </c>
    </row>
    <row r="17" spans="1:22" x14ac:dyDescent="0.35">
      <c r="A17" s="1" t="s">
        <v>2148</v>
      </c>
      <c r="B17" s="43">
        <f t="shared" si="5"/>
        <v>15425000000</v>
      </c>
      <c r="C17" s="46" t="str">
        <f>VLOOKUP(A17, 'mts 0317 table 5 edited'!B:F, 5, FALSE)</f>
        <v>15,425</v>
      </c>
      <c r="D17" s="55"/>
      <c r="E17" s="46">
        <v>18981885303.929996</v>
      </c>
      <c r="F17" s="46">
        <v>36846528393.2099</v>
      </c>
      <c r="G17" s="46">
        <f t="shared" si="10"/>
        <v>36847000000</v>
      </c>
      <c r="H17" s="46">
        <f t="shared" si="0"/>
        <v>0.58137704562108172</v>
      </c>
      <c r="I17" s="46">
        <f t="shared" si="1"/>
        <v>0.41862295437891822</v>
      </c>
      <c r="J17" s="46">
        <f t="shared" si="2"/>
        <v>1.3887844408427876</v>
      </c>
      <c r="K17" s="46">
        <f t="shared" si="3"/>
        <v>-21422000000</v>
      </c>
      <c r="L17" s="60">
        <f t="shared" si="4"/>
        <v>3.2238597526197059E-2</v>
      </c>
      <c r="M17" s="55"/>
      <c r="N17" s="46">
        <f>VLOOKUP(A17, 'API tas bal 6-13 pivot'!A:B, 2, FALSE)</f>
        <v>18423271153</v>
      </c>
      <c r="O17" s="55"/>
      <c r="P17" s="46">
        <f>VLOOKUP(A17, [1]Sheet2!$A:$B, 2, FALSE)</f>
        <v>18423271153.000034</v>
      </c>
      <c r="Q17" s="57">
        <f>VLOOKUP(A17, [2]Combined_TAS_Bal_vs_Cat_API_pul!$A:$D, 4, FALSE)</f>
        <v>19467548447.429901</v>
      </c>
      <c r="R17" s="57">
        <f t="shared" si="6"/>
        <v>19468000000</v>
      </c>
      <c r="S17" s="46">
        <f t="shared" si="7"/>
        <v>-4043000000</v>
      </c>
      <c r="T17" s="46">
        <f t="shared" si="8"/>
        <v>-4042548447.4299011</v>
      </c>
      <c r="U17" s="55"/>
      <c r="V17" s="46">
        <f t="shared" si="9"/>
        <v>17378979945.779999</v>
      </c>
    </row>
    <row r="18" spans="1:22" x14ac:dyDescent="0.35">
      <c r="A18" s="1" t="s">
        <v>2149</v>
      </c>
      <c r="B18" s="43">
        <f t="shared" si="5"/>
        <v>-202000000</v>
      </c>
      <c r="C18" s="46" t="str">
        <f>VLOOKUP(A18, 'mts 0317 table 5 edited'!B:F, 5, FALSE)</f>
        <v>-202</v>
      </c>
      <c r="D18" s="55"/>
      <c r="E18" s="46">
        <v>11120463824.08</v>
      </c>
      <c r="F18" s="46">
        <v>11171681654.01</v>
      </c>
      <c r="G18" s="46">
        <f t="shared" si="10"/>
        <v>11172000000</v>
      </c>
      <c r="H18" s="46">
        <f t="shared" si="0"/>
        <v>1.0180809165771572</v>
      </c>
      <c r="I18" s="46">
        <f t="shared" si="1"/>
        <v>-1.8080916577157179E-2</v>
      </c>
      <c r="J18" s="46">
        <f t="shared" si="2"/>
        <v>-56.306930693069305</v>
      </c>
      <c r="K18" s="46">
        <f t="shared" si="3"/>
        <v>-11374000000</v>
      </c>
      <c r="L18" s="60">
        <f t="shared" si="4"/>
        <v>1.7117066952803909E-2</v>
      </c>
      <c r="M18" s="55"/>
      <c r="N18" s="46">
        <f>VLOOKUP(A18, 'API tas bal 6-13 pivot'!A:B, 2, FALSE)</f>
        <v>11120463824.08</v>
      </c>
      <c r="O18" s="55"/>
      <c r="P18" s="46">
        <f>VLOOKUP(A18, [1]Sheet2!$A:$B, 2, FALSE)</f>
        <v>11120463824.080004</v>
      </c>
      <c r="Q18" s="57">
        <f>VLOOKUP(A18, [2]Combined_TAS_Bal_vs_Cat_API_pul!$A:$D, 4, FALSE)</f>
        <v>11120463824.079901</v>
      </c>
      <c r="R18" s="57">
        <f t="shared" si="6"/>
        <v>11120000000</v>
      </c>
      <c r="S18" s="46">
        <f t="shared" si="7"/>
        <v>-11322000000</v>
      </c>
      <c r="T18" s="46">
        <f t="shared" si="8"/>
        <v>-11322463824.079901</v>
      </c>
      <c r="U18" s="55"/>
      <c r="V18" s="46">
        <f t="shared" si="9"/>
        <v>51217829.930099487</v>
      </c>
    </row>
    <row r="19" spans="1:22" x14ac:dyDescent="0.35">
      <c r="A19" s="1" t="s">
        <v>2150</v>
      </c>
      <c r="B19" s="43">
        <f t="shared" si="5"/>
        <v>7758000000</v>
      </c>
      <c r="C19" s="46" t="str">
        <f>VLOOKUP(A19, 'mts 0317 table 5 edited'!B:F, 5, FALSE)</f>
        <v>7,758</v>
      </c>
      <c r="D19" s="55"/>
      <c r="E19" s="46">
        <v>11086851126.940001</v>
      </c>
      <c r="F19" s="46">
        <v>11084154841.74</v>
      </c>
      <c r="G19" s="46">
        <f t="shared" si="10"/>
        <v>11084000000</v>
      </c>
      <c r="H19" s="46">
        <f t="shared" si="0"/>
        <v>0.30007217610970771</v>
      </c>
      <c r="I19" s="46">
        <f t="shared" si="1"/>
        <v>0.69992782389029229</v>
      </c>
      <c r="J19" s="46">
        <f t="shared" si="2"/>
        <v>0.42871874194379994</v>
      </c>
      <c r="K19" s="46">
        <f t="shared" si="3"/>
        <v>-3326000000</v>
      </c>
      <c r="L19" s="60">
        <f t="shared" si="4"/>
        <v>5.0053951718855112E-3</v>
      </c>
      <c r="M19" s="55"/>
      <c r="N19" s="46">
        <f>VLOOKUP(A19, 'API tas bal 6-13 pivot'!A:B, 2, FALSE)</f>
        <v>11086851126.940001</v>
      </c>
      <c r="O19" s="55"/>
      <c r="P19" s="46">
        <f>VLOOKUP(A19, [1]Sheet2!$A:$B, 2, FALSE)</f>
        <v>11086851126.939995</v>
      </c>
      <c r="Q19" s="57">
        <f>VLOOKUP(A19, [2]Combined_TAS_Bal_vs_Cat_API_pul!$A:$D, 4, FALSE)</f>
        <v>11064250722.18</v>
      </c>
      <c r="R19" s="57">
        <f t="shared" si="6"/>
        <v>11064000000</v>
      </c>
      <c r="S19" s="46">
        <f t="shared" si="7"/>
        <v>-3306000000</v>
      </c>
      <c r="T19" s="46">
        <f t="shared" si="8"/>
        <v>-3306250722.1800003</v>
      </c>
      <c r="U19" s="55"/>
      <c r="V19" s="46">
        <f t="shared" si="9"/>
        <v>19904119.559999466</v>
      </c>
    </row>
    <row r="20" spans="1:22" x14ac:dyDescent="0.35">
      <c r="A20" s="1" t="s">
        <v>2151</v>
      </c>
      <c r="B20" s="43">
        <f t="shared" si="5"/>
        <v>9390000000</v>
      </c>
      <c r="C20" s="46" t="str">
        <f>VLOOKUP(A20, 'mts 0317 table 5 edited'!B:F, 5, FALSE)</f>
        <v>9,390</v>
      </c>
      <c r="D20" s="55"/>
      <c r="E20" s="46">
        <v>10740191427.35</v>
      </c>
      <c r="F20" s="46">
        <v>21480382854.699902</v>
      </c>
      <c r="G20" s="46">
        <f t="shared" si="10"/>
        <v>21480000000</v>
      </c>
      <c r="H20" s="46">
        <f t="shared" si="0"/>
        <v>0.56284916201117319</v>
      </c>
      <c r="I20" s="46">
        <f t="shared" si="1"/>
        <v>0.43715083798882681</v>
      </c>
      <c r="J20" s="46">
        <f t="shared" si="2"/>
        <v>1.2875399361022364</v>
      </c>
      <c r="K20" s="46">
        <f t="shared" si="3"/>
        <v>-12090000000</v>
      </c>
      <c r="L20" s="60">
        <f t="shared" si="4"/>
        <v>1.8194596400509869E-2</v>
      </c>
      <c r="M20" s="55"/>
      <c r="N20" s="46">
        <f>VLOOKUP(A20, 'API tas bal 6-13 pivot'!A:B, 2, FALSE)</f>
        <v>10740191427.35</v>
      </c>
      <c r="O20" s="55"/>
      <c r="P20" s="46">
        <f>VLOOKUP(A20, [1]Sheet2!$A:$B, 2, FALSE)</f>
        <v>10740191427.349998</v>
      </c>
      <c r="Q20" s="57">
        <f>VLOOKUP(A20, [2]Combined_TAS_Bal_vs_Cat_API_pul!$A:$D, 4, FALSE)</f>
        <v>10740191427.349899</v>
      </c>
      <c r="R20" s="57">
        <f t="shared" si="6"/>
        <v>10740000000</v>
      </c>
      <c r="S20" s="46">
        <f t="shared" si="7"/>
        <v>-1350000000</v>
      </c>
      <c r="T20" s="46">
        <f t="shared" si="8"/>
        <v>-1350191427.3498993</v>
      </c>
      <c r="U20" s="55"/>
      <c r="V20" s="46">
        <f t="shared" si="9"/>
        <v>10740191427.350002</v>
      </c>
    </row>
    <row r="21" spans="1:22" x14ac:dyDescent="0.35">
      <c r="A21" s="1" t="s">
        <v>2152</v>
      </c>
      <c r="B21" s="43">
        <f t="shared" si="5"/>
        <v>5729000000</v>
      </c>
      <c r="C21" s="46" t="s">
        <v>329</v>
      </c>
      <c r="D21" s="55"/>
      <c r="E21" s="46">
        <v>7974190795.3799973</v>
      </c>
      <c r="F21" s="46">
        <v>7964112325.5899897</v>
      </c>
      <c r="G21" s="46">
        <f t="shared" si="10"/>
        <v>7964000000</v>
      </c>
      <c r="H21" s="46">
        <f t="shared" si="0"/>
        <v>0.28063787041687593</v>
      </c>
      <c r="I21" s="46">
        <f t="shared" si="1"/>
        <v>0.71936212958312407</v>
      </c>
      <c r="J21" s="46">
        <f t="shared" si="2"/>
        <v>0.39012043986734157</v>
      </c>
      <c r="K21" s="46">
        <f t="shared" si="3"/>
        <v>-2235000000</v>
      </c>
      <c r="L21" s="60">
        <f t="shared" si="4"/>
        <v>3.3635172005905341E-3</v>
      </c>
      <c r="M21" s="55"/>
      <c r="N21" s="46">
        <f>VLOOKUP(A21, 'API tas bal 6-13 pivot'!A:B, 2, FALSE)</f>
        <v>7973100223.9899969</v>
      </c>
      <c r="O21" s="55"/>
      <c r="P21" s="46">
        <f>VLOOKUP(A21, [1]Sheet2!$A:$B, 2, FALSE)</f>
        <v>7973100223.9899807</v>
      </c>
      <c r="Q21" s="57">
        <f>VLOOKUP(A21, [2]Combined_TAS_Bal_vs_Cat_API_pul!$A:$D, 4, FALSE)</f>
        <v>7973096950.9899797</v>
      </c>
      <c r="R21" s="57">
        <f t="shared" si="6"/>
        <v>7973000000</v>
      </c>
      <c r="S21" s="46">
        <f t="shared" si="7"/>
        <v>-2244000000</v>
      </c>
      <c r="T21" s="46">
        <f t="shared" si="8"/>
        <v>-2244096950.9899797</v>
      </c>
      <c r="U21" s="55"/>
      <c r="V21" s="46">
        <f t="shared" si="9"/>
        <v>-8984625.3999900818</v>
      </c>
    </row>
    <row r="22" spans="1:22" x14ac:dyDescent="0.35">
      <c r="A22" s="1" t="s">
        <v>2153</v>
      </c>
      <c r="B22" s="43">
        <f t="shared" si="5"/>
        <v>3506000000</v>
      </c>
      <c r="C22" s="46" t="str">
        <f>VLOOKUP(A22, 'mts 0317 table 5 edited'!B:F, 5, FALSE)</f>
        <v>3,506</v>
      </c>
      <c r="D22" s="55"/>
      <c r="E22" s="46">
        <v>7093709441.4799957</v>
      </c>
      <c r="F22" s="46">
        <v>7093709441.47999</v>
      </c>
      <c r="G22" s="46">
        <f t="shared" si="10"/>
        <v>7094000000</v>
      </c>
      <c r="H22" s="46">
        <f t="shared" si="0"/>
        <v>0.50577953199887227</v>
      </c>
      <c r="I22" s="46">
        <f t="shared" si="1"/>
        <v>0.49422046800112773</v>
      </c>
      <c r="J22" s="46">
        <f t="shared" si="2"/>
        <v>1.0233884768967485</v>
      </c>
      <c r="K22" s="46">
        <f t="shared" si="3"/>
        <v>-3588000000</v>
      </c>
      <c r="L22" s="60">
        <f t="shared" si="4"/>
        <v>5.3996866736997036E-3</v>
      </c>
      <c r="M22" s="55"/>
      <c r="N22" s="46">
        <f>VLOOKUP(A22, 'API tas bal 6-13 pivot'!A:B, 2, FALSE)</f>
        <v>7093709441.4799957</v>
      </c>
      <c r="O22" s="55"/>
      <c r="P22" s="46">
        <f>VLOOKUP(A22, [1]Sheet2!$A:$B, 2, FALSE)</f>
        <v>7093709441.4800081</v>
      </c>
      <c r="Q22" s="57">
        <f>VLOOKUP(A22, [2]Combined_TAS_Bal_vs_Cat_API_pul!$A:$D, 4, FALSE)</f>
        <v>7093709441.4799995</v>
      </c>
      <c r="R22" s="57">
        <f t="shared" si="6"/>
        <v>7094000000</v>
      </c>
      <c r="S22" s="46">
        <f t="shared" si="7"/>
        <v>-3588000000</v>
      </c>
      <c r="T22" s="46">
        <f t="shared" si="8"/>
        <v>-3587709441.4799995</v>
      </c>
      <c r="U22" s="55"/>
      <c r="V22" s="46">
        <f t="shared" si="9"/>
        <v>-9.5367431640625E-6</v>
      </c>
    </row>
    <row r="23" spans="1:22" x14ac:dyDescent="0.35">
      <c r="A23" s="1" t="s">
        <v>2154</v>
      </c>
      <c r="B23" s="43">
        <f t="shared" si="5"/>
        <v>6376000000</v>
      </c>
      <c r="C23" s="46" t="str">
        <f>VLOOKUP(A23, 'mts 0317 table 5 edited'!B:F, 5, FALSE)</f>
        <v>6,376</v>
      </c>
      <c r="D23" s="55"/>
      <c r="E23" s="46">
        <v>6805566709.7999992</v>
      </c>
      <c r="F23" s="46">
        <v>6805566709.7999897</v>
      </c>
      <c r="G23" s="46">
        <f t="shared" si="10"/>
        <v>6806000000</v>
      </c>
      <c r="H23" s="46">
        <f t="shared" si="0"/>
        <v>6.3179547458125179E-2</v>
      </c>
      <c r="I23" s="46">
        <f t="shared" si="1"/>
        <v>0.93682045254187485</v>
      </c>
      <c r="J23" s="46">
        <f t="shared" si="2"/>
        <v>6.7440401505646175E-2</v>
      </c>
      <c r="K23" s="46">
        <f t="shared" si="3"/>
        <v>-430000000</v>
      </c>
      <c r="L23" s="60">
        <f t="shared" si="4"/>
        <v>6.4711964038207152E-4</v>
      </c>
      <c r="M23" s="55"/>
      <c r="N23" s="46">
        <f>VLOOKUP(A23, 'API tas bal 6-13 pivot'!A:B, 2, FALSE)</f>
        <v>6805566709.7999992</v>
      </c>
      <c r="O23" s="55"/>
      <c r="P23" s="46">
        <f>VLOOKUP(A23, [1]Sheet2!$A:$B, 2, FALSE)</f>
        <v>6805566709.7999973</v>
      </c>
      <c r="Q23" s="57">
        <f>VLOOKUP(A23, [2]Combined_TAS_Bal_vs_Cat_API_pul!$A:$D, 4, FALSE)</f>
        <v>6805566709.7999897</v>
      </c>
      <c r="R23" s="57">
        <f t="shared" si="6"/>
        <v>6806000000</v>
      </c>
      <c r="S23" s="46">
        <f t="shared" si="7"/>
        <v>-430000000</v>
      </c>
      <c r="T23" s="46">
        <f t="shared" si="8"/>
        <v>-429566709.7999897</v>
      </c>
      <c r="U23" s="55"/>
      <c r="V23" s="46">
        <f t="shared" si="9"/>
        <v>0</v>
      </c>
    </row>
    <row r="24" spans="1:22" x14ac:dyDescent="0.35">
      <c r="A24" s="1" t="s">
        <v>2155</v>
      </c>
      <c r="B24" s="43">
        <f t="shared" si="5"/>
        <v>4533000000</v>
      </c>
      <c r="C24" s="46" t="str">
        <f>VLOOKUP(A24, 'mts 0317 table 5 edited'!B:F, 5, FALSE)</f>
        <v>4,533</v>
      </c>
      <c r="D24" s="55"/>
      <c r="E24" s="46">
        <v>5290484182.5699978</v>
      </c>
      <c r="F24" s="46">
        <v>5290484182.5699902</v>
      </c>
      <c r="G24" s="46">
        <f t="shared" si="10"/>
        <v>5290000000</v>
      </c>
      <c r="H24" s="46">
        <f t="shared" si="0"/>
        <v>0.14310018903591681</v>
      </c>
      <c r="I24" s="46">
        <f t="shared" si="1"/>
        <v>0.85689981096408319</v>
      </c>
      <c r="J24" s="46">
        <f t="shared" si="2"/>
        <v>0.1669975733509817</v>
      </c>
      <c r="K24" s="46">
        <f t="shared" si="3"/>
        <v>-757000000</v>
      </c>
      <c r="L24" s="60">
        <f t="shared" si="4"/>
        <v>1.1392315529516932E-3</v>
      </c>
      <c r="M24" s="55"/>
      <c r="N24" s="46">
        <f>VLOOKUP(A24, 'API tas bal 6-13 pivot'!A:B, 2, FALSE)</f>
        <v>5290484182.5699978</v>
      </c>
      <c r="O24" s="55"/>
      <c r="P24" s="46">
        <f>VLOOKUP(A24, [1]Sheet2!$A:$B, 2, FALSE)</f>
        <v>5290320319.6499929</v>
      </c>
      <c r="Q24" s="57">
        <f>VLOOKUP(A24, [2]Combined_TAS_Bal_vs_Cat_API_pul!$A:$D, 4, FALSE)</f>
        <v>5290318634.9200096</v>
      </c>
      <c r="R24" s="57">
        <f t="shared" si="6"/>
        <v>5290000000</v>
      </c>
      <c r="S24" s="46">
        <f t="shared" si="7"/>
        <v>-757000000</v>
      </c>
      <c r="T24" s="46">
        <f t="shared" si="8"/>
        <v>-757318634.92000961</v>
      </c>
      <c r="U24" s="55"/>
      <c r="V24" s="46">
        <f t="shared" si="9"/>
        <v>165547.64998054504</v>
      </c>
    </row>
    <row r="25" spans="1:22" x14ac:dyDescent="0.35">
      <c r="A25" s="1" t="s">
        <v>2156</v>
      </c>
      <c r="B25" s="43">
        <f t="shared" si="5"/>
        <v>4996000000</v>
      </c>
      <c r="C25" s="46">
        <v>4996</v>
      </c>
      <c r="D25" s="55"/>
      <c r="E25" s="46">
        <v>5196979075.5900002</v>
      </c>
      <c r="F25" s="46">
        <v>10393958151.179899</v>
      </c>
      <c r="G25" s="46">
        <f t="shared" si="10"/>
        <v>10394000000</v>
      </c>
      <c r="H25" s="46">
        <f t="shared" si="0"/>
        <v>0.51933807966134304</v>
      </c>
      <c r="I25" s="46">
        <f t="shared" si="1"/>
        <v>0.4806619203386569</v>
      </c>
      <c r="J25" s="46">
        <f t="shared" si="2"/>
        <v>1.0804643714971978</v>
      </c>
      <c r="K25" s="46">
        <f t="shared" si="3"/>
        <v>-5398000000</v>
      </c>
      <c r="L25" s="60">
        <f t="shared" si="4"/>
        <v>8.1236088808893537E-3</v>
      </c>
      <c r="M25" s="55"/>
      <c r="N25" s="46">
        <f>VLOOKUP(A25, 'API tas bal 6-13 pivot'!A:B, 2, FALSE)</f>
        <v>5196979075.5900002</v>
      </c>
      <c r="O25" s="55"/>
      <c r="P25" s="46">
        <f>VLOOKUP(A25, [1]Sheet2!$A:$B, 2, FALSE)</f>
        <v>5196979075.5900002</v>
      </c>
      <c r="Q25" s="57">
        <f>VLOOKUP(A25, [2]Combined_TAS_Bal_vs_Cat_API_pul!$A:$D, 4, FALSE)</f>
        <v>10393958151.179899</v>
      </c>
      <c r="R25" s="57">
        <f t="shared" si="6"/>
        <v>10394000000</v>
      </c>
      <c r="S25" s="46">
        <f t="shared" si="7"/>
        <v>-5398000000</v>
      </c>
      <c r="T25" s="46">
        <f t="shared" si="8"/>
        <v>-5397958151.1798992</v>
      </c>
      <c r="U25" s="55"/>
      <c r="V25" s="46">
        <f t="shared" si="9"/>
        <v>0</v>
      </c>
    </row>
    <row r="26" spans="1:22" x14ac:dyDescent="0.35">
      <c r="A26" s="1" t="s">
        <v>2157</v>
      </c>
      <c r="B26" s="43">
        <f t="shared" si="5"/>
        <v>3374000000</v>
      </c>
      <c r="C26" s="46" t="str">
        <f>VLOOKUP(A26, 'mts 0317 table 5 edited'!B:F, 5, FALSE)</f>
        <v>3,374</v>
      </c>
      <c r="D26" s="55"/>
      <c r="E26" s="46">
        <v>3416245884.5300012</v>
      </c>
      <c r="F26" s="46">
        <v>3416756121.3200002</v>
      </c>
      <c r="G26" s="46">
        <f t="shared" si="10"/>
        <v>3417000000</v>
      </c>
      <c r="H26" s="46">
        <f t="shared" si="0"/>
        <v>1.2584138132865087E-2</v>
      </c>
      <c r="I26" s="46">
        <f t="shared" si="1"/>
        <v>0.98741586186713493</v>
      </c>
      <c r="J26" s="46">
        <f t="shared" si="2"/>
        <v>1.2744516893894487E-2</v>
      </c>
      <c r="K26" s="46">
        <f t="shared" si="3"/>
        <v>-43000000</v>
      </c>
      <c r="L26" s="60">
        <f t="shared" si="4"/>
        <v>6.4711964038207144E-5</v>
      </c>
      <c r="M26" s="55"/>
      <c r="N26" s="46">
        <f>VLOOKUP(A26, 'API tas bal 6-13 pivot'!A:B, 2, FALSE)</f>
        <v>3416756121.3200011</v>
      </c>
      <c r="O26" s="55"/>
      <c r="P26" s="46">
        <f>VLOOKUP(A26, [1]Sheet2!$A:$B, 2, FALSE)</f>
        <v>3416756121.3400006</v>
      </c>
      <c r="Q26" s="57">
        <f>VLOOKUP(A26, [2]Combined_TAS_Bal_vs_Cat_API_pul!$A:$D, 4, FALSE)</f>
        <v>3416705422.8299999</v>
      </c>
      <c r="R26" s="57">
        <f t="shared" si="6"/>
        <v>3417000000</v>
      </c>
      <c r="S26" s="46">
        <f t="shared" si="7"/>
        <v>-43000000</v>
      </c>
      <c r="T26" s="46">
        <f t="shared" si="8"/>
        <v>-42705422.829999924</v>
      </c>
      <c r="U26" s="55"/>
      <c r="V26" s="46">
        <f t="shared" si="9"/>
        <v>50698.490000247955</v>
      </c>
    </row>
    <row r="27" spans="1:22" x14ac:dyDescent="0.35">
      <c r="A27" s="1" t="s">
        <v>2158</v>
      </c>
      <c r="B27" s="43">
        <f t="shared" si="5"/>
        <v>3139000000</v>
      </c>
      <c r="C27" s="46" t="s">
        <v>1180</v>
      </c>
      <c r="D27" s="55"/>
      <c r="E27" s="46">
        <v>3138621983.1300001</v>
      </c>
      <c r="F27" s="46">
        <v>3138621983.1300001</v>
      </c>
      <c r="G27" s="46">
        <f t="shared" si="10"/>
        <v>3139000000</v>
      </c>
      <c r="H27" s="46">
        <f t="shared" si="0"/>
        <v>0</v>
      </c>
      <c r="I27" s="46">
        <f t="shared" si="1"/>
        <v>1</v>
      </c>
      <c r="J27" s="46">
        <f t="shared" si="2"/>
        <v>0</v>
      </c>
      <c r="K27" s="46">
        <f t="shared" si="3"/>
        <v>0</v>
      </c>
      <c r="L27" s="60">
        <f t="shared" si="4"/>
        <v>0</v>
      </c>
      <c r="M27" s="55"/>
      <c r="N27" s="46">
        <f>VLOOKUP(A27, 'API tas bal 6-13 pivot'!A:B, 2, FALSE)</f>
        <v>3138621983.1300001</v>
      </c>
      <c r="O27" s="55"/>
      <c r="P27" s="46">
        <f>VLOOKUP(A27, [1]Sheet2!$A:$B, 2, FALSE)</f>
        <v>3138621983.1300001</v>
      </c>
      <c r="Q27" s="57">
        <f>VLOOKUP(A27, [2]Combined_TAS_Bal_vs_Cat_API_pul!$A:$D, 4, FALSE)</f>
        <v>3138621983.1299901</v>
      </c>
      <c r="R27" s="57">
        <f t="shared" si="6"/>
        <v>3139000000</v>
      </c>
      <c r="S27" s="46">
        <f t="shared" si="7"/>
        <v>0</v>
      </c>
      <c r="T27" s="46">
        <f t="shared" si="8"/>
        <v>378016.87000989914</v>
      </c>
      <c r="U27" s="55"/>
      <c r="V27" s="46">
        <f t="shared" si="9"/>
        <v>1.0013580322265625E-5</v>
      </c>
    </row>
    <row r="28" spans="1:22" x14ac:dyDescent="0.35">
      <c r="A28" s="1" t="s">
        <v>2159</v>
      </c>
      <c r="B28" s="43">
        <f t="shared" si="5"/>
        <v>-6533000000</v>
      </c>
      <c r="C28" s="46" t="str">
        <f>VLOOKUP(A28, 'mts 0317 table 5 edited'!B:F, 5, FALSE)</f>
        <v>-6,533</v>
      </c>
      <c r="D28" s="55"/>
      <c r="E28" s="46">
        <v>1066537186.79</v>
      </c>
      <c r="F28" s="46">
        <v>2133074373.5799999</v>
      </c>
      <c r="G28" s="46">
        <f t="shared" si="10"/>
        <v>2133000000</v>
      </c>
      <c r="H28" s="46">
        <f t="shared" si="0"/>
        <v>4.0628223159868728</v>
      </c>
      <c r="I28" s="46">
        <f t="shared" si="1"/>
        <v>-3.0628223159868728</v>
      </c>
      <c r="J28" s="46">
        <f t="shared" si="2"/>
        <v>-1.3264962498086637</v>
      </c>
      <c r="K28" s="46">
        <f t="shared" si="3"/>
        <v>-8666000000</v>
      </c>
      <c r="L28" s="60">
        <f t="shared" si="4"/>
        <v>1.3041718147793096E-2</v>
      </c>
      <c r="M28" s="55"/>
      <c r="N28" s="46">
        <f>VLOOKUP(A28, 'API tas bal 6-13 pivot'!A:B, 2, FALSE)</f>
        <v>1066537186.79</v>
      </c>
      <c r="O28" s="55"/>
      <c r="P28" s="46">
        <f>VLOOKUP(A28, [1]Sheet2!$A:$B, 2, FALSE)</f>
        <v>-1066537186.7800001</v>
      </c>
      <c r="Q28" s="57">
        <f>VLOOKUP(A28, [2]Combined_TAS_Bal_vs_Cat_API_pul!$A:$D, 4, FALSE)</f>
        <v>-1066537186.78</v>
      </c>
      <c r="R28" s="57">
        <f t="shared" si="6"/>
        <v>-1067000000</v>
      </c>
      <c r="S28" s="46">
        <f t="shared" si="7"/>
        <v>-5466000000</v>
      </c>
      <c r="T28" s="46">
        <f t="shared" si="8"/>
        <v>-5466462813.2200003</v>
      </c>
      <c r="U28" s="55"/>
      <c r="V28" s="46">
        <f t="shared" si="9"/>
        <v>3199611560.3599997</v>
      </c>
    </row>
    <row r="29" spans="1:22" x14ac:dyDescent="0.35">
      <c r="A29" s="1" t="s">
        <v>2160</v>
      </c>
      <c r="B29" s="43">
        <f t="shared" si="5"/>
        <v>1021000000</v>
      </c>
      <c r="C29" s="46">
        <v>1021</v>
      </c>
      <c r="D29" s="55"/>
      <c r="E29" s="46">
        <v>1020877562.15</v>
      </c>
      <c r="F29" s="46">
        <v>1020877562.15</v>
      </c>
      <c r="G29" s="46">
        <f t="shared" si="10"/>
        <v>1021000000</v>
      </c>
      <c r="H29" s="46">
        <f t="shared" si="0"/>
        <v>0</v>
      </c>
      <c r="I29" s="46">
        <f t="shared" si="1"/>
        <v>1</v>
      </c>
      <c r="J29" s="46">
        <f t="shared" si="2"/>
        <v>0</v>
      </c>
      <c r="K29" s="46">
        <f t="shared" si="3"/>
        <v>0</v>
      </c>
      <c r="L29" s="60"/>
      <c r="M29" s="55"/>
      <c r="N29" s="46">
        <f>VLOOKUP(A29, 'API tas bal 6-13 pivot'!A:B, 2, FALSE)</f>
        <v>1020877562.15</v>
      </c>
      <c r="O29" s="55"/>
      <c r="P29" s="46">
        <f>VLOOKUP(A29, [1]Sheet2!$A:$B, 2, FALSE)</f>
        <v>1020877562.15</v>
      </c>
      <c r="Q29" s="57">
        <f>VLOOKUP(A29, [2]Combined_TAS_Bal_vs_Cat_API_pul!$A:$D, 4, FALSE)</f>
        <v>1020877562.15</v>
      </c>
      <c r="R29" s="57">
        <f t="shared" si="6"/>
        <v>1021000000</v>
      </c>
      <c r="S29" s="46">
        <f t="shared" si="7"/>
        <v>0</v>
      </c>
      <c r="T29" s="46">
        <f t="shared" si="8"/>
        <v>122437.85000002384</v>
      </c>
      <c r="U29" s="55"/>
      <c r="V29" s="46">
        <f t="shared" si="9"/>
        <v>0</v>
      </c>
    </row>
    <row r="31" spans="1:22" x14ac:dyDescent="0.35">
      <c r="A31" s="1" t="s">
        <v>2147</v>
      </c>
      <c r="B31" s="46" t="s">
        <v>2239</v>
      </c>
      <c r="C31" s="46" t="s">
        <v>2239</v>
      </c>
      <c r="D31" s="55"/>
      <c r="E31" s="46">
        <v>19235381351.070004</v>
      </c>
      <c r="F31" s="46"/>
      <c r="G31" s="46"/>
      <c r="H31" s="46"/>
      <c r="I31" s="46"/>
      <c r="J31" s="46"/>
      <c r="K31" s="46" t="s">
        <v>2239</v>
      </c>
      <c r="L31" s="60"/>
      <c r="M31" s="55"/>
      <c r="N31" s="46">
        <f>VLOOKUP(A31, 'API tas bal 6-13 pivot'!A:B, 2, FALSE)</f>
        <v>19216106737.550003</v>
      </c>
      <c r="O31" s="55"/>
      <c r="P31" s="46"/>
      <c r="Q31" s="46"/>
      <c r="R31" s="46"/>
      <c r="T31" s="46"/>
      <c r="U31" s="56"/>
    </row>
  </sheetData>
  <conditionalFormatting sqref="T2:T29 K2:K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9">
    <cfRule type="cellIs" dxfId="10" priority="2" operator="equal">
      <formula>0</formula>
    </cfRule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S2:S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811"/>
  <sheetViews>
    <sheetView workbookViewId="0">
      <selection activeCell="F75" sqref="F75"/>
    </sheetView>
  </sheetViews>
  <sheetFormatPr defaultRowHeight="14.5" x14ac:dyDescent="0.35"/>
  <cols>
    <col min="1" max="2" width="20.453125" customWidth="1"/>
    <col min="6" max="6" width="8.7265625" style="11"/>
  </cols>
  <sheetData>
    <row r="1" spans="1:22" ht="28.5" x14ac:dyDescent="0.35">
      <c r="A1" s="3" t="s">
        <v>5</v>
      </c>
      <c r="B1" s="3" t="s">
        <v>2237</v>
      </c>
      <c r="C1" s="3" t="s">
        <v>2123</v>
      </c>
      <c r="D1" s="3" t="s">
        <v>2124</v>
      </c>
      <c r="E1" s="3" t="s">
        <v>2125</v>
      </c>
      <c r="F1" s="7" t="s">
        <v>2126</v>
      </c>
      <c r="G1" s="3" t="s">
        <v>2127</v>
      </c>
      <c r="H1" s="3" t="s">
        <v>2128</v>
      </c>
      <c r="I1" s="3" t="s">
        <v>2129</v>
      </c>
      <c r="J1" s="3" t="s">
        <v>2130</v>
      </c>
      <c r="K1" s="3" t="s">
        <v>2131</v>
      </c>
      <c r="L1" s="3"/>
      <c r="M1" s="62" t="s">
        <v>3</v>
      </c>
      <c r="N1" s="62"/>
      <c r="O1" s="62"/>
      <c r="P1" s="62"/>
      <c r="Q1" s="62"/>
      <c r="R1" s="62"/>
      <c r="S1" s="62"/>
      <c r="T1" s="62"/>
      <c r="U1" s="62"/>
      <c r="V1" s="62"/>
    </row>
    <row r="2" spans="1:22" hidden="1" x14ac:dyDescent="0.35">
      <c r="A2" s="2" t="s">
        <v>6</v>
      </c>
      <c r="B2" s="2"/>
      <c r="C2" s="4"/>
      <c r="D2" s="4"/>
      <c r="E2" s="4"/>
      <c r="F2" s="4"/>
      <c r="G2" s="4"/>
      <c r="H2" s="4"/>
      <c r="I2" s="4"/>
      <c r="J2" s="4"/>
      <c r="K2" s="4"/>
      <c r="L2" s="3"/>
      <c r="M2" s="63" t="s">
        <v>4</v>
      </c>
      <c r="N2" s="63"/>
      <c r="O2" s="63"/>
      <c r="P2" s="63"/>
      <c r="Q2" s="63"/>
      <c r="R2" s="63"/>
      <c r="S2" s="63"/>
      <c r="T2" s="63"/>
      <c r="U2" s="63"/>
      <c r="V2" s="63"/>
    </row>
    <row r="3" spans="1:22" hidden="1" x14ac:dyDescent="0.35">
      <c r="A3" s="2" t="s">
        <v>7</v>
      </c>
      <c r="B3" s="2"/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12</v>
      </c>
      <c r="K3" s="5" t="s">
        <v>15</v>
      </c>
      <c r="L3" s="4"/>
    </row>
    <row r="4" spans="1:22" hidden="1" x14ac:dyDescent="0.35">
      <c r="A4" s="2" t="s">
        <v>16</v>
      </c>
      <c r="B4" s="2"/>
      <c r="C4" s="5" t="s">
        <v>17</v>
      </c>
      <c r="D4" s="5" t="s">
        <v>9</v>
      </c>
      <c r="E4" s="5" t="s">
        <v>17</v>
      </c>
      <c r="F4" s="5" t="s">
        <v>18</v>
      </c>
      <c r="G4" s="5" t="s">
        <v>12</v>
      </c>
      <c r="H4" s="5" t="s">
        <v>18</v>
      </c>
      <c r="I4" s="5" t="s">
        <v>19</v>
      </c>
      <c r="J4" s="5" t="s">
        <v>12</v>
      </c>
      <c r="K4" s="5" t="s">
        <v>20</v>
      </c>
      <c r="L4" s="5"/>
    </row>
    <row r="5" spans="1:22" hidden="1" x14ac:dyDescent="0.35">
      <c r="A5" s="2" t="s">
        <v>21</v>
      </c>
      <c r="B5" s="2"/>
      <c r="C5" s="5" t="s">
        <v>22</v>
      </c>
      <c r="D5" s="5" t="s">
        <v>23</v>
      </c>
      <c r="E5" s="5" t="s">
        <v>22</v>
      </c>
      <c r="F5" s="5" t="s">
        <v>24</v>
      </c>
      <c r="G5" s="5" t="s">
        <v>23</v>
      </c>
      <c r="H5" s="5" t="s">
        <v>24</v>
      </c>
      <c r="I5" s="5" t="s">
        <v>25</v>
      </c>
      <c r="J5" s="5" t="s">
        <v>23</v>
      </c>
      <c r="K5" s="5" t="s">
        <v>25</v>
      </c>
      <c r="L5" s="5"/>
    </row>
    <row r="6" spans="1:22" hidden="1" x14ac:dyDescent="0.35">
      <c r="A6" s="2" t="s">
        <v>26</v>
      </c>
      <c r="B6" s="2"/>
      <c r="C6" s="5" t="s">
        <v>27</v>
      </c>
      <c r="D6" s="5" t="s">
        <v>23</v>
      </c>
      <c r="E6" s="5" t="s">
        <v>27</v>
      </c>
      <c r="F6" s="5" t="s">
        <v>28</v>
      </c>
      <c r="G6" s="5" t="s">
        <v>23</v>
      </c>
      <c r="H6" s="5" t="s">
        <v>28</v>
      </c>
      <c r="I6" s="5" t="s">
        <v>29</v>
      </c>
      <c r="J6" s="5" t="s">
        <v>23</v>
      </c>
      <c r="K6" s="5" t="s">
        <v>29</v>
      </c>
      <c r="L6" s="5"/>
    </row>
    <row r="7" spans="1:22" hidden="1" x14ac:dyDescent="0.35">
      <c r="A7" s="2" t="s">
        <v>30</v>
      </c>
      <c r="B7" s="2"/>
      <c r="C7" s="5" t="s">
        <v>31</v>
      </c>
      <c r="D7" s="5" t="s">
        <v>23</v>
      </c>
      <c r="E7" s="5" t="s">
        <v>31</v>
      </c>
      <c r="F7" s="5" t="s">
        <v>32</v>
      </c>
      <c r="G7" s="5" t="s">
        <v>23</v>
      </c>
      <c r="H7" s="5" t="s">
        <v>32</v>
      </c>
      <c r="I7" s="5" t="s">
        <v>32</v>
      </c>
      <c r="J7" s="5" t="s">
        <v>23</v>
      </c>
      <c r="K7" s="5" t="s">
        <v>32</v>
      </c>
      <c r="L7" s="5"/>
    </row>
    <row r="8" spans="1:22" hidden="1" x14ac:dyDescent="0.35">
      <c r="A8" s="2" t="s">
        <v>33</v>
      </c>
      <c r="B8" s="2"/>
      <c r="C8" s="5" t="s">
        <v>34</v>
      </c>
      <c r="D8" s="5" t="s">
        <v>12</v>
      </c>
      <c r="E8" s="5" t="s">
        <v>35</v>
      </c>
      <c r="F8" s="5" t="s">
        <v>36</v>
      </c>
      <c r="G8" s="5" t="s">
        <v>22</v>
      </c>
      <c r="H8" s="5" t="s">
        <v>37</v>
      </c>
      <c r="I8" s="5" t="s">
        <v>38</v>
      </c>
      <c r="J8" s="5" t="s">
        <v>22</v>
      </c>
      <c r="K8" s="5" t="s">
        <v>39</v>
      </c>
      <c r="L8" s="5"/>
    </row>
    <row r="9" spans="1:22" hidden="1" x14ac:dyDescent="0.35">
      <c r="A9" s="2" t="s">
        <v>40</v>
      </c>
      <c r="B9" s="2"/>
      <c r="C9" s="5" t="s">
        <v>41</v>
      </c>
      <c r="D9" s="5" t="s">
        <v>12</v>
      </c>
      <c r="E9" s="5" t="s">
        <v>42</v>
      </c>
      <c r="F9" s="5" t="s">
        <v>43</v>
      </c>
      <c r="G9" s="5" t="s">
        <v>44</v>
      </c>
      <c r="H9" s="5" t="s">
        <v>45</v>
      </c>
      <c r="I9" s="5" t="s">
        <v>46</v>
      </c>
      <c r="J9" s="5" t="s">
        <v>44</v>
      </c>
      <c r="K9" s="5" t="s">
        <v>37</v>
      </c>
      <c r="L9" s="5"/>
    </row>
    <row r="10" spans="1:22" hidden="1" x14ac:dyDescent="0.35">
      <c r="A10" s="2" t="s">
        <v>47</v>
      </c>
      <c r="B10" s="2"/>
      <c r="C10" s="5" t="s">
        <v>48</v>
      </c>
      <c r="D10" s="5" t="s">
        <v>23</v>
      </c>
      <c r="E10" s="5" t="s">
        <v>48</v>
      </c>
      <c r="F10" s="5" t="s">
        <v>49</v>
      </c>
      <c r="G10" s="5" t="s">
        <v>23</v>
      </c>
      <c r="H10" s="5" t="s">
        <v>49</v>
      </c>
      <c r="I10" s="5" t="s">
        <v>50</v>
      </c>
      <c r="J10" s="5" t="s">
        <v>23</v>
      </c>
      <c r="K10" s="5" t="s">
        <v>50</v>
      </c>
      <c r="L10" s="5"/>
    </row>
    <row r="11" spans="1:22" ht="19.5" hidden="1" x14ac:dyDescent="0.35">
      <c r="A11" s="2" t="s">
        <v>51</v>
      </c>
      <c r="B11" s="2"/>
      <c r="C11" s="5" t="s">
        <v>52</v>
      </c>
      <c r="D11" s="5" t="s">
        <v>23</v>
      </c>
      <c r="E11" s="5" t="s">
        <v>52</v>
      </c>
      <c r="F11" s="5" t="s">
        <v>53</v>
      </c>
      <c r="G11" s="5" t="s">
        <v>23</v>
      </c>
      <c r="H11" s="5" t="s">
        <v>53</v>
      </c>
      <c r="I11" s="5" t="s">
        <v>54</v>
      </c>
      <c r="J11" s="5" t="s">
        <v>23</v>
      </c>
      <c r="K11" s="5" t="s">
        <v>54</v>
      </c>
      <c r="L11" s="5"/>
    </row>
    <row r="12" spans="1:22" hidden="1" x14ac:dyDescent="0.35">
      <c r="A12" s="2" t="s">
        <v>55</v>
      </c>
      <c r="B12" s="2"/>
      <c r="C12" s="5" t="s">
        <v>56</v>
      </c>
      <c r="D12" s="5" t="s">
        <v>23</v>
      </c>
      <c r="E12" s="5" t="s">
        <v>56</v>
      </c>
      <c r="F12" s="5" t="s">
        <v>57</v>
      </c>
      <c r="G12" s="5" t="s">
        <v>23</v>
      </c>
      <c r="H12" s="5" t="s">
        <v>57</v>
      </c>
      <c r="I12" s="5" t="s">
        <v>58</v>
      </c>
      <c r="J12" s="5" t="s">
        <v>23</v>
      </c>
      <c r="K12" s="5" t="s">
        <v>58</v>
      </c>
      <c r="L12" s="5"/>
    </row>
    <row r="13" spans="1:22" ht="19.5" hidden="1" x14ac:dyDescent="0.35">
      <c r="A13" s="2" t="s">
        <v>59</v>
      </c>
      <c r="B13" s="2"/>
      <c r="C13" s="5" t="s">
        <v>60</v>
      </c>
      <c r="D13" s="5" t="s">
        <v>23</v>
      </c>
      <c r="E13" s="5" t="s">
        <v>60</v>
      </c>
      <c r="F13" s="5" t="s">
        <v>61</v>
      </c>
      <c r="G13" s="5" t="s">
        <v>23</v>
      </c>
      <c r="H13" s="5" t="s">
        <v>61</v>
      </c>
      <c r="I13" s="5" t="s">
        <v>58</v>
      </c>
      <c r="J13" s="5" t="s">
        <v>23</v>
      </c>
      <c r="K13" s="5" t="s">
        <v>58</v>
      </c>
      <c r="L13" s="5"/>
    </row>
    <row r="14" spans="1:22" ht="19.5" hidden="1" x14ac:dyDescent="0.35">
      <c r="A14" s="2" t="s">
        <v>62</v>
      </c>
      <c r="B14" s="2"/>
      <c r="C14" s="5" t="s">
        <v>23</v>
      </c>
      <c r="D14" s="5" t="s">
        <v>22</v>
      </c>
      <c r="E14" s="5" t="s">
        <v>63</v>
      </c>
      <c r="F14" s="5" t="s">
        <v>23</v>
      </c>
      <c r="G14" s="5" t="s">
        <v>60</v>
      </c>
      <c r="H14" s="5" t="s">
        <v>64</v>
      </c>
      <c r="I14" s="5" t="s">
        <v>23</v>
      </c>
      <c r="J14" s="5" t="s">
        <v>65</v>
      </c>
      <c r="K14" s="5" t="s">
        <v>66</v>
      </c>
      <c r="L14" s="5"/>
    </row>
    <row r="15" spans="1:22" hidden="1" x14ac:dyDescent="0.35">
      <c r="A15" s="2" t="s">
        <v>67</v>
      </c>
      <c r="B15" s="2"/>
      <c r="C15" s="5" t="s">
        <v>9</v>
      </c>
      <c r="D15" s="5" t="s">
        <v>23</v>
      </c>
      <c r="E15" s="5" t="s">
        <v>9</v>
      </c>
      <c r="F15" s="5" t="s">
        <v>68</v>
      </c>
      <c r="G15" s="5" t="s">
        <v>23</v>
      </c>
      <c r="H15" s="5" t="s">
        <v>68</v>
      </c>
      <c r="I15" s="5" t="s">
        <v>64</v>
      </c>
      <c r="J15" s="5" t="s">
        <v>23</v>
      </c>
      <c r="K15" s="5" t="s">
        <v>64</v>
      </c>
      <c r="L15" s="5"/>
    </row>
    <row r="16" spans="1:22" ht="19.5" hidden="1" x14ac:dyDescent="0.35">
      <c r="A16" s="2" t="s">
        <v>69</v>
      </c>
      <c r="B16" s="2"/>
      <c r="C16" s="5" t="s">
        <v>23</v>
      </c>
      <c r="D16" s="5" t="s">
        <v>23</v>
      </c>
      <c r="E16" s="5" t="s">
        <v>23</v>
      </c>
      <c r="F16" s="5" t="s">
        <v>23</v>
      </c>
      <c r="G16" s="5" t="s">
        <v>9</v>
      </c>
      <c r="H16" s="5" t="s">
        <v>9</v>
      </c>
      <c r="I16" s="5" t="s">
        <v>23</v>
      </c>
      <c r="J16" s="5" t="s">
        <v>23</v>
      </c>
      <c r="K16" s="5" t="s">
        <v>23</v>
      </c>
      <c r="L16" s="5"/>
    </row>
    <row r="17" spans="1:12" x14ac:dyDescent="0.35">
      <c r="A17" s="2" t="s">
        <v>2162</v>
      </c>
      <c r="B17" s="2" t="str">
        <f>TRIM(A17)</f>
        <v>Legislative Branch</v>
      </c>
      <c r="C17" s="5" t="s">
        <v>70</v>
      </c>
      <c r="D17" s="5" t="s">
        <v>56</v>
      </c>
      <c r="E17" s="5" t="s">
        <v>71</v>
      </c>
      <c r="F17" s="8" t="s">
        <v>72</v>
      </c>
      <c r="G17" s="5" t="s">
        <v>73</v>
      </c>
      <c r="H17" s="5" t="s">
        <v>74</v>
      </c>
      <c r="I17" s="5" t="s">
        <v>75</v>
      </c>
      <c r="J17" s="5" t="s">
        <v>76</v>
      </c>
      <c r="K17" s="5" t="s">
        <v>77</v>
      </c>
      <c r="L17" s="5"/>
    </row>
    <row r="18" spans="1:12" hidden="1" x14ac:dyDescent="0.35">
      <c r="A18" s="2" t="s">
        <v>78</v>
      </c>
      <c r="B18" s="2"/>
      <c r="C18" s="4"/>
      <c r="D18" s="4"/>
      <c r="E18" s="4"/>
      <c r="F18" s="4"/>
      <c r="G18" s="4"/>
      <c r="H18" s="4"/>
      <c r="I18" s="4"/>
      <c r="J18" s="4"/>
      <c r="K18" s="4"/>
      <c r="L18" s="5"/>
    </row>
    <row r="19" spans="1:12" ht="19.5" hidden="1" x14ac:dyDescent="0.35">
      <c r="A19" s="2" t="s">
        <v>79</v>
      </c>
      <c r="B19" s="2"/>
      <c r="C19" s="5" t="s">
        <v>80</v>
      </c>
      <c r="D19" s="5" t="s">
        <v>23</v>
      </c>
      <c r="E19" s="5" t="s">
        <v>80</v>
      </c>
      <c r="F19" s="5" t="s">
        <v>81</v>
      </c>
      <c r="G19" s="5" t="s">
        <v>23</v>
      </c>
      <c r="H19" s="5" t="s">
        <v>81</v>
      </c>
      <c r="I19" s="5" t="s">
        <v>82</v>
      </c>
      <c r="J19" s="5" t="s">
        <v>23</v>
      </c>
      <c r="K19" s="5" t="s">
        <v>82</v>
      </c>
      <c r="L19" s="4"/>
    </row>
    <row r="20" spans="1:12" ht="28.5" hidden="1" x14ac:dyDescent="0.35">
      <c r="A20" s="2" t="s">
        <v>83</v>
      </c>
      <c r="B20" s="2"/>
      <c r="C20" s="5" t="s">
        <v>84</v>
      </c>
      <c r="D20" s="5" t="s">
        <v>23</v>
      </c>
      <c r="E20" s="5" t="s">
        <v>84</v>
      </c>
      <c r="F20" s="5" t="s">
        <v>85</v>
      </c>
      <c r="G20" s="5" t="s">
        <v>23</v>
      </c>
      <c r="H20" s="5" t="s">
        <v>85</v>
      </c>
      <c r="I20" s="5" t="s">
        <v>86</v>
      </c>
      <c r="J20" s="5" t="s">
        <v>23</v>
      </c>
      <c r="K20" s="5" t="s">
        <v>86</v>
      </c>
      <c r="L20" s="5"/>
    </row>
    <row r="21" spans="1:12" hidden="1" x14ac:dyDescent="0.35">
      <c r="A21" s="2" t="s">
        <v>87</v>
      </c>
      <c r="B21" s="2"/>
      <c r="C21" s="5" t="s">
        <v>88</v>
      </c>
      <c r="D21" s="5" t="s">
        <v>23</v>
      </c>
      <c r="E21" s="5" t="s">
        <v>88</v>
      </c>
      <c r="F21" s="5" t="s">
        <v>89</v>
      </c>
      <c r="G21" s="5" t="s">
        <v>23</v>
      </c>
      <c r="H21" s="5" t="s">
        <v>89</v>
      </c>
      <c r="I21" s="5" t="s">
        <v>90</v>
      </c>
      <c r="J21" s="5" t="s">
        <v>23</v>
      </c>
      <c r="K21" s="5" t="s">
        <v>90</v>
      </c>
      <c r="L21" s="5"/>
    </row>
    <row r="22" spans="1:12" ht="19.5" hidden="1" x14ac:dyDescent="0.35">
      <c r="A22" s="2" t="s">
        <v>62</v>
      </c>
      <c r="B22" s="2"/>
      <c r="C22" s="5" t="s">
        <v>23</v>
      </c>
      <c r="D22" s="5" t="s">
        <v>31</v>
      </c>
      <c r="E22" s="5" t="s">
        <v>68</v>
      </c>
      <c r="F22" s="5" t="s">
        <v>23</v>
      </c>
      <c r="G22" s="5" t="s">
        <v>91</v>
      </c>
      <c r="H22" s="5" t="s">
        <v>92</v>
      </c>
      <c r="I22" s="5" t="s">
        <v>23</v>
      </c>
      <c r="J22" s="5" t="s">
        <v>93</v>
      </c>
      <c r="K22" s="5" t="s">
        <v>94</v>
      </c>
      <c r="L22" s="5"/>
    </row>
    <row r="23" spans="1:12" hidden="1" x14ac:dyDescent="0.35">
      <c r="A23" s="2" t="s">
        <v>67</v>
      </c>
      <c r="B23" s="2"/>
      <c r="C23" s="5" t="s">
        <v>95</v>
      </c>
      <c r="D23" s="5" t="s">
        <v>23</v>
      </c>
      <c r="E23" s="5" t="s">
        <v>95</v>
      </c>
      <c r="F23" s="5" t="s">
        <v>96</v>
      </c>
      <c r="G23" s="5" t="s">
        <v>23</v>
      </c>
      <c r="H23" s="5" t="s">
        <v>96</v>
      </c>
      <c r="I23" s="5" t="s">
        <v>97</v>
      </c>
      <c r="J23" s="5" t="s">
        <v>23</v>
      </c>
      <c r="K23" s="5" t="s">
        <v>97</v>
      </c>
      <c r="L23" s="5"/>
    </row>
    <row r="24" spans="1:12" x14ac:dyDescent="0.35">
      <c r="A24" s="2" t="s">
        <v>2163</v>
      </c>
      <c r="B24" s="2" t="str">
        <f>TRIM(A24)</f>
        <v>Judicial Branch</v>
      </c>
      <c r="C24" s="5" t="s">
        <v>98</v>
      </c>
      <c r="D24" s="5" t="s">
        <v>31</v>
      </c>
      <c r="E24" s="5" t="s">
        <v>99</v>
      </c>
      <c r="F24" s="8" t="s">
        <v>100</v>
      </c>
      <c r="G24" s="5" t="s">
        <v>91</v>
      </c>
      <c r="H24" s="5" t="s">
        <v>101</v>
      </c>
      <c r="I24" s="5" t="s">
        <v>102</v>
      </c>
      <c r="J24" s="5" t="s">
        <v>93</v>
      </c>
      <c r="K24" s="5" t="s">
        <v>103</v>
      </c>
      <c r="L24" s="5"/>
    </row>
    <row r="25" spans="1:12" hidden="1" x14ac:dyDescent="0.35">
      <c r="A25" s="2" t="s">
        <v>104</v>
      </c>
      <c r="B25" s="2"/>
      <c r="C25" s="4"/>
      <c r="D25" s="4"/>
      <c r="E25" s="4"/>
      <c r="F25" s="4"/>
      <c r="G25" s="4"/>
      <c r="H25" s="4"/>
      <c r="I25" s="4"/>
      <c r="J25" s="4"/>
      <c r="K25" s="4"/>
      <c r="L25" s="5"/>
    </row>
    <row r="26" spans="1:12" hidden="1" x14ac:dyDescent="0.35">
      <c r="A26" s="2" t="s">
        <v>105</v>
      </c>
      <c r="B26" s="2"/>
      <c r="C26" s="5" t="s">
        <v>106</v>
      </c>
      <c r="D26" s="5" t="s">
        <v>23</v>
      </c>
      <c r="E26" s="5" t="s">
        <v>106</v>
      </c>
      <c r="F26" s="5" t="s">
        <v>107</v>
      </c>
      <c r="G26" s="5" t="s">
        <v>23</v>
      </c>
      <c r="H26" s="5" t="s">
        <v>107</v>
      </c>
      <c r="I26" s="5" t="s">
        <v>108</v>
      </c>
      <c r="J26" s="5" t="s">
        <v>23</v>
      </c>
      <c r="K26" s="5" t="s">
        <v>108</v>
      </c>
      <c r="L26" s="4"/>
    </row>
    <row r="27" spans="1:12" ht="19.5" hidden="1" x14ac:dyDescent="0.35">
      <c r="A27" s="2" t="s">
        <v>109</v>
      </c>
      <c r="B27" s="2"/>
      <c r="C27" s="4"/>
      <c r="D27" s="4"/>
      <c r="E27" s="4"/>
      <c r="F27" s="4"/>
      <c r="G27" s="4"/>
      <c r="H27" s="4"/>
      <c r="I27" s="4"/>
      <c r="J27" s="4"/>
      <c r="K27" s="4"/>
      <c r="L27" s="5"/>
    </row>
    <row r="28" spans="1:12" ht="19.5" hidden="1" x14ac:dyDescent="0.35">
      <c r="A28" s="2" t="s">
        <v>110</v>
      </c>
      <c r="B28" s="2"/>
      <c r="C28" s="5" t="s">
        <v>111</v>
      </c>
      <c r="D28" s="5" t="s">
        <v>23</v>
      </c>
      <c r="E28" s="5" t="s">
        <v>111</v>
      </c>
      <c r="F28" s="5" t="s">
        <v>112</v>
      </c>
      <c r="G28" s="5" t="s">
        <v>23</v>
      </c>
      <c r="H28" s="5" t="s">
        <v>112</v>
      </c>
      <c r="I28" s="5" t="s">
        <v>113</v>
      </c>
      <c r="J28" s="5" t="s">
        <v>23</v>
      </c>
      <c r="K28" s="5" t="s">
        <v>113</v>
      </c>
      <c r="L28" s="4"/>
    </row>
    <row r="29" spans="1:12" hidden="1" x14ac:dyDescent="0.35">
      <c r="A29" s="2" t="s">
        <v>114</v>
      </c>
      <c r="B29" s="2"/>
      <c r="C29" s="5" t="s">
        <v>58</v>
      </c>
      <c r="D29" s="5" t="s">
        <v>23</v>
      </c>
      <c r="E29" s="5" t="s">
        <v>58</v>
      </c>
      <c r="F29" s="5" t="s">
        <v>115</v>
      </c>
      <c r="G29" s="5" t="s">
        <v>23</v>
      </c>
      <c r="H29" s="5" t="s">
        <v>115</v>
      </c>
      <c r="I29" s="5" t="s">
        <v>116</v>
      </c>
      <c r="J29" s="5" t="s">
        <v>23</v>
      </c>
      <c r="K29" s="5" t="s">
        <v>116</v>
      </c>
      <c r="L29" s="5"/>
    </row>
    <row r="30" spans="1:12" hidden="1" x14ac:dyDescent="0.35">
      <c r="A30" s="2" t="s">
        <v>117</v>
      </c>
      <c r="B30" s="2"/>
      <c r="C30" s="5" t="s">
        <v>65</v>
      </c>
      <c r="D30" s="5" t="s">
        <v>23</v>
      </c>
      <c r="E30" s="5" t="s">
        <v>65</v>
      </c>
      <c r="F30" s="5" t="s">
        <v>118</v>
      </c>
      <c r="G30" s="5" t="s">
        <v>23</v>
      </c>
      <c r="H30" s="5" t="s">
        <v>118</v>
      </c>
      <c r="I30" s="5" t="s">
        <v>119</v>
      </c>
      <c r="J30" s="5" t="s">
        <v>23</v>
      </c>
      <c r="K30" s="5" t="s">
        <v>119</v>
      </c>
      <c r="L30" s="5"/>
    </row>
    <row r="31" spans="1:12" ht="19.5" hidden="1" x14ac:dyDescent="0.35">
      <c r="A31" s="2" t="s">
        <v>120</v>
      </c>
      <c r="B31" s="2"/>
      <c r="C31" s="5" t="s">
        <v>121</v>
      </c>
      <c r="D31" s="5" t="s">
        <v>23</v>
      </c>
      <c r="E31" s="5" t="s">
        <v>121</v>
      </c>
      <c r="F31" s="5" t="s">
        <v>122</v>
      </c>
      <c r="G31" s="5" t="s">
        <v>23</v>
      </c>
      <c r="H31" s="5" t="s">
        <v>122</v>
      </c>
      <c r="I31" s="5" t="s">
        <v>123</v>
      </c>
      <c r="J31" s="5" t="s">
        <v>23</v>
      </c>
      <c r="K31" s="5" t="s">
        <v>123</v>
      </c>
      <c r="L31" s="5"/>
    </row>
    <row r="32" spans="1:12" ht="19.5" hidden="1" x14ac:dyDescent="0.35">
      <c r="A32" s="2" t="s">
        <v>124</v>
      </c>
      <c r="B32" s="2"/>
      <c r="C32" s="5" t="s">
        <v>125</v>
      </c>
      <c r="D32" s="5" t="s">
        <v>23</v>
      </c>
      <c r="E32" s="5" t="s">
        <v>125</v>
      </c>
      <c r="F32" s="5" t="s">
        <v>126</v>
      </c>
      <c r="G32" s="5" t="s">
        <v>23</v>
      </c>
      <c r="H32" s="5" t="s">
        <v>126</v>
      </c>
      <c r="I32" s="5" t="s">
        <v>127</v>
      </c>
      <c r="J32" s="5" t="s">
        <v>23</v>
      </c>
      <c r="K32" s="5" t="s">
        <v>127</v>
      </c>
      <c r="L32" s="5"/>
    </row>
    <row r="33" spans="1:12" hidden="1" x14ac:dyDescent="0.35">
      <c r="A33" s="2" t="s">
        <v>128</v>
      </c>
      <c r="B33" s="2"/>
      <c r="C33" s="5" t="s">
        <v>129</v>
      </c>
      <c r="D33" s="5" t="s">
        <v>23</v>
      </c>
      <c r="E33" s="5" t="s">
        <v>129</v>
      </c>
      <c r="F33" s="5" t="s">
        <v>130</v>
      </c>
      <c r="G33" s="5" t="s">
        <v>23</v>
      </c>
      <c r="H33" s="5" t="s">
        <v>130</v>
      </c>
      <c r="I33" s="5" t="s">
        <v>131</v>
      </c>
      <c r="J33" s="5" t="s">
        <v>23</v>
      </c>
      <c r="K33" s="5" t="s">
        <v>131</v>
      </c>
      <c r="L33" s="5"/>
    </row>
    <row r="34" spans="1:12" hidden="1" x14ac:dyDescent="0.35">
      <c r="A34" s="2" t="s">
        <v>132</v>
      </c>
      <c r="B34" s="2"/>
      <c r="C34" s="4"/>
      <c r="D34" s="4"/>
      <c r="E34" s="4"/>
      <c r="F34" s="4"/>
      <c r="G34" s="4"/>
      <c r="H34" s="4"/>
      <c r="I34" s="4"/>
      <c r="J34" s="4"/>
      <c r="K34" s="4"/>
      <c r="L34" s="5"/>
    </row>
    <row r="35" spans="1:12" ht="19.5" hidden="1" x14ac:dyDescent="0.35">
      <c r="A35" s="2" t="s">
        <v>133</v>
      </c>
      <c r="B35" s="2"/>
      <c r="C35" s="5" t="s">
        <v>60</v>
      </c>
      <c r="D35" s="5" t="s">
        <v>23</v>
      </c>
      <c r="E35" s="5" t="s">
        <v>60</v>
      </c>
      <c r="F35" s="5" t="s">
        <v>134</v>
      </c>
      <c r="G35" s="5" t="s">
        <v>23</v>
      </c>
      <c r="H35" s="5" t="s">
        <v>134</v>
      </c>
      <c r="I35" s="5" t="s">
        <v>81</v>
      </c>
      <c r="J35" s="5" t="s">
        <v>23</v>
      </c>
      <c r="K35" s="5" t="s">
        <v>81</v>
      </c>
      <c r="L35" s="4"/>
    </row>
    <row r="36" spans="1:12" ht="19.5" hidden="1" x14ac:dyDescent="0.35">
      <c r="A36" s="2" t="s">
        <v>135</v>
      </c>
      <c r="B36" s="2"/>
      <c r="C36" s="5" t="s">
        <v>136</v>
      </c>
      <c r="D36" s="5" t="s">
        <v>34</v>
      </c>
      <c r="E36" s="5" t="s">
        <v>137</v>
      </c>
      <c r="F36" s="5" t="s">
        <v>138</v>
      </c>
      <c r="G36" s="5" t="s">
        <v>139</v>
      </c>
      <c r="H36" s="5" t="s">
        <v>140</v>
      </c>
      <c r="I36" s="5" t="s">
        <v>141</v>
      </c>
      <c r="J36" s="5" t="s">
        <v>70</v>
      </c>
      <c r="K36" s="5" t="s">
        <v>142</v>
      </c>
      <c r="L36" s="5"/>
    </row>
    <row r="37" spans="1:12" hidden="1" x14ac:dyDescent="0.35">
      <c r="A37" s="2" t="s">
        <v>143</v>
      </c>
      <c r="B37" s="2"/>
      <c r="C37" s="4"/>
      <c r="D37" s="4"/>
      <c r="E37" s="4"/>
      <c r="F37" s="4"/>
      <c r="G37" s="4"/>
      <c r="H37" s="4"/>
      <c r="I37" s="4"/>
      <c r="J37" s="4"/>
      <c r="K37" s="4"/>
      <c r="L37" s="5"/>
    </row>
    <row r="38" spans="1:12" hidden="1" x14ac:dyDescent="0.35">
      <c r="A38" s="2" t="s">
        <v>144</v>
      </c>
      <c r="B38" s="2"/>
      <c r="C38" s="5" t="s">
        <v>145</v>
      </c>
      <c r="D38" s="5" t="s">
        <v>23</v>
      </c>
      <c r="E38" s="5" t="s">
        <v>145</v>
      </c>
      <c r="F38" s="5" t="s">
        <v>146</v>
      </c>
      <c r="G38" s="5" t="s">
        <v>23</v>
      </c>
      <c r="H38" s="5" t="s">
        <v>146</v>
      </c>
      <c r="I38" s="5" t="s">
        <v>147</v>
      </c>
      <c r="J38" s="5" t="s">
        <v>23</v>
      </c>
      <c r="K38" s="5" t="s">
        <v>147</v>
      </c>
      <c r="L38" s="4"/>
    </row>
    <row r="39" spans="1:12" ht="19.5" hidden="1" x14ac:dyDescent="0.35">
      <c r="A39" s="2" t="s">
        <v>148</v>
      </c>
      <c r="B39" s="2"/>
      <c r="C39" s="5" t="s">
        <v>23</v>
      </c>
      <c r="D39" s="5" t="s">
        <v>23</v>
      </c>
      <c r="E39" s="5" t="s">
        <v>23</v>
      </c>
      <c r="F39" s="5" t="s">
        <v>9</v>
      </c>
      <c r="G39" s="5" t="s">
        <v>23</v>
      </c>
      <c r="H39" s="5" t="s">
        <v>9</v>
      </c>
      <c r="I39" s="5" t="s">
        <v>9</v>
      </c>
      <c r="J39" s="5" t="s">
        <v>23</v>
      </c>
      <c r="K39" s="5" t="s">
        <v>9</v>
      </c>
      <c r="L39" s="5"/>
    </row>
    <row r="40" spans="1:12" ht="19.5" hidden="1" x14ac:dyDescent="0.35">
      <c r="A40" s="2" t="s">
        <v>149</v>
      </c>
      <c r="B40" s="2"/>
      <c r="C40" s="5" t="s">
        <v>9</v>
      </c>
      <c r="D40" s="5" t="s">
        <v>23</v>
      </c>
      <c r="E40" s="5" t="s">
        <v>9</v>
      </c>
      <c r="F40" s="5" t="s">
        <v>9</v>
      </c>
      <c r="G40" s="5" t="s">
        <v>23</v>
      </c>
      <c r="H40" s="5" t="s">
        <v>9</v>
      </c>
      <c r="I40" s="5" t="s">
        <v>9</v>
      </c>
      <c r="J40" s="5" t="s">
        <v>23</v>
      </c>
      <c r="K40" s="5" t="s">
        <v>9</v>
      </c>
      <c r="L40" s="5"/>
    </row>
    <row r="41" spans="1:12" hidden="1" x14ac:dyDescent="0.35">
      <c r="A41" s="2" t="s">
        <v>150</v>
      </c>
      <c r="B41" s="2"/>
      <c r="C41" s="5" t="s">
        <v>151</v>
      </c>
      <c r="D41" s="5" t="s">
        <v>152</v>
      </c>
      <c r="E41" s="5" t="s">
        <v>153</v>
      </c>
      <c r="F41" s="5" t="s">
        <v>154</v>
      </c>
      <c r="G41" s="5" t="s">
        <v>155</v>
      </c>
      <c r="H41" s="5" t="s">
        <v>156</v>
      </c>
      <c r="I41" s="5" t="s">
        <v>157</v>
      </c>
      <c r="J41" s="5" t="s">
        <v>158</v>
      </c>
      <c r="K41" s="5" t="s">
        <v>159</v>
      </c>
      <c r="L41" s="5"/>
    </row>
    <row r="42" spans="1:12" hidden="1" x14ac:dyDescent="0.35">
      <c r="A42" s="2" t="s">
        <v>160</v>
      </c>
      <c r="B42" s="2"/>
      <c r="C42" s="5" t="s">
        <v>9</v>
      </c>
      <c r="D42" s="5" t="s">
        <v>23</v>
      </c>
      <c r="E42" s="5" t="s">
        <v>9</v>
      </c>
      <c r="F42" s="5" t="s">
        <v>23</v>
      </c>
      <c r="G42" s="5" t="s">
        <v>23</v>
      </c>
      <c r="H42" s="5" t="s">
        <v>23</v>
      </c>
      <c r="I42" s="5" t="s">
        <v>80</v>
      </c>
      <c r="J42" s="5" t="s">
        <v>23</v>
      </c>
      <c r="K42" s="5" t="s">
        <v>80</v>
      </c>
      <c r="L42" s="5"/>
    </row>
    <row r="43" spans="1:12" ht="19.5" hidden="1" x14ac:dyDescent="0.35">
      <c r="A43" s="2" t="s">
        <v>161</v>
      </c>
      <c r="B43" s="2"/>
      <c r="C43" s="5" t="s">
        <v>25</v>
      </c>
      <c r="D43" s="5" t="s">
        <v>56</v>
      </c>
      <c r="E43" s="5" t="s">
        <v>44</v>
      </c>
      <c r="F43" s="5" t="s">
        <v>162</v>
      </c>
      <c r="G43" s="5" t="s">
        <v>163</v>
      </c>
      <c r="H43" s="5" t="s">
        <v>164</v>
      </c>
      <c r="I43" s="5" t="s">
        <v>49</v>
      </c>
      <c r="J43" s="5" t="s">
        <v>118</v>
      </c>
      <c r="K43" s="5" t="s">
        <v>165</v>
      </c>
      <c r="L43" s="5"/>
    </row>
    <row r="44" spans="1:12" hidden="1" x14ac:dyDescent="0.35">
      <c r="A44" s="2" t="s">
        <v>117</v>
      </c>
      <c r="B44" s="2"/>
      <c r="C44" s="5" t="s">
        <v>60</v>
      </c>
      <c r="D44" s="5" t="s">
        <v>23</v>
      </c>
      <c r="E44" s="5" t="s">
        <v>60</v>
      </c>
      <c r="F44" s="5" t="s">
        <v>57</v>
      </c>
      <c r="G44" s="5" t="s">
        <v>23</v>
      </c>
      <c r="H44" s="5" t="s">
        <v>57</v>
      </c>
      <c r="I44" s="5" t="s">
        <v>166</v>
      </c>
      <c r="J44" s="5" t="s">
        <v>23</v>
      </c>
      <c r="K44" s="5" t="s">
        <v>166</v>
      </c>
      <c r="L44" s="5"/>
    </row>
    <row r="45" spans="1:12" x14ac:dyDescent="0.35">
      <c r="A45" s="2" t="s">
        <v>2164</v>
      </c>
      <c r="B45" s="2" t="str">
        <f>TRIM(A45)</f>
        <v>Farm Service Agency</v>
      </c>
      <c r="C45" s="5" t="s">
        <v>167</v>
      </c>
      <c r="D45" s="5" t="s">
        <v>168</v>
      </c>
      <c r="E45" s="5" t="s">
        <v>169</v>
      </c>
      <c r="F45" s="8" t="s">
        <v>170</v>
      </c>
      <c r="G45" s="5" t="s">
        <v>171</v>
      </c>
      <c r="H45" s="5" t="s">
        <v>172</v>
      </c>
      <c r="I45" s="5" t="s">
        <v>173</v>
      </c>
      <c r="J45" s="5" t="s">
        <v>174</v>
      </c>
      <c r="K45" s="5" t="s">
        <v>175</v>
      </c>
      <c r="L45" s="5"/>
    </row>
    <row r="46" spans="1:12" ht="19.5" hidden="1" x14ac:dyDescent="0.35">
      <c r="A46" s="2" t="s">
        <v>176</v>
      </c>
      <c r="B46" s="2"/>
      <c r="C46" s="4"/>
      <c r="D46" s="4"/>
      <c r="E46" s="4"/>
      <c r="F46" s="4"/>
      <c r="G46" s="4"/>
      <c r="H46" s="4"/>
      <c r="I46" s="4"/>
      <c r="J46" s="4"/>
      <c r="K46" s="4"/>
      <c r="L46" s="5"/>
    </row>
    <row r="47" spans="1:12" hidden="1" x14ac:dyDescent="0.35">
      <c r="A47" s="2" t="s">
        <v>177</v>
      </c>
      <c r="B47" s="2"/>
      <c r="C47" s="5" t="s">
        <v>178</v>
      </c>
      <c r="D47" s="5" t="s">
        <v>23</v>
      </c>
      <c r="E47" s="5" t="s">
        <v>178</v>
      </c>
      <c r="F47" s="5" t="s">
        <v>179</v>
      </c>
      <c r="G47" s="5" t="s">
        <v>23</v>
      </c>
      <c r="H47" s="5" t="s">
        <v>179</v>
      </c>
      <c r="I47" s="5" t="s">
        <v>180</v>
      </c>
      <c r="J47" s="5" t="s">
        <v>23</v>
      </c>
      <c r="K47" s="5" t="s">
        <v>180</v>
      </c>
      <c r="L47" s="4"/>
    </row>
    <row r="48" spans="1:12" ht="19.5" hidden="1" x14ac:dyDescent="0.35">
      <c r="A48" s="2" t="s">
        <v>181</v>
      </c>
      <c r="B48" s="2"/>
      <c r="C48" s="5" t="s">
        <v>182</v>
      </c>
      <c r="D48" s="5" t="s">
        <v>23</v>
      </c>
      <c r="E48" s="5" t="s">
        <v>182</v>
      </c>
      <c r="F48" s="5" t="s">
        <v>183</v>
      </c>
      <c r="G48" s="5" t="s">
        <v>23</v>
      </c>
      <c r="H48" s="5" t="s">
        <v>183</v>
      </c>
      <c r="I48" s="5" t="s">
        <v>184</v>
      </c>
      <c r="J48" s="5" t="s">
        <v>23</v>
      </c>
      <c r="K48" s="5" t="s">
        <v>184</v>
      </c>
      <c r="L48" s="5"/>
    </row>
    <row r="49" spans="1:12" hidden="1" x14ac:dyDescent="0.35">
      <c r="A49" s="2" t="s">
        <v>117</v>
      </c>
      <c r="B49" s="2"/>
      <c r="C49" s="5" t="s">
        <v>24</v>
      </c>
      <c r="D49" s="5" t="s">
        <v>23</v>
      </c>
      <c r="E49" s="5" t="s">
        <v>24</v>
      </c>
      <c r="F49" s="5" t="s">
        <v>185</v>
      </c>
      <c r="G49" s="5" t="s">
        <v>23</v>
      </c>
      <c r="H49" s="5" t="s">
        <v>185</v>
      </c>
      <c r="I49" s="5" t="s">
        <v>8</v>
      </c>
      <c r="J49" s="5" t="s">
        <v>9</v>
      </c>
      <c r="K49" s="5" t="s">
        <v>8</v>
      </c>
      <c r="L49" s="5"/>
    </row>
    <row r="50" spans="1:12" hidden="1" x14ac:dyDescent="0.35">
      <c r="A50" s="2" t="s">
        <v>186</v>
      </c>
      <c r="B50" s="2"/>
      <c r="C50" s="5" t="s">
        <v>34</v>
      </c>
      <c r="D50" s="5" t="s">
        <v>23</v>
      </c>
      <c r="E50" s="5" t="s">
        <v>34</v>
      </c>
      <c r="F50" s="5" t="s">
        <v>187</v>
      </c>
      <c r="G50" s="5" t="s">
        <v>23</v>
      </c>
      <c r="H50" s="5" t="s">
        <v>187</v>
      </c>
      <c r="I50" s="5" t="s">
        <v>188</v>
      </c>
      <c r="J50" s="5" t="s">
        <v>23</v>
      </c>
      <c r="K50" s="5" t="s">
        <v>188</v>
      </c>
      <c r="L50" s="5"/>
    </row>
    <row r="51" spans="1:12" hidden="1" x14ac:dyDescent="0.35">
      <c r="A51" s="2" t="s">
        <v>189</v>
      </c>
      <c r="B51" s="2"/>
      <c r="C51" s="4"/>
      <c r="D51" s="4"/>
      <c r="E51" s="4"/>
      <c r="F51" s="4"/>
      <c r="G51" s="4"/>
      <c r="H51" s="4"/>
      <c r="I51" s="4"/>
      <c r="J51" s="4"/>
      <c r="K51" s="4"/>
      <c r="L51" s="5"/>
    </row>
    <row r="52" spans="1:12" hidden="1" x14ac:dyDescent="0.35">
      <c r="A52" s="2" t="s">
        <v>190</v>
      </c>
      <c r="B52" s="2"/>
      <c r="C52" s="5" t="s">
        <v>25</v>
      </c>
      <c r="D52" s="5" t="s">
        <v>82</v>
      </c>
      <c r="E52" s="5" t="s">
        <v>191</v>
      </c>
      <c r="F52" s="5" t="s">
        <v>192</v>
      </c>
      <c r="G52" s="5" t="s">
        <v>193</v>
      </c>
      <c r="H52" s="5" t="s">
        <v>42</v>
      </c>
      <c r="I52" s="5" t="s">
        <v>194</v>
      </c>
      <c r="J52" s="5" t="s">
        <v>36</v>
      </c>
      <c r="K52" s="5" t="s">
        <v>195</v>
      </c>
      <c r="L52" s="4"/>
    </row>
    <row r="53" spans="1:12" hidden="1" x14ac:dyDescent="0.35">
      <c r="A53" s="2" t="s">
        <v>196</v>
      </c>
      <c r="B53" s="2"/>
      <c r="C53" s="5" t="s">
        <v>197</v>
      </c>
      <c r="D53" s="5" t="s">
        <v>23</v>
      </c>
      <c r="E53" s="5" t="s">
        <v>197</v>
      </c>
      <c r="F53" s="5" t="s">
        <v>198</v>
      </c>
      <c r="G53" s="5" t="s">
        <v>23</v>
      </c>
      <c r="H53" s="5" t="s">
        <v>198</v>
      </c>
      <c r="I53" s="5" t="s">
        <v>199</v>
      </c>
      <c r="J53" s="5" t="s">
        <v>23</v>
      </c>
      <c r="K53" s="5" t="s">
        <v>199</v>
      </c>
      <c r="L53" s="5"/>
    </row>
    <row r="54" spans="1:12" hidden="1" x14ac:dyDescent="0.35">
      <c r="A54" s="2" t="s">
        <v>117</v>
      </c>
      <c r="B54" s="2"/>
      <c r="C54" s="5" t="s">
        <v>200</v>
      </c>
      <c r="D54" s="5" t="s">
        <v>23</v>
      </c>
      <c r="E54" s="5" t="s">
        <v>200</v>
      </c>
      <c r="F54" s="5" t="s">
        <v>201</v>
      </c>
      <c r="G54" s="5" t="s">
        <v>23</v>
      </c>
      <c r="H54" s="5" t="s">
        <v>201</v>
      </c>
      <c r="I54" s="5" t="s">
        <v>202</v>
      </c>
      <c r="J54" s="5" t="s">
        <v>23</v>
      </c>
      <c r="K54" s="5" t="s">
        <v>202</v>
      </c>
      <c r="L54" s="5"/>
    </row>
    <row r="55" spans="1:12" hidden="1" x14ac:dyDescent="0.35">
      <c r="A55" s="2" t="s">
        <v>203</v>
      </c>
      <c r="B55" s="2"/>
      <c r="C55" s="4"/>
      <c r="D55" s="4"/>
      <c r="E55" s="4"/>
      <c r="F55" s="4"/>
      <c r="G55" s="4"/>
      <c r="H55" s="4"/>
      <c r="I55" s="4"/>
      <c r="J55" s="4"/>
      <c r="K55" s="4"/>
      <c r="L55" s="5"/>
    </row>
    <row r="56" spans="1:12" ht="19.5" hidden="1" x14ac:dyDescent="0.35">
      <c r="A56" s="2" t="s">
        <v>204</v>
      </c>
      <c r="B56" s="2"/>
      <c r="C56" s="5" t="s">
        <v>35</v>
      </c>
      <c r="D56" s="5" t="s">
        <v>205</v>
      </c>
      <c r="E56" s="5" t="s">
        <v>206</v>
      </c>
      <c r="F56" s="5" t="s">
        <v>207</v>
      </c>
      <c r="G56" s="5" t="s">
        <v>208</v>
      </c>
      <c r="H56" s="5" t="s">
        <v>209</v>
      </c>
      <c r="I56" s="5" t="s">
        <v>210</v>
      </c>
      <c r="J56" s="5" t="s">
        <v>211</v>
      </c>
      <c r="K56" s="5" t="s">
        <v>212</v>
      </c>
      <c r="L56" s="4"/>
    </row>
    <row r="57" spans="1:12" hidden="1" x14ac:dyDescent="0.35">
      <c r="A57" s="2" t="s">
        <v>117</v>
      </c>
      <c r="B57" s="2"/>
      <c r="C57" s="5" t="s">
        <v>213</v>
      </c>
      <c r="D57" s="5" t="s">
        <v>48</v>
      </c>
      <c r="E57" s="5" t="s">
        <v>214</v>
      </c>
      <c r="F57" s="5" t="s">
        <v>215</v>
      </c>
      <c r="G57" s="5" t="s">
        <v>216</v>
      </c>
      <c r="H57" s="5" t="s">
        <v>54</v>
      </c>
      <c r="I57" s="5" t="s">
        <v>217</v>
      </c>
      <c r="J57" s="5" t="s">
        <v>201</v>
      </c>
      <c r="K57" s="5" t="s">
        <v>218</v>
      </c>
      <c r="L57" s="5"/>
    </row>
    <row r="58" spans="1:12" hidden="1" x14ac:dyDescent="0.35">
      <c r="A58" s="2" t="s">
        <v>219</v>
      </c>
      <c r="B58" s="2"/>
      <c r="C58" s="5" t="s">
        <v>220</v>
      </c>
      <c r="D58" s="5" t="s">
        <v>23</v>
      </c>
      <c r="E58" s="5" t="s">
        <v>220</v>
      </c>
      <c r="F58" s="5" t="s">
        <v>221</v>
      </c>
      <c r="G58" s="5" t="s">
        <v>23</v>
      </c>
      <c r="H58" s="5" t="s">
        <v>221</v>
      </c>
      <c r="I58" s="5" t="s">
        <v>222</v>
      </c>
      <c r="J58" s="5" t="s">
        <v>23</v>
      </c>
      <c r="K58" s="5" t="s">
        <v>222</v>
      </c>
      <c r="L58" s="5"/>
    </row>
    <row r="59" spans="1:12" hidden="1" x14ac:dyDescent="0.35">
      <c r="A59" s="2" t="s">
        <v>223</v>
      </c>
      <c r="B59" s="2"/>
      <c r="C59" s="4"/>
      <c r="D59" s="4"/>
      <c r="E59" s="4"/>
      <c r="F59" s="4"/>
      <c r="G59" s="4"/>
      <c r="H59" s="4"/>
      <c r="I59" s="4"/>
      <c r="J59" s="4"/>
      <c r="K59" s="4"/>
      <c r="L59" s="5"/>
    </row>
    <row r="60" spans="1:12" ht="19.5" hidden="1" x14ac:dyDescent="0.35">
      <c r="A60" s="2" t="s">
        <v>224</v>
      </c>
      <c r="B60" s="2"/>
      <c r="C60" s="5" t="s">
        <v>225</v>
      </c>
      <c r="D60" s="5" t="s">
        <v>23</v>
      </c>
      <c r="E60" s="5" t="s">
        <v>225</v>
      </c>
      <c r="F60" s="5" t="s">
        <v>226</v>
      </c>
      <c r="G60" s="5" t="s">
        <v>23</v>
      </c>
      <c r="H60" s="5" t="s">
        <v>226</v>
      </c>
      <c r="I60" s="5" t="s">
        <v>227</v>
      </c>
      <c r="J60" s="5" t="s">
        <v>23</v>
      </c>
      <c r="K60" s="5" t="s">
        <v>227</v>
      </c>
      <c r="L60" s="4"/>
    </row>
    <row r="61" spans="1:12" hidden="1" x14ac:dyDescent="0.35">
      <c r="A61" s="2" t="s">
        <v>228</v>
      </c>
      <c r="B61" s="2"/>
      <c r="C61" s="5" t="s">
        <v>229</v>
      </c>
      <c r="D61" s="5" t="s">
        <v>23</v>
      </c>
      <c r="E61" s="5" t="s">
        <v>229</v>
      </c>
      <c r="F61" s="5" t="s">
        <v>230</v>
      </c>
      <c r="G61" s="5" t="s">
        <v>23</v>
      </c>
      <c r="H61" s="5" t="s">
        <v>230</v>
      </c>
      <c r="I61" s="5" t="s">
        <v>231</v>
      </c>
      <c r="J61" s="5" t="s">
        <v>23</v>
      </c>
      <c r="K61" s="5" t="s">
        <v>231</v>
      </c>
      <c r="L61" s="5"/>
    </row>
    <row r="62" spans="1:12" ht="28.5" hidden="1" x14ac:dyDescent="0.35">
      <c r="A62" s="2" t="s">
        <v>232</v>
      </c>
      <c r="B62" s="2"/>
      <c r="C62" s="5" t="s">
        <v>233</v>
      </c>
      <c r="D62" s="5" t="s">
        <v>23</v>
      </c>
      <c r="E62" s="5" t="s">
        <v>233</v>
      </c>
      <c r="F62" s="5" t="s">
        <v>234</v>
      </c>
      <c r="G62" s="5" t="s">
        <v>23</v>
      </c>
      <c r="H62" s="5" t="s">
        <v>234</v>
      </c>
      <c r="I62" s="5" t="s">
        <v>235</v>
      </c>
      <c r="J62" s="5" t="s">
        <v>23</v>
      </c>
      <c r="K62" s="5" t="s">
        <v>235</v>
      </c>
      <c r="L62" s="5"/>
    </row>
    <row r="63" spans="1:12" hidden="1" x14ac:dyDescent="0.35">
      <c r="A63" s="2" t="s">
        <v>117</v>
      </c>
      <c r="B63" s="2"/>
      <c r="C63" s="5" t="s">
        <v>163</v>
      </c>
      <c r="D63" s="5" t="s">
        <v>23</v>
      </c>
      <c r="E63" s="5" t="s">
        <v>163</v>
      </c>
      <c r="F63" s="5" t="s">
        <v>236</v>
      </c>
      <c r="G63" s="5" t="s">
        <v>23</v>
      </c>
      <c r="H63" s="5" t="s">
        <v>236</v>
      </c>
      <c r="I63" s="5" t="s">
        <v>237</v>
      </c>
      <c r="J63" s="5" t="s">
        <v>23</v>
      </c>
      <c r="K63" s="5" t="s">
        <v>237</v>
      </c>
      <c r="L63" s="5"/>
    </row>
    <row r="64" spans="1:12" x14ac:dyDescent="0.35">
      <c r="A64" s="2" t="s">
        <v>2165</v>
      </c>
      <c r="B64" s="2" t="str">
        <f>TRIM(A64)</f>
        <v>Food and Nutrition Service</v>
      </c>
      <c r="C64" s="5" t="s">
        <v>238</v>
      </c>
      <c r="D64" s="5" t="s">
        <v>23</v>
      </c>
      <c r="E64" s="5" t="s">
        <v>238</v>
      </c>
      <c r="F64" s="8" t="s">
        <v>239</v>
      </c>
      <c r="G64" s="5" t="s">
        <v>23</v>
      </c>
      <c r="H64" s="5" t="s">
        <v>239</v>
      </c>
      <c r="I64" s="5" t="s">
        <v>240</v>
      </c>
      <c r="J64" s="5" t="s">
        <v>23</v>
      </c>
      <c r="K64" s="5" t="s">
        <v>240</v>
      </c>
      <c r="L64" s="5"/>
    </row>
    <row r="65" spans="1:12" hidden="1" x14ac:dyDescent="0.35">
      <c r="A65" s="2" t="s">
        <v>241</v>
      </c>
      <c r="B65" s="2"/>
      <c r="C65" s="4"/>
      <c r="D65" s="4"/>
      <c r="E65" s="4"/>
      <c r="F65" s="4"/>
      <c r="G65" s="4"/>
      <c r="H65" s="4"/>
      <c r="I65" s="4"/>
      <c r="J65" s="4"/>
      <c r="K65" s="4"/>
      <c r="L65" s="5"/>
    </row>
    <row r="66" spans="1:12" hidden="1" x14ac:dyDescent="0.35">
      <c r="A66" s="2" t="s">
        <v>242</v>
      </c>
      <c r="B66" s="2"/>
      <c r="C66" s="5" t="s">
        <v>243</v>
      </c>
      <c r="D66" s="5" t="s">
        <v>23</v>
      </c>
      <c r="E66" s="5" t="s">
        <v>243</v>
      </c>
      <c r="F66" s="5" t="s">
        <v>244</v>
      </c>
      <c r="G66" s="5" t="s">
        <v>23</v>
      </c>
      <c r="H66" s="5" t="s">
        <v>244</v>
      </c>
      <c r="I66" s="5" t="s">
        <v>245</v>
      </c>
      <c r="J66" s="5" t="s">
        <v>23</v>
      </c>
      <c r="K66" s="5" t="s">
        <v>245</v>
      </c>
      <c r="L66" s="4"/>
    </row>
    <row r="67" spans="1:12" ht="19.5" hidden="1" x14ac:dyDescent="0.35">
      <c r="A67" s="2" t="s">
        <v>246</v>
      </c>
      <c r="B67" s="2"/>
      <c r="C67" s="5" t="s">
        <v>32</v>
      </c>
      <c r="D67" s="5" t="s">
        <v>23</v>
      </c>
      <c r="E67" s="5" t="s">
        <v>32</v>
      </c>
      <c r="F67" s="5" t="s">
        <v>247</v>
      </c>
      <c r="G67" s="5" t="s">
        <v>23</v>
      </c>
      <c r="H67" s="5" t="s">
        <v>247</v>
      </c>
      <c r="I67" s="5" t="s">
        <v>248</v>
      </c>
      <c r="J67" s="5" t="s">
        <v>23</v>
      </c>
      <c r="K67" s="5" t="s">
        <v>248</v>
      </c>
      <c r="L67" s="5"/>
    </row>
    <row r="68" spans="1:12" hidden="1" x14ac:dyDescent="0.35">
      <c r="A68" s="2" t="s">
        <v>249</v>
      </c>
      <c r="B68" s="2"/>
      <c r="C68" s="5" t="s">
        <v>250</v>
      </c>
      <c r="D68" s="5" t="s">
        <v>23</v>
      </c>
      <c r="E68" s="5" t="s">
        <v>250</v>
      </c>
      <c r="F68" s="5" t="s">
        <v>251</v>
      </c>
      <c r="G68" s="5" t="s">
        <v>23</v>
      </c>
      <c r="H68" s="5" t="s">
        <v>251</v>
      </c>
      <c r="I68" s="5" t="s">
        <v>252</v>
      </c>
      <c r="J68" s="5" t="s">
        <v>23</v>
      </c>
      <c r="K68" s="5" t="s">
        <v>252</v>
      </c>
      <c r="L68" s="5"/>
    </row>
    <row r="69" spans="1:12" ht="19.5" hidden="1" x14ac:dyDescent="0.35">
      <c r="A69" s="2" t="s">
        <v>253</v>
      </c>
      <c r="B69" s="2"/>
      <c r="C69" s="5" t="s">
        <v>254</v>
      </c>
      <c r="D69" s="5" t="s">
        <v>23</v>
      </c>
      <c r="E69" s="5" t="s">
        <v>254</v>
      </c>
      <c r="F69" s="5" t="s">
        <v>255</v>
      </c>
      <c r="G69" s="5" t="s">
        <v>23</v>
      </c>
      <c r="H69" s="5" t="s">
        <v>255</v>
      </c>
      <c r="I69" s="5" t="s">
        <v>256</v>
      </c>
      <c r="J69" s="5" t="s">
        <v>23</v>
      </c>
      <c r="K69" s="5" t="s">
        <v>256</v>
      </c>
      <c r="L69" s="5"/>
    </row>
    <row r="70" spans="1:12" hidden="1" x14ac:dyDescent="0.35">
      <c r="A70" s="2" t="s">
        <v>117</v>
      </c>
      <c r="B70" s="2"/>
      <c r="C70" s="5" t="s">
        <v>111</v>
      </c>
      <c r="D70" s="5" t="s">
        <v>23</v>
      </c>
      <c r="E70" s="5" t="s">
        <v>111</v>
      </c>
      <c r="F70" s="5" t="s">
        <v>257</v>
      </c>
      <c r="G70" s="5" t="s">
        <v>23</v>
      </c>
      <c r="H70" s="5" t="s">
        <v>257</v>
      </c>
      <c r="I70" s="5" t="s">
        <v>258</v>
      </c>
      <c r="J70" s="5" t="s">
        <v>23</v>
      </c>
      <c r="K70" s="5" t="s">
        <v>258</v>
      </c>
      <c r="L70" s="5"/>
    </row>
    <row r="71" spans="1:12" x14ac:dyDescent="0.35">
      <c r="A71" s="2" t="s">
        <v>2166</v>
      </c>
      <c r="B71" s="2" t="str">
        <f>TRIM(A71)</f>
        <v>Forest Service</v>
      </c>
      <c r="C71" s="5" t="s">
        <v>167</v>
      </c>
      <c r="D71" s="5" t="s">
        <v>23</v>
      </c>
      <c r="E71" s="5" t="s">
        <v>167</v>
      </c>
      <c r="F71" s="8" t="s">
        <v>259</v>
      </c>
      <c r="G71" s="5" t="s">
        <v>23</v>
      </c>
      <c r="H71" s="5" t="s">
        <v>259</v>
      </c>
      <c r="I71" s="5" t="s">
        <v>260</v>
      </c>
      <c r="J71" s="5" t="s">
        <v>23</v>
      </c>
      <c r="K71" s="5" t="s">
        <v>260</v>
      </c>
      <c r="L71" s="5"/>
    </row>
    <row r="72" spans="1:12" hidden="1" x14ac:dyDescent="0.35">
      <c r="A72" s="2" t="s">
        <v>87</v>
      </c>
      <c r="B72" s="2"/>
      <c r="C72" s="5" t="s">
        <v>261</v>
      </c>
      <c r="D72" s="5" t="s">
        <v>44</v>
      </c>
      <c r="E72" s="5" t="s">
        <v>262</v>
      </c>
      <c r="F72" s="5" t="s">
        <v>263</v>
      </c>
      <c r="G72" s="5" t="s">
        <v>264</v>
      </c>
      <c r="H72" s="5" t="s">
        <v>265</v>
      </c>
      <c r="I72" s="5" t="s">
        <v>266</v>
      </c>
      <c r="J72" s="5" t="s">
        <v>50</v>
      </c>
      <c r="K72" s="5" t="s">
        <v>267</v>
      </c>
      <c r="L72" s="5"/>
    </row>
    <row r="73" spans="1:12" ht="19.5" hidden="1" x14ac:dyDescent="0.35">
      <c r="A73" s="2" t="s">
        <v>268</v>
      </c>
      <c r="B73" s="2"/>
      <c r="C73" s="5" t="s">
        <v>23</v>
      </c>
      <c r="D73" s="5" t="s">
        <v>269</v>
      </c>
      <c r="E73" s="5" t="s">
        <v>270</v>
      </c>
      <c r="F73" s="5" t="s">
        <v>23</v>
      </c>
      <c r="G73" s="5" t="s">
        <v>271</v>
      </c>
      <c r="H73" s="5" t="s">
        <v>272</v>
      </c>
      <c r="I73" s="5" t="s">
        <v>23</v>
      </c>
      <c r="J73" s="5" t="s">
        <v>273</v>
      </c>
      <c r="K73" s="5" t="s">
        <v>274</v>
      </c>
      <c r="L73" s="5"/>
    </row>
    <row r="74" spans="1:12" hidden="1" x14ac:dyDescent="0.35">
      <c r="A74" s="2" t="s">
        <v>275</v>
      </c>
      <c r="B74" s="2"/>
      <c r="C74" s="5" t="s">
        <v>276</v>
      </c>
      <c r="D74" s="5" t="s">
        <v>23</v>
      </c>
      <c r="E74" s="5" t="s">
        <v>276</v>
      </c>
      <c r="F74" s="5" t="s">
        <v>24</v>
      </c>
      <c r="G74" s="5" t="s">
        <v>23</v>
      </c>
      <c r="H74" s="5" t="s">
        <v>24</v>
      </c>
      <c r="I74" s="5" t="s">
        <v>277</v>
      </c>
      <c r="J74" s="5" t="s">
        <v>23</v>
      </c>
      <c r="K74" s="5" t="s">
        <v>277</v>
      </c>
      <c r="L74" s="5"/>
    </row>
    <row r="75" spans="1:12" x14ac:dyDescent="0.35">
      <c r="A75" s="2" t="s">
        <v>2167</v>
      </c>
      <c r="B75" s="2" t="str">
        <f>TRIM(A75)</f>
        <v>Department of Agriculture</v>
      </c>
      <c r="C75" s="5" t="s">
        <v>278</v>
      </c>
      <c r="D75" s="5" t="s">
        <v>279</v>
      </c>
      <c r="E75" s="5" t="s">
        <v>280</v>
      </c>
      <c r="F75" s="8" t="s">
        <v>281</v>
      </c>
      <c r="G75" s="5" t="s">
        <v>282</v>
      </c>
      <c r="H75" s="5" t="s">
        <v>283</v>
      </c>
      <c r="I75" s="5" t="s">
        <v>284</v>
      </c>
      <c r="J75" s="5" t="s">
        <v>285</v>
      </c>
      <c r="K75" s="5" t="s">
        <v>286</v>
      </c>
      <c r="L75" s="5"/>
    </row>
    <row r="76" spans="1:12" hidden="1" x14ac:dyDescent="0.35">
      <c r="A76" s="2" t="s">
        <v>287</v>
      </c>
      <c r="B76" s="2"/>
      <c r="C76" s="4"/>
      <c r="D76" s="4"/>
      <c r="E76" s="4"/>
      <c r="F76" s="4"/>
      <c r="G76" s="4"/>
      <c r="H76" s="4"/>
      <c r="I76" s="4"/>
      <c r="J76" s="4"/>
      <c r="K76" s="4"/>
      <c r="L76" s="5"/>
    </row>
    <row r="77" spans="1:12" ht="19.5" hidden="1" x14ac:dyDescent="0.35">
      <c r="A77" s="2" t="s">
        <v>288</v>
      </c>
      <c r="B77" s="2"/>
      <c r="C77" s="5" t="s">
        <v>27</v>
      </c>
      <c r="D77" s="5" t="s">
        <v>9</v>
      </c>
      <c r="E77" s="5" t="s">
        <v>27</v>
      </c>
      <c r="F77" s="5" t="s">
        <v>255</v>
      </c>
      <c r="G77" s="5" t="s">
        <v>9</v>
      </c>
      <c r="H77" s="5" t="s">
        <v>255</v>
      </c>
      <c r="I77" s="5" t="s">
        <v>289</v>
      </c>
      <c r="J77" s="5" t="s">
        <v>9</v>
      </c>
      <c r="K77" s="5" t="s">
        <v>289</v>
      </c>
      <c r="L77" s="4"/>
    </row>
    <row r="78" spans="1:12" hidden="1" x14ac:dyDescent="0.35">
      <c r="A78" s="2" t="s">
        <v>290</v>
      </c>
      <c r="B78" s="2"/>
      <c r="C78" s="5" t="s">
        <v>291</v>
      </c>
      <c r="D78" s="5" t="s">
        <v>23</v>
      </c>
      <c r="E78" s="5" t="s">
        <v>291</v>
      </c>
      <c r="F78" s="5" t="s">
        <v>292</v>
      </c>
      <c r="G78" s="5" t="s">
        <v>23</v>
      </c>
      <c r="H78" s="5" t="s">
        <v>292</v>
      </c>
      <c r="I78" s="5" t="s">
        <v>293</v>
      </c>
      <c r="J78" s="5" t="s">
        <v>23</v>
      </c>
      <c r="K78" s="5" t="s">
        <v>293</v>
      </c>
      <c r="L78" s="5"/>
    </row>
    <row r="79" spans="1:12" ht="19.5" hidden="1" x14ac:dyDescent="0.35">
      <c r="A79" s="2" t="s">
        <v>294</v>
      </c>
      <c r="B79" s="2"/>
      <c r="C79" s="5" t="s">
        <v>35</v>
      </c>
      <c r="D79" s="5" t="s">
        <v>23</v>
      </c>
      <c r="E79" s="5" t="s">
        <v>35</v>
      </c>
      <c r="F79" s="5" t="s">
        <v>295</v>
      </c>
      <c r="G79" s="5" t="s">
        <v>23</v>
      </c>
      <c r="H79" s="5" t="s">
        <v>295</v>
      </c>
      <c r="I79" s="5" t="s">
        <v>296</v>
      </c>
      <c r="J79" s="5" t="s">
        <v>23</v>
      </c>
      <c r="K79" s="5" t="s">
        <v>296</v>
      </c>
      <c r="L79" s="5"/>
    </row>
    <row r="80" spans="1:12" ht="19.5" hidden="1" x14ac:dyDescent="0.35">
      <c r="A80" s="2" t="s">
        <v>297</v>
      </c>
      <c r="B80" s="2"/>
      <c r="C80" s="5" t="s">
        <v>298</v>
      </c>
      <c r="D80" s="5" t="s">
        <v>9</v>
      </c>
      <c r="E80" s="5" t="s">
        <v>298</v>
      </c>
      <c r="F80" s="5" t="s">
        <v>299</v>
      </c>
      <c r="G80" s="5" t="s">
        <v>12</v>
      </c>
      <c r="H80" s="5" t="s">
        <v>300</v>
      </c>
      <c r="I80" s="5" t="s">
        <v>301</v>
      </c>
      <c r="J80" s="5" t="s">
        <v>302</v>
      </c>
      <c r="K80" s="5" t="s">
        <v>303</v>
      </c>
      <c r="L80" s="5"/>
    </row>
    <row r="81" spans="1:12" ht="19.5" hidden="1" x14ac:dyDescent="0.35">
      <c r="A81" s="2" t="s">
        <v>304</v>
      </c>
      <c r="B81" s="2"/>
      <c r="C81" s="5" t="s">
        <v>305</v>
      </c>
      <c r="D81" s="5" t="s">
        <v>23</v>
      </c>
      <c r="E81" s="5" t="s">
        <v>305</v>
      </c>
      <c r="F81" s="5" t="s">
        <v>306</v>
      </c>
      <c r="G81" s="5" t="s">
        <v>23</v>
      </c>
      <c r="H81" s="5" t="s">
        <v>306</v>
      </c>
      <c r="I81" s="5" t="s">
        <v>307</v>
      </c>
      <c r="J81" s="5" t="s">
        <v>23</v>
      </c>
      <c r="K81" s="5" t="s">
        <v>307</v>
      </c>
      <c r="L81" s="5"/>
    </row>
    <row r="82" spans="1:12" ht="19.5" hidden="1" x14ac:dyDescent="0.35">
      <c r="A82" s="2" t="s">
        <v>308</v>
      </c>
      <c r="B82" s="2"/>
      <c r="C82" s="5" t="s">
        <v>309</v>
      </c>
      <c r="D82" s="5" t="s">
        <v>12</v>
      </c>
      <c r="E82" s="5" t="s">
        <v>310</v>
      </c>
      <c r="F82" s="5" t="s">
        <v>311</v>
      </c>
      <c r="G82" s="5" t="s">
        <v>12</v>
      </c>
      <c r="H82" s="5" t="s">
        <v>312</v>
      </c>
      <c r="I82" s="5" t="s">
        <v>313</v>
      </c>
      <c r="J82" s="5" t="s">
        <v>9</v>
      </c>
      <c r="K82" s="5" t="s">
        <v>313</v>
      </c>
      <c r="L82" s="5"/>
    </row>
    <row r="83" spans="1:12" hidden="1" x14ac:dyDescent="0.35">
      <c r="A83" s="2" t="s">
        <v>87</v>
      </c>
      <c r="B83" s="2"/>
      <c r="C83" s="5" t="s">
        <v>314</v>
      </c>
      <c r="D83" s="5" t="s">
        <v>200</v>
      </c>
      <c r="E83" s="5" t="s">
        <v>315</v>
      </c>
      <c r="F83" s="5" t="s">
        <v>316</v>
      </c>
      <c r="G83" s="5" t="s">
        <v>317</v>
      </c>
      <c r="H83" s="5" t="s">
        <v>318</v>
      </c>
      <c r="I83" s="5" t="s">
        <v>319</v>
      </c>
      <c r="J83" s="5" t="s">
        <v>320</v>
      </c>
      <c r="K83" s="5" t="s">
        <v>321</v>
      </c>
      <c r="L83" s="5"/>
    </row>
    <row r="84" spans="1:12" ht="19.5" hidden="1" x14ac:dyDescent="0.35">
      <c r="A84" s="2" t="s">
        <v>268</v>
      </c>
      <c r="B84" s="2"/>
      <c r="C84" s="5" t="s">
        <v>23</v>
      </c>
      <c r="D84" s="5" t="s">
        <v>322</v>
      </c>
      <c r="E84" s="5" t="s">
        <v>323</v>
      </c>
      <c r="F84" s="5" t="s">
        <v>23</v>
      </c>
      <c r="G84" s="5" t="s">
        <v>324</v>
      </c>
      <c r="H84" s="5" t="s">
        <v>214</v>
      </c>
      <c r="I84" s="5" t="s">
        <v>23</v>
      </c>
      <c r="J84" s="5" t="s">
        <v>24</v>
      </c>
      <c r="K84" s="5" t="s">
        <v>325</v>
      </c>
      <c r="L84" s="5"/>
    </row>
    <row r="85" spans="1:12" hidden="1" x14ac:dyDescent="0.35">
      <c r="A85" s="2" t="s">
        <v>67</v>
      </c>
      <c r="B85" s="2"/>
      <c r="C85" s="5" t="s">
        <v>68</v>
      </c>
      <c r="D85" s="5" t="s">
        <v>23</v>
      </c>
      <c r="E85" s="5" t="s">
        <v>68</v>
      </c>
      <c r="F85" s="5" t="s">
        <v>326</v>
      </c>
      <c r="G85" s="5" t="s">
        <v>23</v>
      </c>
      <c r="H85" s="5" t="s">
        <v>326</v>
      </c>
      <c r="I85" s="5" t="s">
        <v>95</v>
      </c>
      <c r="J85" s="5" t="s">
        <v>23</v>
      </c>
      <c r="K85" s="5" t="s">
        <v>95</v>
      </c>
      <c r="L85" s="5"/>
    </row>
    <row r="86" spans="1:12" ht="19.5" hidden="1" x14ac:dyDescent="0.35">
      <c r="A86" s="2" t="s">
        <v>69</v>
      </c>
      <c r="B86" s="2"/>
      <c r="C86" s="5" t="s">
        <v>23</v>
      </c>
      <c r="D86" s="5" t="s">
        <v>9</v>
      </c>
      <c r="E86" s="5" t="s">
        <v>9</v>
      </c>
      <c r="F86" s="5" t="s">
        <v>23</v>
      </c>
      <c r="G86" s="5" t="s">
        <v>12</v>
      </c>
      <c r="H86" s="5" t="s">
        <v>314</v>
      </c>
      <c r="I86" s="5" t="s">
        <v>23</v>
      </c>
      <c r="J86" s="5" t="s">
        <v>22</v>
      </c>
      <c r="K86" s="5" t="s">
        <v>63</v>
      </c>
      <c r="L86" s="5"/>
    </row>
    <row r="87" spans="1:12" x14ac:dyDescent="0.35">
      <c r="A87" s="2" t="s">
        <v>2168</v>
      </c>
      <c r="B87" s="2" t="str">
        <f>TRIM(A87)</f>
        <v>Departmentof Commerce</v>
      </c>
      <c r="C87" s="5" t="s">
        <v>327</v>
      </c>
      <c r="D87" s="5" t="s">
        <v>305</v>
      </c>
      <c r="E87" s="5" t="s">
        <v>328</v>
      </c>
      <c r="F87" s="8" t="s">
        <v>329</v>
      </c>
      <c r="G87" s="5" t="s">
        <v>93</v>
      </c>
      <c r="H87" s="5" t="s">
        <v>330</v>
      </c>
      <c r="I87" s="5" t="s">
        <v>331</v>
      </c>
      <c r="J87" s="5" t="s">
        <v>332</v>
      </c>
      <c r="K87" s="5" t="s">
        <v>333</v>
      </c>
      <c r="L87" s="5"/>
    </row>
    <row r="88" spans="1:12" ht="19.5" hidden="1" x14ac:dyDescent="0.35">
      <c r="A88" s="2" t="s">
        <v>334</v>
      </c>
      <c r="B88" s="2"/>
      <c r="C88" s="4"/>
      <c r="D88" s="4"/>
      <c r="E88" s="4"/>
      <c r="F88" s="4"/>
      <c r="G88" s="4"/>
      <c r="H88" s="4"/>
      <c r="I88" s="4"/>
      <c r="J88" s="4"/>
      <c r="K88" s="4"/>
      <c r="L88" s="5"/>
    </row>
    <row r="89" spans="1:12" hidden="1" x14ac:dyDescent="0.35">
      <c r="A89" s="2" t="s">
        <v>335</v>
      </c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idden="1" x14ac:dyDescent="0.35">
      <c r="A90" s="2" t="s">
        <v>336</v>
      </c>
      <c r="B90" s="2"/>
      <c r="C90" s="5" t="s">
        <v>337</v>
      </c>
      <c r="D90" s="5" t="s">
        <v>23</v>
      </c>
      <c r="E90" s="5" t="s">
        <v>337</v>
      </c>
      <c r="F90" s="5" t="s">
        <v>338</v>
      </c>
      <c r="G90" s="5" t="s">
        <v>23</v>
      </c>
      <c r="H90" s="5" t="s">
        <v>338</v>
      </c>
      <c r="I90" s="5" t="s">
        <v>339</v>
      </c>
      <c r="J90" s="5" t="s">
        <v>23</v>
      </c>
      <c r="K90" s="5" t="s">
        <v>339</v>
      </c>
      <c r="L90" s="4"/>
    </row>
    <row r="91" spans="1:12" hidden="1" x14ac:dyDescent="0.35">
      <c r="A91" s="2" t="s">
        <v>340</v>
      </c>
      <c r="B91" s="2"/>
      <c r="C91" s="5" t="s">
        <v>341</v>
      </c>
      <c r="D91" s="5" t="s">
        <v>23</v>
      </c>
      <c r="E91" s="5" t="s">
        <v>341</v>
      </c>
      <c r="F91" s="5" t="s">
        <v>342</v>
      </c>
      <c r="G91" s="5" t="s">
        <v>23</v>
      </c>
      <c r="H91" s="5" t="s">
        <v>342</v>
      </c>
      <c r="I91" s="5" t="s">
        <v>343</v>
      </c>
      <c r="J91" s="5" t="s">
        <v>23</v>
      </c>
      <c r="K91" s="5" t="s">
        <v>343</v>
      </c>
      <c r="L91" s="5"/>
    </row>
    <row r="92" spans="1:12" hidden="1" x14ac:dyDescent="0.35">
      <c r="A92" s="2" t="s">
        <v>344</v>
      </c>
      <c r="B92" s="2"/>
      <c r="C92" s="5" t="s">
        <v>345</v>
      </c>
      <c r="D92" s="5" t="s">
        <v>23</v>
      </c>
      <c r="E92" s="5" t="s">
        <v>345</v>
      </c>
      <c r="F92" s="5" t="s">
        <v>346</v>
      </c>
      <c r="G92" s="5" t="s">
        <v>23</v>
      </c>
      <c r="H92" s="5" t="s">
        <v>346</v>
      </c>
      <c r="I92" s="5" t="s">
        <v>347</v>
      </c>
      <c r="J92" s="5" t="s">
        <v>23</v>
      </c>
      <c r="K92" s="5" t="s">
        <v>347</v>
      </c>
      <c r="L92" s="5"/>
    </row>
    <row r="93" spans="1:12" hidden="1" x14ac:dyDescent="0.35">
      <c r="A93" s="2" t="s">
        <v>348</v>
      </c>
      <c r="B93" s="2"/>
      <c r="C93" s="5" t="s">
        <v>23</v>
      </c>
      <c r="D93" s="5" t="s">
        <v>23</v>
      </c>
      <c r="E93" s="5" t="s">
        <v>23</v>
      </c>
      <c r="F93" s="5" t="s">
        <v>349</v>
      </c>
      <c r="G93" s="5" t="s">
        <v>23</v>
      </c>
      <c r="H93" s="5" t="s">
        <v>349</v>
      </c>
      <c r="I93" s="5" t="s">
        <v>350</v>
      </c>
      <c r="J93" s="5" t="s">
        <v>23</v>
      </c>
      <c r="K93" s="5" t="s">
        <v>350</v>
      </c>
      <c r="L93" s="5"/>
    </row>
    <row r="94" spans="1:12" x14ac:dyDescent="0.35">
      <c r="A94" s="2" t="s">
        <v>2169</v>
      </c>
      <c r="B94" s="2" t="str">
        <f>TRIM(A94)</f>
        <v>Military Personnel</v>
      </c>
      <c r="C94" s="5" t="s">
        <v>351</v>
      </c>
      <c r="D94" s="5" t="s">
        <v>23</v>
      </c>
      <c r="E94" s="5" t="s">
        <v>351</v>
      </c>
      <c r="F94" s="8" t="s">
        <v>352</v>
      </c>
      <c r="G94" s="5" t="s">
        <v>23</v>
      </c>
      <c r="H94" s="5" t="s">
        <v>352</v>
      </c>
      <c r="I94" s="5" t="s">
        <v>353</v>
      </c>
      <c r="J94" s="5" t="s">
        <v>23</v>
      </c>
      <c r="K94" s="5" t="s">
        <v>353</v>
      </c>
      <c r="L94" s="5"/>
    </row>
    <row r="95" spans="1:12" hidden="1" x14ac:dyDescent="0.35">
      <c r="A95" s="2" t="s">
        <v>354</v>
      </c>
      <c r="B95" s="2"/>
      <c r="C95" s="4"/>
      <c r="D95" s="4"/>
      <c r="E95" s="4"/>
      <c r="F95" s="4"/>
      <c r="G95" s="4"/>
      <c r="H95" s="4"/>
      <c r="I95" s="4"/>
      <c r="J95" s="4"/>
      <c r="K95" s="4"/>
      <c r="L95" s="5"/>
    </row>
    <row r="96" spans="1:12" hidden="1" x14ac:dyDescent="0.35">
      <c r="A96" s="2" t="s">
        <v>336</v>
      </c>
      <c r="B96" s="2"/>
      <c r="C96" s="5" t="s">
        <v>355</v>
      </c>
      <c r="D96" s="5" t="s">
        <v>23</v>
      </c>
      <c r="E96" s="5" t="s">
        <v>355</v>
      </c>
      <c r="F96" s="5" t="s">
        <v>356</v>
      </c>
      <c r="G96" s="5" t="s">
        <v>23</v>
      </c>
      <c r="H96" s="5" t="s">
        <v>356</v>
      </c>
      <c r="I96" s="5" t="s">
        <v>357</v>
      </c>
      <c r="J96" s="5" t="s">
        <v>23</v>
      </c>
      <c r="K96" s="5" t="s">
        <v>357</v>
      </c>
      <c r="L96" s="4"/>
    </row>
    <row r="97" spans="1:12" hidden="1" x14ac:dyDescent="0.35">
      <c r="A97" s="2" t="s">
        <v>340</v>
      </c>
      <c r="B97" s="2"/>
      <c r="C97" s="5" t="s">
        <v>358</v>
      </c>
      <c r="D97" s="5" t="s">
        <v>23</v>
      </c>
      <c r="E97" s="5" t="s">
        <v>358</v>
      </c>
      <c r="F97" s="5" t="s">
        <v>359</v>
      </c>
      <c r="G97" s="5" t="s">
        <v>23</v>
      </c>
      <c r="H97" s="5" t="s">
        <v>359</v>
      </c>
      <c r="I97" s="5" t="s">
        <v>360</v>
      </c>
      <c r="J97" s="5" t="s">
        <v>23</v>
      </c>
      <c r="K97" s="5" t="s">
        <v>360</v>
      </c>
      <c r="L97" s="5"/>
    </row>
    <row r="98" spans="1:12" hidden="1" x14ac:dyDescent="0.35">
      <c r="A98" s="2" t="s">
        <v>344</v>
      </c>
      <c r="B98" s="2"/>
      <c r="C98" s="5" t="s">
        <v>361</v>
      </c>
      <c r="D98" s="5" t="s">
        <v>23</v>
      </c>
      <c r="E98" s="5" t="s">
        <v>361</v>
      </c>
      <c r="F98" s="5" t="s">
        <v>362</v>
      </c>
      <c r="G98" s="5" t="s">
        <v>23</v>
      </c>
      <c r="H98" s="5" t="s">
        <v>362</v>
      </c>
      <c r="I98" s="5" t="s">
        <v>363</v>
      </c>
      <c r="J98" s="5" t="s">
        <v>23</v>
      </c>
      <c r="K98" s="5" t="s">
        <v>363</v>
      </c>
      <c r="L98" s="5"/>
    </row>
    <row r="99" spans="1:12" hidden="1" x14ac:dyDescent="0.35">
      <c r="A99" s="2" t="s">
        <v>348</v>
      </c>
      <c r="B99" s="2"/>
      <c r="C99" s="5" t="s">
        <v>364</v>
      </c>
      <c r="D99" s="5" t="s">
        <v>23</v>
      </c>
      <c r="E99" s="5" t="s">
        <v>364</v>
      </c>
      <c r="F99" s="5" t="s">
        <v>365</v>
      </c>
      <c r="G99" s="5" t="s">
        <v>23</v>
      </c>
      <c r="H99" s="5" t="s">
        <v>365</v>
      </c>
      <c r="I99" s="5" t="s">
        <v>366</v>
      </c>
      <c r="J99" s="5" t="s">
        <v>23</v>
      </c>
      <c r="K99" s="5" t="s">
        <v>366</v>
      </c>
      <c r="L99" s="5"/>
    </row>
    <row r="100" spans="1:12" x14ac:dyDescent="0.35">
      <c r="A100" s="2" t="s">
        <v>2170</v>
      </c>
      <c r="B100" s="2" t="str">
        <f>TRIM(A100)</f>
        <v>Operation and Maintenance</v>
      </c>
      <c r="C100" s="5" t="s">
        <v>367</v>
      </c>
      <c r="D100" s="5" t="s">
        <v>23</v>
      </c>
      <c r="E100" s="5" t="s">
        <v>367</v>
      </c>
      <c r="F100" s="8" t="s">
        <v>368</v>
      </c>
      <c r="G100" s="5" t="s">
        <v>23</v>
      </c>
      <c r="H100" s="5" t="s">
        <v>368</v>
      </c>
      <c r="I100" s="5" t="s">
        <v>369</v>
      </c>
      <c r="J100" s="5" t="s">
        <v>23</v>
      </c>
      <c r="K100" s="5" t="s">
        <v>369</v>
      </c>
      <c r="L100" s="5"/>
    </row>
    <row r="101" spans="1:12" ht="19.5" hidden="1" x14ac:dyDescent="0.35">
      <c r="A101" s="2" t="s">
        <v>370</v>
      </c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5"/>
    </row>
    <row r="102" spans="1:12" hidden="1" x14ac:dyDescent="0.35">
      <c r="A102" s="2" t="s">
        <v>336</v>
      </c>
      <c r="B102" s="2"/>
      <c r="C102" s="5" t="s">
        <v>23</v>
      </c>
      <c r="D102" s="5" t="s">
        <v>23</v>
      </c>
      <c r="E102" s="5" t="s">
        <v>23</v>
      </c>
      <c r="F102" s="5" t="s">
        <v>23</v>
      </c>
      <c r="G102" s="5" t="s">
        <v>23</v>
      </c>
      <c r="H102" s="5" t="s">
        <v>23</v>
      </c>
      <c r="I102" s="5" t="s">
        <v>9</v>
      </c>
      <c r="J102" s="5" t="s">
        <v>23</v>
      </c>
      <c r="K102" s="5" t="s">
        <v>9</v>
      </c>
      <c r="L102" s="4"/>
    </row>
    <row r="103" spans="1:12" hidden="1" x14ac:dyDescent="0.35">
      <c r="A103" s="2" t="s">
        <v>371</v>
      </c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5"/>
    </row>
    <row r="104" spans="1:12" hidden="1" x14ac:dyDescent="0.35">
      <c r="A104" s="2" t="s">
        <v>336</v>
      </c>
      <c r="B104" s="2"/>
      <c r="C104" s="5" t="s">
        <v>372</v>
      </c>
      <c r="D104" s="5" t="s">
        <v>23</v>
      </c>
      <c r="E104" s="5" t="s">
        <v>372</v>
      </c>
      <c r="F104" s="5" t="s">
        <v>373</v>
      </c>
      <c r="G104" s="5" t="s">
        <v>23</v>
      </c>
      <c r="H104" s="5" t="s">
        <v>373</v>
      </c>
      <c r="I104" s="5" t="s">
        <v>374</v>
      </c>
      <c r="J104" s="5" t="s">
        <v>23</v>
      </c>
      <c r="K104" s="5" t="s">
        <v>374</v>
      </c>
      <c r="L104" s="4"/>
    </row>
    <row r="105" spans="1:12" hidden="1" x14ac:dyDescent="0.35">
      <c r="A105" s="2" t="s">
        <v>340</v>
      </c>
      <c r="B105" s="2"/>
      <c r="C105" s="5" t="s">
        <v>375</v>
      </c>
      <c r="D105" s="5" t="s">
        <v>23</v>
      </c>
      <c r="E105" s="5" t="s">
        <v>375</v>
      </c>
      <c r="F105" s="5" t="s">
        <v>376</v>
      </c>
      <c r="G105" s="5" t="s">
        <v>23</v>
      </c>
      <c r="H105" s="5" t="s">
        <v>376</v>
      </c>
      <c r="I105" s="5" t="s">
        <v>377</v>
      </c>
      <c r="J105" s="5" t="s">
        <v>23</v>
      </c>
      <c r="K105" s="5" t="s">
        <v>377</v>
      </c>
      <c r="L105" s="5"/>
    </row>
    <row r="106" spans="1:12" hidden="1" x14ac:dyDescent="0.35">
      <c r="A106" s="2" t="s">
        <v>344</v>
      </c>
      <c r="B106" s="2"/>
      <c r="C106" s="5" t="s">
        <v>378</v>
      </c>
      <c r="D106" s="5" t="s">
        <v>23</v>
      </c>
      <c r="E106" s="5" t="s">
        <v>378</v>
      </c>
      <c r="F106" s="5" t="s">
        <v>379</v>
      </c>
      <c r="G106" s="5" t="s">
        <v>23</v>
      </c>
      <c r="H106" s="5" t="s">
        <v>379</v>
      </c>
      <c r="I106" s="5" t="s">
        <v>380</v>
      </c>
      <c r="J106" s="5" t="s">
        <v>23</v>
      </c>
      <c r="K106" s="5" t="s">
        <v>380</v>
      </c>
      <c r="L106" s="5"/>
    </row>
    <row r="107" spans="1:12" hidden="1" x14ac:dyDescent="0.35">
      <c r="A107" s="2" t="s">
        <v>348</v>
      </c>
      <c r="B107" s="2"/>
      <c r="C107" s="5" t="s">
        <v>381</v>
      </c>
      <c r="D107" s="5" t="s">
        <v>23</v>
      </c>
      <c r="E107" s="5" t="s">
        <v>381</v>
      </c>
      <c r="F107" s="5" t="s">
        <v>382</v>
      </c>
      <c r="G107" s="5" t="s">
        <v>23</v>
      </c>
      <c r="H107" s="5" t="s">
        <v>382</v>
      </c>
      <c r="I107" s="5" t="s">
        <v>383</v>
      </c>
      <c r="J107" s="5" t="s">
        <v>23</v>
      </c>
      <c r="K107" s="5" t="s">
        <v>383</v>
      </c>
      <c r="L107" s="5"/>
    </row>
    <row r="108" spans="1:12" x14ac:dyDescent="0.35">
      <c r="A108" s="2" t="s">
        <v>2171</v>
      </c>
      <c r="B108" s="2" t="str">
        <f>TRIM(A108)</f>
        <v>Procurement</v>
      </c>
      <c r="C108" s="5" t="s">
        <v>384</v>
      </c>
      <c r="D108" s="5" t="s">
        <v>23</v>
      </c>
      <c r="E108" s="5" t="s">
        <v>384</v>
      </c>
      <c r="F108" s="8" t="s">
        <v>385</v>
      </c>
      <c r="G108" s="5" t="s">
        <v>23</v>
      </c>
      <c r="H108" s="5" t="s">
        <v>385</v>
      </c>
      <c r="I108" s="5" t="s">
        <v>386</v>
      </c>
      <c r="J108" s="5" t="s">
        <v>23</v>
      </c>
      <c r="K108" s="5" t="s">
        <v>386</v>
      </c>
      <c r="L108" s="5"/>
    </row>
    <row r="109" spans="1:12" ht="19.5" hidden="1" x14ac:dyDescent="0.35">
      <c r="A109" s="2" t="s">
        <v>387</v>
      </c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5"/>
    </row>
    <row r="110" spans="1:12" hidden="1" x14ac:dyDescent="0.35">
      <c r="A110" s="2" t="s">
        <v>336</v>
      </c>
      <c r="B110" s="2"/>
      <c r="C110" s="5" t="s">
        <v>388</v>
      </c>
      <c r="D110" s="5" t="s">
        <v>23</v>
      </c>
      <c r="E110" s="5" t="s">
        <v>388</v>
      </c>
      <c r="F110" s="5" t="s">
        <v>389</v>
      </c>
      <c r="G110" s="5" t="s">
        <v>23</v>
      </c>
      <c r="H110" s="5" t="s">
        <v>389</v>
      </c>
      <c r="I110" s="5" t="s">
        <v>390</v>
      </c>
      <c r="J110" s="5" t="s">
        <v>23</v>
      </c>
      <c r="K110" s="5" t="s">
        <v>390</v>
      </c>
      <c r="L110" s="4"/>
    </row>
    <row r="111" spans="1:12" hidden="1" x14ac:dyDescent="0.35">
      <c r="A111" s="2" t="s">
        <v>340</v>
      </c>
      <c r="B111" s="2"/>
      <c r="C111" s="5" t="s">
        <v>391</v>
      </c>
      <c r="D111" s="5" t="s">
        <v>23</v>
      </c>
      <c r="E111" s="5" t="s">
        <v>391</v>
      </c>
      <c r="F111" s="5" t="s">
        <v>392</v>
      </c>
      <c r="G111" s="5" t="s">
        <v>23</v>
      </c>
      <c r="H111" s="5" t="s">
        <v>392</v>
      </c>
      <c r="I111" s="5" t="s">
        <v>393</v>
      </c>
      <c r="J111" s="5" t="s">
        <v>23</v>
      </c>
      <c r="K111" s="5" t="s">
        <v>393</v>
      </c>
      <c r="L111" s="5"/>
    </row>
    <row r="112" spans="1:12" hidden="1" x14ac:dyDescent="0.35">
      <c r="A112" s="2" t="s">
        <v>344</v>
      </c>
      <c r="B112" s="2"/>
      <c r="C112" s="5" t="s">
        <v>394</v>
      </c>
      <c r="D112" s="5" t="s">
        <v>23</v>
      </c>
      <c r="E112" s="5" t="s">
        <v>394</v>
      </c>
      <c r="F112" s="5" t="s">
        <v>395</v>
      </c>
      <c r="G112" s="5" t="s">
        <v>23</v>
      </c>
      <c r="H112" s="5" t="s">
        <v>395</v>
      </c>
      <c r="I112" s="5" t="s">
        <v>396</v>
      </c>
      <c r="J112" s="5" t="s">
        <v>23</v>
      </c>
      <c r="K112" s="5" t="s">
        <v>396</v>
      </c>
      <c r="L112" s="5"/>
    </row>
    <row r="113" spans="1:12" hidden="1" x14ac:dyDescent="0.35">
      <c r="A113" s="2" t="s">
        <v>348</v>
      </c>
      <c r="B113" s="2"/>
      <c r="C113" s="5" t="s">
        <v>397</v>
      </c>
      <c r="D113" s="5" t="s">
        <v>23</v>
      </c>
      <c r="E113" s="5" t="s">
        <v>397</v>
      </c>
      <c r="F113" s="5" t="s">
        <v>398</v>
      </c>
      <c r="G113" s="5" t="s">
        <v>23</v>
      </c>
      <c r="H113" s="5" t="s">
        <v>398</v>
      </c>
      <c r="I113" s="5" t="s">
        <v>399</v>
      </c>
      <c r="J113" s="5" t="s">
        <v>23</v>
      </c>
      <c r="K113" s="5" t="s">
        <v>399</v>
      </c>
      <c r="L113" s="5"/>
    </row>
    <row r="114" spans="1:12" ht="19.5" x14ac:dyDescent="0.35">
      <c r="A114" s="2" t="s">
        <v>2172</v>
      </c>
      <c r="B114" s="2" t="str">
        <f>TRIM(A114)</f>
        <v>Research, Development, Test, and Evaluation</v>
      </c>
      <c r="C114" s="5" t="s">
        <v>400</v>
      </c>
      <c r="D114" s="5" t="s">
        <v>23</v>
      </c>
      <c r="E114" s="5" t="s">
        <v>400</v>
      </c>
      <c r="F114" s="8" t="s">
        <v>401</v>
      </c>
      <c r="G114" s="5" t="s">
        <v>23</v>
      </c>
      <c r="H114" s="5" t="s">
        <v>401</v>
      </c>
      <c r="I114" s="5" t="s">
        <v>402</v>
      </c>
      <c r="J114" s="5" t="s">
        <v>23</v>
      </c>
      <c r="K114" s="5" t="s">
        <v>402</v>
      </c>
      <c r="L114" s="5"/>
    </row>
    <row r="115" spans="1:12" hidden="1" x14ac:dyDescent="0.35">
      <c r="A115" s="2" t="s">
        <v>403</v>
      </c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5"/>
    </row>
    <row r="116" spans="1:12" hidden="1" x14ac:dyDescent="0.35">
      <c r="A116" s="2" t="s">
        <v>336</v>
      </c>
      <c r="B116" s="2"/>
      <c r="C116" s="5" t="s">
        <v>404</v>
      </c>
      <c r="D116" s="5" t="s">
        <v>23</v>
      </c>
      <c r="E116" s="5" t="s">
        <v>404</v>
      </c>
      <c r="F116" s="5" t="s">
        <v>405</v>
      </c>
      <c r="G116" s="5" t="s">
        <v>23</v>
      </c>
      <c r="H116" s="5" t="s">
        <v>405</v>
      </c>
      <c r="I116" s="5" t="s">
        <v>406</v>
      </c>
      <c r="J116" s="5" t="s">
        <v>23</v>
      </c>
      <c r="K116" s="5" t="s">
        <v>406</v>
      </c>
      <c r="L116" s="4"/>
    </row>
    <row r="117" spans="1:12" hidden="1" x14ac:dyDescent="0.35">
      <c r="A117" s="2" t="s">
        <v>340</v>
      </c>
      <c r="B117" s="2"/>
      <c r="C117" s="5" t="s">
        <v>407</v>
      </c>
      <c r="D117" s="5" t="s">
        <v>23</v>
      </c>
      <c r="E117" s="5" t="s">
        <v>407</v>
      </c>
      <c r="F117" s="5" t="s">
        <v>408</v>
      </c>
      <c r="G117" s="5" t="s">
        <v>23</v>
      </c>
      <c r="H117" s="5" t="s">
        <v>408</v>
      </c>
      <c r="I117" s="5" t="s">
        <v>409</v>
      </c>
      <c r="J117" s="5" t="s">
        <v>23</v>
      </c>
      <c r="K117" s="5" t="s">
        <v>409</v>
      </c>
      <c r="L117" s="5"/>
    </row>
    <row r="118" spans="1:12" hidden="1" x14ac:dyDescent="0.35">
      <c r="A118" s="2" t="s">
        <v>344</v>
      </c>
      <c r="B118" s="2"/>
      <c r="C118" s="5" t="s">
        <v>410</v>
      </c>
      <c r="D118" s="5" t="s">
        <v>23</v>
      </c>
      <c r="E118" s="5" t="s">
        <v>410</v>
      </c>
      <c r="F118" s="5" t="s">
        <v>411</v>
      </c>
      <c r="G118" s="5" t="s">
        <v>23</v>
      </c>
      <c r="H118" s="5" t="s">
        <v>411</v>
      </c>
      <c r="I118" s="5" t="s">
        <v>233</v>
      </c>
      <c r="J118" s="5" t="s">
        <v>23</v>
      </c>
      <c r="K118" s="5" t="s">
        <v>233</v>
      </c>
      <c r="L118" s="5"/>
    </row>
    <row r="119" spans="1:12" hidden="1" x14ac:dyDescent="0.35">
      <c r="A119" s="2" t="s">
        <v>348</v>
      </c>
      <c r="B119" s="2"/>
      <c r="C119" s="5" t="s">
        <v>412</v>
      </c>
      <c r="D119" s="5" t="s">
        <v>23</v>
      </c>
      <c r="E119" s="5" t="s">
        <v>412</v>
      </c>
      <c r="F119" s="5" t="s">
        <v>413</v>
      </c>
      <c r="G119" s="5" t="s">
        <v>23</v>
      </c>
      <c r="H119" s="5" t="s">
        <v>413</v>
      </c>
      <c r="I119" s="5" t="s">
        <v>414</v>
      </c>
      <c r="J119" s="5" t="s">
        <v>23</v>
      </c>
      <c r="K119" s="5" t="s">
        <v>414</v>
      </c>
      <c r="L119" s="5"/>
    </row>
    <row r="120" spans="1:12" x14ac:dyDescent="0.35">
      <c r="A120" s="2" t="s">
        <v>2173</v>
      </c>
      <c r="B120" s="2" t="str">
        <f>TRIM(A120)</f>
        <v>Military Construction</v>
      </c>
      <c r="C120" s="5" t="s">
        <v>198</v>
      </c>
      <c r="D120" s="5" t="s">
        <v>23</v>
      </c>
      <c r="E120" s="5" t="s">
        <v>198</v>
      </c>
      <c r="F120" s="8" t="s">
        <v>415</v>
      </c>
      <c r="G120" s="5" t="s">
        <v>23</v>
      </c>
      <c r="H120" s="5" t="s">
        <v>415</v>
      </c>
      <c r="I120" s="5" t="s">
        <v>416</v>
      </c>
      <c r="J120" s="5" t="s">
        <v>23</v>
      </c>
      <c r="K120" s="5" t="s">
        <v>416</v>
      </c>
      <c r="L120" s="5"/>
    </row>
    <row r="121" spans="1:12" hidden="1" x14ac:dyDescent="0.35">
      <c r="A121" s="2" t="s">
        <v>417</v>
      </c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5"/>
    </row>
    <row r="122" spans="1:12" hidden="1" x14ac:dyDescent="0.35">
      <c r="A122" s="2" t="s">
        <v>336</v>
      </c>
      <c r="B122" s="2"/>
      <c r="C122" s="5" t="s">
        <v>418</v>
      </c>
      <c r="D122" s="5" t="s">
        <v>23</v>
      </c>
      <c r="E122" s="5" t="s">
        <v>418</v>
      </c>
      <c r="F122" s="5" t="s">
        <v>115</v>
      </c>
      <c r="G122" s="5" t="s">
        <v>23</v>
      </c>
      <c r="H122" s="5" t="s">
        <v>115</v>
      </c>
      <c r="I122" s="5" t="s">
        <v>419</v>
      </c>
      <c r="J122" s="5" t="s">
        <v>23</v>
      </c>
      <c r="K122" s="5" t="s">
        <v>419</v>
      </c>
      <c r="L122" s="4"/>
    </row>
    <row r="123" spans="1:12" hidden="1" x14ac:dyDescent="0.35">
      <c r="A123" s="2" t="s">
        <v>420</v>
      </c>
      <c r="B123" s="2"/>
      <c r="C123" s="5" t="s">
        <v>421</v>
      </c>
      <c r="D123" s="5" t="s">
        <v>23</v>
      </c>
      <c r="E123" s="5" t="s">
        <v>421</v>
      </c>
      <c r="F123" s="5" t="s">
        <v>404</v>
      </c>
      <c r="G123" s="5" t="s">
        <v>23</v>
      </c>
      <c r="H123" s="5" t="s">
        <v>404</v>
      </c>
      <c r="I123" s="5" t="s">
        <v>422</v>
      </c>
      <c r="J123" s="5" t="s">
        <v>23</v>
      </c>
      <c r="K123" s="5" t="s">
        <v>422</v>
      </c>
      <c r="L123" s="5"/>
    </row>
    <row r="124" spans="1:12" hidden="1" x14ac:dyDescent="0.35">
      <c r="A124" s="2" t="s">
        <v>423</v>
      </c>
      <c r="B124" s="2"/>
      <c r="C124" s="5" t="s">
        <v>25</v>
      </c>
      <c r="D124" s="5" t="s">
        <v>23</v>
      </c>
      <c r="E124" s="5" t="s">
        <v>25</v>
      </c>
      <c r="F124" s="5" t="s">
        <v>424</v>
      </c>
      <c r="G124" s="5" t="s">
        <v>23</v>
      </c>
      <c r="H124" s="5" t="s">
        <v>424</v>
      </c>
      <c r="I124" s="5" t="s">
        <v>425</v>
      </c>
      <c r="J124" s="5" t="s">
        <v>23</v>
      </c>
      <c r="K124" s="5" t="s">
        <v>425</v>
      </c>
      <c r="L124" s="5"/>
    </row>
    <row r="125" spans="1:12" hidden="1" x14ac:dyDescent="0.35">
      <c r="A125" s="2" t="s">
        <v>348</v>
      </c>
      <c r="B125" s="2"/>
      <c r="C125" s="5" t="s">
        <v>200</v>
      </c>
      <c r="D125" s="5" t="s">
        <v>23</v>
      </c>
      <c r="E125" s="5" t="s">
        <v>200</v>
      </c>
      <c r="F125" s="5" t="s">
        <v>302</v>
      </c>
      <c r="G125" s="5" t="s">
        <v>22</v>
      </c>
      <c r="H125" s="5" t="s">
        <v>426</v>
      </c>
      <c r="I125" s="5" t="s">
        <v>427</v>
      </c>
      <c r="J125" s="5" t="s">
        <v>12</v>
      </c>
      <c r="K125" s="5" t="s">
        <v>428</v>
      </c>
      <c r="L125" s="5"/>
    </row>
    <row r="126" spans="1:12" ht="19.5" hidden="1" x14ac:dyDescent="0.35">
      <c r="A126" s="2" t="s">
        <v>429</v>
      </c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5"/>
    </row>
    <row r="127" spans="1:12" hidden="1" x14ac:dyDescent="0.35">
      <c r="A127" s="2" t="s">
        <v>340</v>
      </c>
      <c r="B127" s="2"/>
      <c r="C127" s="5" t="s">
        <v>430</v>
      </c>
      <c r="D127" s="5" t="s">
        <v>23</v>
      </c>
      <c r="E127" s="5" t="s">
        <v>430</v>
      </c>
      <c r="F127" s="5" t="s">
        <v>431</v>
      </c>
      <c r="G127" s="5" t="s">
        <v>23</v>
      </c>
      <c r="H127" s="5" t="s">
        <v>431</v>
      </c>
      <c r="I127" s="5" t="s">
        <v>263</v>
      </c>
      <c r="J127" s="5" t="s">
        <v>23</v>
      </c>
      <c r="K127" s="5" t="s">
        <v>263</v>
      </c>
      <c r="L127" s="4"/>
    </row>
    <row r="128" spans="1:12" hidden="1" x14ac:dyDescent="0.35">
      <c r="A128" s="2" t="s">
        <v>432</v>
      </c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5"/>
    </row>
    <row r="129" spans="1:12" hidden="1" x14ac:dyDescent="0.35">
      <c r="A129" s="2" t="s">
        <v>433</v>
      </c>
      <c r="B129" s="2"/>
      <c r="C129" s="5" t="s">
        <v>434</v>
      </c>
      <c r="D129" s="5" t="s">
        <v>23</v>
      </c>
      <c r="E129" s="5" t="s">
        <v>434</v>
      </c>
      <c r="F129" s="5" t="s">
        <v>435</v>
      </c>
      <c r="G129" s="5" t="s">
        <v>23</v>
      </c>
      <c r="H129" s="5" t="s">
        <v>435</v>
      </c>
      <c r="I129" s="5" t="s">
        <v>436</v>
      </c>
      <c r="J129" s="5" t="s">
        <v>23</v>
      </c>
      <c r="K129" s="5" t="s">
        <v>436</v>
      </c>
      <c r="L129" s="4"/>
    </row>
    <row r="130" spans="1:12" hidden="1" x14ac:dyDescent="0.35">
      <c r="A130" s="2" t="s">
        <v>437</v>
      </c>
      <c r="B130" s="2"/>
      <c r="C130" s="5" t="s">
        <v>58</v>
      </c>
      <c r="D130" s="5" t="s">
        <v>23</v>
      </c>
      <c r="E130" s="5" t="s">
        <v>58</v>
      </c>
      <c r="F130" s="5" t="s">
        <v>438</v>
      </c>
      <c r="G130" s="5" t="s">
        <v>23</v>
      </c>
      <c r="H130" s="5" t="s">
        <v>438</v>
      </c>
      <c r="I130" s="5" t="s">
        <v>439</v>
      </c>
      <c r="J130" s="5" t="s">
        <v>23</v>
      </c>
      <c r="K130" s="5" t="s">
        <v>439</v>
      </c>
      <c r="L130" s="5"/>
    </row>
    <row r="131" spans="1:12" hidden="1" x14ac:dyDescent="0.35">
      <c r="A131" s="2" t="s">
        <v>440</v>
      </c>
      <c r="B131" s="2"/>
      <c r="C131" s="5" t="s">
        <v>12</v>
      </c>
      <c r="D131" s="5" t="s">
        <v>23</v>
      </c>
      <c r="E131" s="5" t="s">
        <v>12</v>
      </c>
      <c r="F131" s="5" t="s">
        <v>441</v>
      </c>
      <c r="G131" s="5" t="s">
        <v>23</v>
      </c>
      <c r="H131" s="5" t="s">
        <v>441</v>
      </c>
      <c r="I131" s="5" t="s">
        <v>442</v>
      </c>
      <c r="J131" s="5" t="s">
        <v>23</v>
      </c>
      <c r="K131" s="5" t="s">
        <v>442</v>
      </c>
      <c r="L131" s="5"/>
    </row>
    <row r="132" spans="1:12" hidden="1" x14ac:dyDescent="0.35">
      <c r="A132" s="2" t="s">
        <v>443</v>
      </c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5"/>
    </row>
    <row r="133" spans="1:12" hidden="1" x14ac:dyDescent="0.35">
      <c r="A133" s="2" t="s">
        <v>336</v>
      </c>
      <c r="B133" s="2"/>
      <c r="C133" s="5" t="s">
        <v>12</v>
      </c>
      <c r="D133" s="5" t="s">
        <v>23</v>
      </c>
      <c r="E133" s="5" t="s">
        <v>12</v>
      </c>
      <c r="F133" s="5" t="s">
        <v>80</v>
      </c>
      <c r="G133" s="5" t="s">
        <v>23</v>
      </c>
      <c r="H133" s="5" t="s">
        <v>80</v>
      </c>
      <c r="I133" s="5" t="s">
        <v>80</v>
      </c>
      <c r="J133" s="5" t="s">
        <v>23</v>
      </c>
      <c r="K133" s="5" t="s">
        <v>80</v>
      </c>
      <c r="L133" s="4"/>
    </row>
    <row r="134" spans="1:12" hidden="1" x14ac:dyDescent="0.35">
      <c r="A134" s="2" t="s">
        <v>340</v>
      </c>
      <c r="B134" s="2"/>
      <c r="C134" s="5" t="s">
        <v>22</v>
      </c>
      <c r="D134" s="5" t="s">
        <v>23</v>
      </c>
      <c r="E134" s="5" t="s">
        <v>22</v>
      </c>
      <c r="F134" s="5" t="s">
        <v>200</v>
      </c>
      <c r="G134" s="5" t="s">
        <v>23</v>
      </c>
      <c r="H134" s="5" t="s">
        <v>200</v>
      </c>
      <c r="I134" s="5" t="s">
        <v>277</v>
      </c>
      <c r="J134" s="5" t="s">
        <v>23</v>
      </c>
      <c r="K134" s="5" t="s">
        <v>277</v>
      </c>
      <c r="L134" s="5"/>
    </row>
    <row r="135" spans="1:12" hidden="1" x14ac:dyDescent="0.35">
      <c r="A135" s="2" t="s">
        <v>344</v>
      </c>
      <c r="B135" s="2"/>
      <c r="C135" s="5" t="s">
        <v>12</v>
      </c>
      <c r="D135" s="5" t="s">
        <v>23</v>
      </c>
      <c r="E135" s="5" t="s">
        <v>12</v>
      </c>
      <c r="F135" s="5" t="s">
        <v>31</v>
      </c>
      <c r="G135" s="5" t="s">
        <v>23</v>
      </c>
      <c r="H135" s="5" t="s">
        <v>31</v>
      </c>
      <c r="I135" s="5" t="s">
        <v>444</v>
      </c>
      <c r="J135" s="5" t="s">
        <v>23</v>
      </c>
      <c r="K135" s="5" t="s">
        <v>444</v>
      </c>
      <c r="L135" s="5"/>
    </row>
    <row r="136" spans="1:12" hidden="1" x14ac:dyDescent="0.35">
      <c r="A136" s="2" t="s">
        <v>348</v>
      </c>
      <c r="B136" s="2"/>
      <c r="C136" s="5" t="s">
        <v>254</v>
      </c>
      <c r="D136" s="5" t="s">
        <v>23</v>
      </c>
      <c r="E136" s="5" t="s">
        <v>254</v>
      </c>
      <c r="F136" s="5" t="s">
        <v>164</v>
      </c>
      <c r="G136" s="5" t="s">
        <v>23</v>
      </c>
      <c r="H136" s="5" t="s">
        <v>164</v>
      </c>
      <c r="I136" s="5" t="s">
        <v>38</v>
      </c>
      <c r="J136" s="5" t="s">
        <v>23</v>
      </c>
      <c r="K136" s="5" t="s">
        <v>38</v>
      </c>
      <c r="L136" s="5"/>
    </row>
    <row r="137" spans="1:12" ht="19.5" hidden="1" x14ac:dyDescent="0.35">
      <c r="A137" s="2" t="s">
        <v>445</v>
      </c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5"/>
    </row>
    <row r="138" spans="1:12" hidden="1" x14ac:dyDescent="0.35">
      <c r="A138" s="2" t="s">
        <v>336</v>
      </c>
      <c r="B138" s="2"/>
      <c r="C138" s="5" t="s">
        <v>23</v>
      </c>
      <c r="D138" s="5" t="s">
        <v>446</v>
      </c>
      <c r="E138" s="5" t="s">
        <v>447</v>
      </c>
      <c r="F138" s="5" t="s">
        <v>23</v>
      </c>
      <c r="G138" s="5" t="s">
        <v>448</v>
      </c>
      <c r="H138" s="5" t="s">
        <v>449</v>
      </c>
      <c r="I138" s="5" t="s">
        <v>23</v>
      </c>
      <c r="J138" s="5" t="s">
        <v>450</v>
      </c>
      <c r="K138" s="5" t="s">
        <v>263</v>
      </c>
      <c r="L138" s="4"/>
    </row>
    <row r="139" spans="1:12" hidden="1" x14ac:dyDescent="0.35">
      <c r="A139" s="2" t="s">
        <v>340</v>
      </c>
      <c r="B139" s="2"/>
      <c r="C139" s="5" t="s">
        <v>23</v>
      </c>
      <c r="D139" s="5" t="s">
        <v>35</v>
      </c>
      <c r="E139" s="5" t="s">
        <v>451</v>
      </c>
      <c r="F139" s="5" t="s">
        <v>23</v>
      </c>
      <c r="G139" s="5" t="s">
        <v>452</v>
      </c>
      <c r="H139" s="5" t="s">
        <v>453</v>
      </c>
      <c r="I139" s="5" t="s">
        <v>23</v>
      </c>
      <c r="J139" s="5" t="s">
        <v>63</v>
      </c>
      <c r="K139" s="5" t="s">
        <v>22</v>
      </c>
      <c r="L139" s="5"/>
    </row>
    <row r="140" spans="1:12" hidden="1" x14ac:dyDescent="0.35">
      <c r="A140" s="2" t="s">
        <v>344</v>
      </c>
      <c r="B140" s="2"/>
      <c r="C140" s="5" t="s">
        <v>23</v>
      </c>
      <c r="D140" s="5" t="s">
        <v>24</v>
      </c>
      <c r="E140" s="5" t="s">
        <v>325</v>
      </c>
      <c r="F140" s="5" t="s">
        <v>23</v>
      </c>
      <c r="G140" s="5" t="s">
        <v>454</v>
      </c>
      <c r="H140" s="5" t="s">
        <v>80</v>
      </c>
      <c r="I140" s="5" t="s">
        <v>23</v>
      </c>
      <c r="J140" s="5" t="s">
        <v>25</v>
      </c>
      <c r="K140" s="5" t="s">
        <v>95</v>
      </c>
      <c r="L140" s="5"/>
    </row>
    <row r="141" spans="1:12" hidden="1" x14ac:dyDescent="0.35">
      <c r="A141" s="2" t="s">
        <v>348</v>
      </c>
      <c r="B141" s="2"/>
      <c r="C141" s="5" t="s">
        <v>23</v>
      </c>
      <c r="D141" s="5" t="s">
        <v>65</v>
      </c>
      <c r="E141" s="5" t="s">
        <v>66</v>
      </c>
      <c r="F141" s="5" t="s">
        <v>23</v>
      </c>
      <c r="G141" s="5" t="s">
        <v>455</v>
      </c>
      <c r="H141" s="5" t="s">
        <v>456</v>
      </c>
      <c r="I141" s="5" t="s">
        <v>23</v>
      </c>
      <c r="J141" s="5" t="s">
        <v>457</v>
      </c>
      <c r="K141" s="5" t="s">
        <v>458</v>
      </c>
      <c r="L141" s="5"/>
    </row>
    <row r="142" spans="1:12" hidden="1" x14ac:dyDescent="0.35">
      <c r="A142" s="2" t="s">
        <v>459</v>
      </c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5"/>
    </row>
    <row r="143" spans="1:12" hidden="1" x14ac:dyDescent="0.35">
      <c r="A143" s="2" t="s">
        <v>336</v>
      </c>
      <c r="B143" s="2"/>
      <c r="C143" s="5" t="s">
        <v>460</v>
      </c>
      <c r="D143" s="5" t="s">
        <v>23</v>
      </c>
      <c r="E143" s="5" t="s">
        <v>460</v>
      </c>
      <c r="F143" s="5" t="s">
        <v>461</v>
      </c>
      <c r="G143" s="5" t="s">
        <v>23</v>
      </c>
      <c r="H143" s="5" t="s">
        <v>461</v>
      </c>
      <c r="I143" s="5" t="s">
        <v>462</v>
      </c>
      <c r="J143" s="5" t="s">
        <v>23</v>
      </c>
      <c r="K143" s="5" t="s">
        <v>462</v>
      </c>
      <c r="L143" s="4"/>
    </row>
    <row r="144" spans="1:12" hidden="1" x14ac:dyDescent="0.35">
      <c r="A144" s="2" t="s">
        <v>340</v>
      </c>
      <c r="B144" s="2"/>
      <c r="C144" s="5" t="s">
        <v>463</v>
      </c>
      <c r="D144" s="5" t="s">
        <v>23</v>
      </c>
      <c r="E144" s="5" t="s">
        <v>463</v>
      </c>
      <c r="F144" s="5" t="s">
        <v>31</v>
      </c>
      <c r="G144" s="5" t="s">
        <v>23</v>
      </c>
      <c r="H144" s="5" t="s">
        <v>31</v>
      </c>
      <c r="I144" s="5" t="s">
        <v>464</v>
      </c>
      <c r="J144" s="5" t="s">
        <v>23</v>
      </c>
      <c r="K144" s="5" t="s">
        <v>464</v>
      </c>
      <c r="L144" s="5"/>
    </row>
    <row r="145" spans="1:12" hidden="1" x14ac:dyDescent="0.35">
      <c r="A145" s="2" t="s">
        <v>465</v>
      </c>
      <c r="B145" s="2"/>
      <c r="C145" s="5" t="s">
        <v>64</v>
      </c>
      <c r="D145" s="5" t="s">
        <v>23</v>
      </c>
      <c r="E145" s="5" t="s">
        <v>64</v>
      </c>
      <c r="F145" s="5" t="s">
        <v>466</v>
      </c>
      <c r="G145" s="5" t="s">
        <v>23</v>
      </c>
      <c r="H145" s="5" t="s">
        <v>466</v>
      </c>
      <c r="I145" s="5" t="s">
        <v>467</v>
      </c>
      <c r="J145" s="5" t="s">
        <v>23</v>
      </c>
      <c r="K145" s="5" t="s">
        <v>467</v>
      </c>
      <c r="L145" s="5"/>
    </row>
    <row r="146" spans="1:12" hidden="1" x14ac:dyDescent="0.35">
      <c r="A146" s="2" t="s">
        <v>348</v>
      </c>
      <c r="B146" s="2"/>
      <c r="C146" s="5" t="s">
        <v>468</v>
      </c>
      <c r="D146" s="5" t="s">
        <v>23</v>
      </c>
      <c r="E146" s="5" t="s">
        <v>468</v>
      </c>
      <c r="F146" s="5" t="s">
        <v>469</v>
      </c>
      <c r="G146" s="5" t="s">
        <v>23</v>
      </c>
      <c r="H146" s="5" t="s">
        <v>469</v>
      </c>
      <c r="I146" s="5" t="s">
        <v>470</v>
      </c>
      <c r="J146" s="5" t="s">
        <v>23</v>
      </c>
      <c r="K146" s="5" t="s">
        <v>470</v>
      </c>
      <c r="L146" s="5"/>
    </row>
    <row r="147" spans="1:12" ht="19.5" hidden="1" x14ac:dyDescent="0.35">
      <c r="A147" s="2" t="s">
        <v>471</v>
      </c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5"/>
    </row>
    <row r="148" spans="1:12" hidden="1" x14ac:dyDescent="0.35">
      <c r="A148" s="2" t="s">
        <v>336</v>
      </c>
      <c r="B148" s="2"/>
      <c r="C148" s="5" t="s">
        <v>23</v>
      </c>
      <c r="D148" s="5" t="s">
        <v>314</v>
      </c>
      <c r="E148" s="5" t="s">
        <v>12</v>
      </c>
      <c r="F148" s="5" t="s">
        <v>23</v>
      </c>
      <c r="G148" s="5" t="s">
        <v>314</v>
      </c>
      <c r="H148" s="5" t="s">
        <v>12</v>
      </c>
      <c r="I148" s="5" t="s">
        <v>23</v>
      </c>
      <c r="J148" s="5" t="s">
        <v>9</v>
      </c>
      <c r="K148" s="5" t="s">
        <v>9</v>
      </c>
      <c r="L148" s="4"/>
    </row>
    <row r="149" spans="1:12" ht="19.5" x14ac:dyDescent="0.35">
      <c r="A149" s="2" t="s">
        <v>2174</v>
      </c>
      <c r="B149" s="2" t="str">
        <f>TRIM(A149)</f>
        <v>Department of Defense--Military Programs</v>
      </c>
      <c r="C149" s="5" t="s">
        <v>472</v>
      </c>
      <c r="D149" s="5" t="s">
        <v>473</v>
      </c>
      <c r="E149" s="5" t="s">
        <v>474</v>
      </c>
      <c r="F149" s="8" t="s">
        <v>475</v>
      </c>
      <c r="G149" s="5" t="s">
        <v>163</v>
      </c>
      <c r="H149" s="5" t="s">
        <v>476</v>
      </c>
      <c r="I149" s="5" t="s">
        <v>477</v>
      </c>
      <c r="J149" s="5" t="s">
        <v>478</v>
      </c>
      <c r="K149" s="5" t="s">
        <v>479</v>
      </c>
      <c r="L149" s="5"/>
    </row>
    <row r="150" spans="1:12" hidden="1" x14ac:dyDescent="0.35">
      <c r="A150" s="2" t="s">
        <v>480</v>
      </c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5"/>
    </row>
    <row r="151" spans="1:12" ht="19.5" hidden="1" x14ac:dyDescent="0.35">
      <c r="A151" s="2" t="s">
        <v>481</v>
      </c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9.5" hidden="1" x14ac:dyDescent="0.35">
      <c r="A152" s="2" t="s">
        <v>482</v>
      </c>
      <c r="B152" s="2"/>
      <c r="C152" s="5" t="s">
        <v>483</v>
      </c>
      <c r="D152" s="5" t="s">
        <v>23</v>
      </c>
      <c r="E152" s="5" t="s">
        <v>483</v>
      </c>
      <c r="F152" s="5" t="s">
        <v>484</v>
      </c>
      <c r="G152" s="5" t="s">
        <v>23</v>
      </c>
      <c r="H152" s="5" t="s">
        <v>484</v>
      </c>
      <c r="I152" s="5" t="s">
        <v>485</v>
      </c>
      <c r="J152" s="5" t="s">
        <v>23</v>
      </c>
      <c r="K152" s="5" t="s">
        <v>485</v>
      </c>
      <c r="L152" s="4"/>
    </row>
    <row r="153" spans="1:12" hidden="1" x14ac:dyDescent="0.35">
      <c r="A153" s="2" t="s">
        <v>486</v>
      </c>
      <c r="B153" s="2"/>
      <c r="C153" s="5" t="s">
        <v>487</v>
      </c>
      <c r="D153" s="5" t="s">
        <v>23</v>
      </c>
      <c r="E153" s="5" t="s">
        <v>487</v>
      </c>
      <c r="F153" s="5" t="s">
        <v>488</v>
      </c>
      <c r="G153" s="5" t="s">
        <v>23</v>
      </c>
      <c r="H153" s="5" t="s">
        <v>488</v>
      </c>
      <c r="I153" s="5" t="s">
        <v>489</v>
      </c>
      <c r="J153" s="5" t="s">
        <v>23</v>
      </c>
      <c r="K153" s="5" t="s">
        <v>489</v>
      </c>
      <c r="L153" s="5"/>
    </row>
    <row r="154" spans="1:12" ht="19.5" hidden="1" x14ac:dyDescent="0.35">
      <c r="A154" s="2" t="s">
        <v>490</v>
      </c>
      <c r="B154" s="2"/>
      <c r="C154" s="5" t="s">
        <v>491</v>
      </c>
      <c r="D154" s="5" t="s">
        <v>23</v>
      </c>
      <c r="E154" s="5" t="s">
        <v>491</v>
      </c>
      <c r="F154" s="5" t="s">
        <v>492</v>
      </c>
      <c r="G154" s="5" t="s">
        <v>23</v>
      </c>
      <c r="H154" s="5" t="s">
        <v>492</v>
      </c>
      <c r="I154" s="5" t="s">
        <v>493</v>
      </c>
      <c r="J154" s="5" t="s">
        <v>23</v>
      </c>
      <c r="K154" s="5" t="s">
        <v>493</v>
      </c>
      <c r="L154" s="5"/>
    </row>
    <row r="155" spans="1:12" hidden="1" x14ac:dyDescent="0.35">
      <c r="A155" s="2" t="s">
        <v>117</v>
      </c>
      <c r="B155" s="2"/>
      <c r="C155" s="5" t="s">
        <v>27</v>
      </c>
      <c r="D155" s="5" t="s">
        <v>23</v>
      </c>
      <c r="E155" s="5" t="s">
        <v>27</v>
      </c>
      <c r="F155" s="5" t="s">
        <v>248</v>
      </c>
      <c r="G155" s="5" t="s">
        <v>23</v>
      </c>
      <c r="H155" s="5" t="s">
        <v>248</v>
      </c>
      <c r="I155" s="5" t="s">
        <v>494</v>
      </c>
      <c r="J155" s="5" t="s">
        <v>23</v>
      </c>
      <c r="K155" s="5" t="s">
        <v>494</v>
      </c>
      <c r="L155" s="5"/>
    </row>
    <row r="156" spans="1:12" ht="19.5" x14ac:dyDescent="0.35">
      <c r="A156" s="2" t="s">
        <v>2175</v>
      </c>
      <c r="B156" s="2" t="str">
        <f>TRIM(A156)</f>
        <v>Office ofElementary and Secondary Education</v>
      </c>
      <c r="C156" s="5" t="s">
        <v>495</v>
      </c>
      <c r="D156" s="5" t="s">
        <v>23</v>
      </c>
      <c r="E156" s="5" t="s">
        <v>495</v>
      </c>
      <c r="F156" s="8" t="s">
        <v>496</v>
      </c>
      <c r="G156" s="5" t="s">
        <v>23</v>
      </c>
      <c r="H156" s="5" t="s">
        <v>496</v>
      </c>
      <c r="I156" s="5" t="s">
        <v>497</v>
      </c>
      <c r="J156" s="5" t="s">
        <v>23</v>
      </c>
      <c r="K156" s="5" t="s">
        <v>497</v>
      </c>
      <c r="L156" s="5"/>
    </row>
    <row r="157" spans="1:12" ht="19.5" hidden="1" x14ac:dyDescent="0.35">
      <c r="A157" s="2" t="s">
        <v>498</v>
      </c>
      <c r="B157" s="2"/>
      <c r="C157" s="5" t="s">
        <v>499</v>
      </c>
      <c r="D157" s="5" t="s">
        <v>23</v>
      </c>
      <c r="E157" s="5" t="s">
        <v>499</v>
      </c>
      <c r="F157" s="5" t="s">
        <v>147</v>
      </c>
      <c r="G157" s="5" t="s">
        <v>23</v>
      </c>
      <c r="H157" s="5" t="s">
        <v>147</v>
      </c>
      <c r="I157" s="5" t="s">
        <v>500</v>
      </c>
      <c r="J157" s="5" t="s">
        <v>23</v>
      </c>
      <c r="K157" s="5" t="s">
        <v>500</v>
      </c>
      <c r="L157" s="5"/>
    </row>
    <row r="158" spans="1:12" ht="19.5" hidden="1" x14ac:dyDescent="0.35">
      <c r="A158" s="2" t="s">
        <v>501</v>
      </c>
      <c r="B158" s="2"/>
      <c r="C158" s="5" t="s">
        <v>502</v>
      </c>
      <c r="D158" s="5" t="s">
        <v>23</v>
      </c>
      <c r="E158" s="5" t="s">
        <v>502</v>
      </c>
      <c r="F158" s="5" t="s">
        <v>503</v>
      </c>
      <c r="G158" s="5" t="s">
        <v>23</v>
      </c>
      <c r="H158" s="5" t="s">
        <v>503</v>
      </c>
      <c r="I158" s="5" t="s">
        <v>70</v>
      </c>
      <c r="J158" s="5" t="s">
        <v>23</v>
      </c>
      <c r="K158" s="5" t="s">
        <v>70</v>
      </c>
      <c r="L158" s="5"/>
    </row>
    <row r="159" spans="1:12" ht="19.5" hidden="1" x14ac:dyDescent="0.35">
      <c r="A159" s="2" t="s">
        <v>504</v>
      </c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5"/>
    </row>
    <row r="160" spans="1:12" hidden="1" x14ac:dyDescent="0.35">
      <c r="A160" s="2" t="s">
        <v>505</v>
      </c>
      <c r="B160" s="2"/>
      <c r="C160" s="5" t="s">
        <v>506</v>
      </c>
      <c r="D160" s="5" t="s">
        <v>23</v>
      </c>
      <c r="E160" s="5" t="s">
        <v>506</v>
      </c>
      <c r="F160" s="5" t="s">
        <v>507</v>
      </c>
      <c r="G160" s="5" t="s">
        <v>23</v>
      </c>
      <c r="H160" s="5" t="s">
        <v>507</v>
      </c>
      <c r="I160" s="5" t="s">
        <v>508</v>
      </c>
      <c r="J160" s="5" t="s">
        <v>23</v>
      </c>
      <c r="K160" s="5" t="s">
        <v>508</v>
      </c>
      <c r="L160" s="4"/>
    </row>
    <row r="161" spans="1:12" ht="19.5" hidden="1" x14ac:dyDescent="0.35">
      <c r="A161" s="2" t="s">
        <v>509</v>
      </c>
      <c r="B161" s="2"/>
      <c r="C161" s="5" t="s">
        <v>510</v>
      </c>
      <c r="D161" s="5" t="s">
        <v>23</v>
      </c>
      <c r="E161" s="5" t="s">
        <v>510</v>
      </c>
      <c r="F161" s="5" t="s">
        <v>511</v>
      </c>
      <c r="G161" s="5" t="s">
        <v>23</v>
      </c>
      <c r="H161" s="5" t="s">
        <v>511</v>
      </c>
      <c r="I161" s="5" t="s">
        <v>512</v>
      </c>
      <c r="J161" s="5" t="s">
        <v>23</v>
      </c>
      <c r="K161" s="5" t="s">
        <v>512</v>
      </c>
      <c r="L161" s="5"/>
    </row>
    <row r="162" spans="1:12" ht="19.5" hidden="1" x14ac:dyDescent="0.35">
      <c r="A162" s="2" t="s">
        <v>513</v>
      </c>
      <c r="B162" s="2"/>
      <c r="C162" s="5" t="s">
        <v>514</v>
      </c>
      <c r="D162" s="5" t="s">
        <v>23</v>
      </c>
      <c r="E162" s="5" t="s">
        <v>514</v>
      </c>
      <c r="F162" s="5" t="s">
        <v>515</v>
      </c>
      <c r="G162" s="5" t="s">
        <v>23</v>
      </c>
      <c r="H162" s="5" t="s">
        <v>515</v>
      </c>
      <c r="I162" s="5" t="s">
        <v>424</v>
      </c>
      <c r="J162" s="5" t="s">
        <v>23</v>
      </c>
      <c r="K162" s="5" t="s">
        <v>424</v>
      </c>
      <c r="L162" s="5"/>
    </row>
    <row r="163" spans="1:12" ht="19.5" hidden="1" x14ac:dyDescent="0.35">
      <c r="A163" s="2" t="s">
        <v>516</v>
      </c>
      <c r="B163" s="2"/>
      <c r="C163" s="5" t="s">
        <v>517</v>
      </c>
      <c r="D163" s="5" t="s">
        <v>23</v>
      </c>
      <c r="E163" s="5" t="s">
        <v>517</v>
      </c>
      <c r="F163" s="5" t="s">
        <v>518</v>
      </c>
      <c r="G163" s="5" t="s">
        <v>23</v>
      </c>
      <c r="H163" s="5" t="s">
        <v>518</v>
      </c>
      <c r="I163" s="5" t="s">
        <v>519</v>
      </c>
      <c r="J163" s="5" t="s">
        <v>23</v>
      </c>
      <c r="K163" s="5" t="s">
        <v>519</v>
      </c>
      <c r="L163" s="5"/>
    </row>
    <row r="164" spans="1:12" ht="19.5" hidden="1" x14ac:dyDescent="0.35">
      <c r="A164" s="2" t="s">
        <v>520</v>
      </c>
      <c r="B164" s="2"/>
      <c r="C164" s="4"/>
      <c r="D164" s="4"/>
      <c r="E164" s="4"/>
      <c r="F164" s="4"/>
      <c r="G164" s="4"/>
      <c r="H164" s="4"/>
      <c r="I164" s="4"/>
      <c r="J164" s="4"/>
      <c r="K164" s="4"/>
      <c r="L164" s="5"/>
    </row>
    <row r="165" spans="1:12" hidden="1" x14ac:dyDescent="0.35">
      <c r="A165" s="2" t="s">
        <v>521</v>
      </c>
      <c r="B165" s="2"/>
      <c r="C165" s="5" t="s">
        <v>522</v>
      </c>
      <c r="D165" s="5" t="s">
        <v>23</v>
      </c>
      <c r="E165" s="5" t="s">
        <v>522</v>
      </c>
      <c r="F165" s="5" t="s">
        <v>523</v>
      </c>
      <c r="G165" s="5" t="s">
        <v>23</v>
      </c>
      <c r="H165" s="5" t="s">
        <v>523</v>
      </c>
      <c r="I165" s="5" t="s">
        <v>524</v>
      </c>
      <c r="J165" s="5" t="s">
        <v>23</v>
      </c>
      <c r="K165" s="5" t="s">
        <v>524</v>
      </c>
      <c r="L165" s="4"/>
    </row>
    <row r="166" spans="1:12" hidden="1" x14ac:dyDescent="0.35">
      <c r="A166" s="2" t="s">
        <v>117</v>
      </c>
      <c r="B166" s="2"/>
      <c r="C166" s="5" t="s">
        <v>9</v>
      </c>
      <c r="D166" s="5" t="s">
        <v>9</v>
      </c>
      <c r="E166" s="5" t="s">
        <v>9</v>
      </c>
      <c r="F166" s="5" t="s">
        <v>425</v>
      </c>
      <c r="G166" s="5" t="s">
        <v>56</v>
      </c>
      <c r="H166" s="5" t="s">
        <v>424</v>
      </c>
      <c r="I166" s="5" t="s">
        <v>197</v>
      </c>
      <c r="J166" s="5" t="s">
        <v>56</v>
      </c>
      <c r="K166" s="5" t="s">
        <v>525</v>
      </c>
      <c r="L166" s="5"/>
    </row>
    <row r="167" spans="1:12" ht="19.5" x14ac:dyDescent="0.35">
      <c r="A167" s="2" t="s">
        <v>2176</v>
      </c>
      <c r="B167" s="2" t="str">
        <f>TRIM(A167)</f>
        <v>Office of Postsecondary Education</v>
      </c>
      <c r="C167" s="5" t="s">
        <v>522</v>
      </c>
      <c r="D167" s="5" t="s">
        <v>9</v>
      </c>
      <c r="E167" s="5" t="s">
        <v>522</v>
      </c>
      <c r="F167" s="8" t="s">
        <v>526</v>
      </c>
      <c r="G167" s="5" t="s">
        <v>56</v>
      </c>
      <c r="H167" s="5" t="s">
        <v>527</v>
      </c>
      <c r="I167" s="5" t="s">
        <v>528</v>
      </c>
      <c r="J167" s="5" t="s">
        <v>56</v>
      </c>
      <c r="K167" s="5" t="s">
        <v>529</v>
      </c>
      <c r="L167" s="5"/>
    </row>
    <row r="168" spans="1:12" hidden="1" x14ac:dyDescent="0.35">
      <c r="A168" s="2" t="s">
        <v>530</v>
      </c>
      <c r="B168" s="2"/>
      <c r="C168" s="4"/>
      <c r="D168" s="4"/>
      <c r="E168" s="4"/>
      <c r="F168" s="4"/>
      <c r="G168" s="4"/>
      <c r="H168" s="4"/>
      <c r="I168" s="4"/>
      <c r="J168" s="4"/>
      <c r="K168" s="4"/>
      <c r="L168" s="5"/>
    </row>
    <row r="169" spans="1:12" hidden="1" x14ac:dyDescent="0.35">
      <c r="A169" s="2" t="s">
        <v>531</v>
      </c>
      <c r="B169" s="2"/>
      <c r="C169" s="5" t="s">
        <v>532</v>
      </c>
      <c r="D169" s="5" t="s">
        <v>23</v>
      </c>
      <c r="E169" s="5" t="s">
        <v>532</v>
      </c>
      <c r="F169" s="5" t="s">
        <v>533</v>
      </c>
      <c r="G169" s="5" t="s">
        <v>23</v>
      </c>
      <c r="H169" s="5" t="s">
        <v>533</v>
      </c>
      <c r="I169" s="5" t="s">
        <v>534</v>
      </c>
      <c r="J169" s="5" t="s">
        <v>23</v>
      </c>
      <c r="K169" s="5" t="s">
        <v>534</v>
      </c>
      <c r="L169" s="4"/>
    </row>
    <row r="170" spans="1:12" hidden="1" x14ac:dyDescent="0.35">
      <c r="A170" s="2" t="s">
        <v>535</v>
      </c>
      <c r="B170" s="2"/>
      <c r="C170" s="5" t="s">
        <v>522</v>
      </c>
      <c r="D170" s="5" t="s">
        <v>23</v>
      </c>
      <c r="E170" s="5" t="s">
        <v>522</v>
      </c>
      <c r="F170" s="5" t="s">
        <v>536</v>
      </c>
      <c r="G170" s="5" t="s">
        <v>23</v>
      </c>
      <c r="H170" s="5" t="s">
        <v>536</v>
      </c>
      <c r="I170" s="5" t="s">
        <v>537</v>
      </c>
      <c r="J170" s="5" t="s">
        <v>23</v>
      </c>
      <c r="K170" s="5" t="s">
        <v>537</v>
      </c>
      <c r="L170" s="5"/>
    </row>
    <row r="171" spans="1:12" ht="19.5" hidden="1" x14ac:dyDescent="0.35">
      <c r="A171" s="2" t="s">
        <v>538</v>
      </c>
      <c r="B171" s="2"/>
      <c r="C171" s="5" t="s">
        <v>539</v>
      </c>
      <c r="D171" s="5" t="s">
        <v>23</v>
      </c>
      <c r="E171" s="5" t="s">
        <v>539</v>
      </c>
      <c r="F171" s="5" t="s">
        <v>539</v>
      </c>
      <c r="G171" s="5" t="s">
        <v>23</v>
      </c>
      <c r="H171" s="5" t="s">
        <v>539</v>
      </c>
      <c r="I171" s="5" t="s">
        <v>540</v>
      </c>
      <c r="J171" s="5" t="s">
        <v>23</v>
      </c>
      <c r="K171" s="5" t="s">
        <v>540</v>
      </c>
      <c r="L171" s="5"/>
    </row>
    <row r="172" spans="1:12" hidden="1" x14ac:dyDescent="0.35">
      <c r="A172" s="2" t="s">
        <v>541</v>
      </c>
      <c r="B172" s="2"/>
      <c r="C172" s="5" t="s">
        <v>23</v>
      </c>
      <c r="D172" s="5" t="s">
        <v>23</v>
      </c>
      <c r="E172" s="5" t="s">
        <v>23</v>
      </c>
      <c r="F172" s="5" t="s">
        <v>9</v>
      </c>
      <c r="G172" s="5" t="s">
        <v>23</v>
      </c>
      <c r="H172" s="5" t="s">
        <v>9</v>
      </c>
      <c r="I172" s="5" t="s">
        <v>23</v>
      </c>
      <c r="J172" s="5" t="s">
        <v>23</v>
      </c>
      <c r="K172" s="5" t="s">
        <v>23</v>
      </c>
      <c r="L172" s="5"/>
    </row>
    <row r="173" spans="1:12" ht="19.5" hidden="1" x14ac:dyDescent="0.35">
      <c r="A173" s="2" t="s">
        <v>542</v>
      </c>
      <c r="B173" s="2"/>
      <c r="C173" s="5" t="s">
        <v>543</v>
      </c>
      <c r="D173" s="5" t="s">
        <v>23</v>
      </c>
      <c r="E173" s="5" t="s">
        <v>543</v>
      </c>
      <c r="F173" s="5" t="s">
        <v>544</v>
      </c>
      <c r="G173" s="5" t="s">
        <v>23</v>
      </c>
      <c r="H173" s="5" t="s">
        <v>544</v>
      </c>
      <c r="I173" s="5" t="s">
        <v>545</v>
      </c>
      <c r="J173" s="5" t="s">
        <v>23</v>
      </c>
      <c r="K173" s="5" t="s">
        <v>545</v>
      </c>
      <c r="L173" s="5"/>
    </row>
    <row r="174" spans="1:12" hidden="1" x14ac:dyDescent="0.35">
      <c r="A174" s="2" t="s">
        <v>117</v>
      </c>
      <c r="B174" s="2"/>
      <c r="C174" s="5" t="s">
        <v>9</v>
      </c>
      <c r="D174" s="5" t="s">
        <v>12</v>
      </c>
      <c r="E174" s="5" t="s">
        <v>314</v>
      </c>
      <c r="F174" s="5" t="s">
        <v>80</v>
      </c>
      <c r="G174" s="5" t="s">
        <v>56</v>
      </c>
      <c r="H174" s="5" t="s">
        <v>31</v>
      </c>
      <c r="I174" s="5" t="s">
        <v>80</v>
      </c>
      <c r="J174" s="5" t="s">
        <v>56</v>
      </c>
      <c r="K174" s="5" t="s">
        <v>31</v>
      </c>
      <c r="L174" s="5"/>
    </row>
    <row r="175" spans="1:12" x14ac:dyDescent="0.35">
      <c r="A175" s="2" t="s">
        <v>2177</v>
      </c>
      <c r="B175" s="2" t="str">
        <f>TRIM(A175)</f>
        <v>Office of Federal Student Aid</v>
      </c>
      <c r="C175" s="5" t="s">
        <v>546</v>
      </c>
      <c r="D175" s="5" t="s">
        <v>12</v>
      </c>
      <c r="E175" s="5" t="s">
        <v>547</v>
      </c>
      <c r="F175" s="8" t="s">
        <v>548</v>
      </c>
      <c r="G175" s="5" t="s">
        <v>56</v>
      </c>
      <c r="H175" s="5" t="s">
        <v>549</v>
      </c>
      <c r="I175" s="5" t="s">
        <v>550</v>
      </c>
      <c r="J175" s="5" t="s">
        <v>56</v>
      </c>
      <c r="K175" s="5" t="s">
        <v>551</v>
      </c>
      <c r="L175" s="5"/>
    </row>
    <row r="176" spans="1:12" hidden="1" x14ac:dyDescent="0.35">
      <c r="A176" s="2" t="s">
        <v>552</v>
      </c>
      <c r="B176" s="2"/>
      <c r="C176" s="5" t="s">
        <v>553</v>
      </c>
      <c r="D176" s="5" t="s">
        <v>23</v>
      </c>
      <c r="E176" s="5" t="s">
        <v>553</v>
      </c>
      <c r="F176" s="5" t="s">
        <v>554</v>
      </c>
      <c r="G176" s="5" t="s">
        <v>23</v>
      </c>
      <c r="H176" s="5" t="s">
        <v>554</v>
      </c>
      <c r="I176" s="5" t="s">
        <v>39</v>
      </c>
      <c r="J176" s="5" t="s">
        <v>23</v>
      </c>
      <c r="K176" s="5" t="s">
        <v>39</v>
      </c>
      <c r="L176" s="5"/>
    </row>
    <row r="177" spans="1:12" hidden="1" x14ac:dyDescent="0.35">
      <c r="A177" s="2" t="s">
        <v>555</v>
      </c>
      <c r="B177" s="2"/>
      <c r="C177" s="5" t="s">
        <v>119</v>
      </c>
      <c r="D177" s="5" t="s">
        <v>23</v>
      </c>
      <c r="E177" s="5" t="s">
        <v>119</v>
      </c>
      <c r="F177" s="5" t="s">
        <v>556</v>
      </c>
      <c r="G177" s="5" t="s">
        <v>23</v>
      </c>
      <c r="H177" s="5" t="s">
        <v>556</v>
      </c>
      <c r="I177" s="5" t="s">
        <v>557</v>
      </c>
      <c r="J177" s="5" t="s">
        <v>23</v>
      </c>
      <c r="K177" s="5" t="s">
        <v>557</v>
      </c>
      <c r="L177" s="5"/>
    </row>
    <row r="178" spans="1:12" ht="19.5" hidden="1" x14ac:dyDescent="0.35">
      <c r="A178" s="2" t="s">
        <v>62</v>
      </c>
      <c r="B178" s="2"/>
      <c r="C178" s="5" t="s">
        <v>23</v>
      </c>
      <c r="D178" s="5" t="s">
        <v>558</v>
      </c>
      <c r="E178" s="5" t="s">
        <v>559</v>
      </c>
      <c r="F178" s="5" t="s">
        <v>23</v>
      </c>
      <c r="G178" s="5" t="s">
        <v>560</v>
      </c>
      <c r="H178" s="5" t="s">
        <v>561</v>
      </c>
      <c r="I178" s="5" t="s">
        <v>23</v>
      </c>
      <c r="J178" s="5" t="s">
        <v>562</v>
      </c>
      <c r="K178" s="5" t="s">
        <v>563</v>
      </c>
      <c r="L178" s="5"/>
    </row>
    <row r="179" spans="1:12" hidden="1" x14ac:dyDescent="0.35">
      <c r="A179" s="2" t="s">
        <v>67</v>
      </c>
      <c r="B179" s="2"/>
      <c r="C179" s="5" t="s">
        <v>22</v>
      </c>
      <c r="D179" s="5" t="s">
        <v>23</v>
      </c>
      <c r="E179" s="5" t="s">
        <v>22</v>
      </c>
      <c r="F179" s="5" t="s">
        <v>80</v>
      </c>
      <c r="G179" s="5" t="s">
        <v>23</v>
      </c>
      <c r="H179" s="5" t="s">
        <v>80</v>
      </c>
      <c r="I179" s="5" t="s">
        <v>302</v>
      </c>
      <c r="J179" s="5" t="s">
        <v>23</v>
      </c>
      <c r="K179" s="5" t="s">
        <v>302</v>
      </c>
      <c r="L179" s="5"/>
    </row>
    <row r="180" spans="1:12" x14ac:dyDescent="0.35">
      <c r="A180" s="2" t="s">
        <v>2178</v>
      </c>
      <c r="B180" s="2" t="str">
        <f>TRIM(A180)</f>
        <v>Department of Education</v>
      </c>
      <c r="C180" s="5" t="s">
        <v>564</v>
      </c>
      <c r="D180" s="5" t="s">
        <v>565</v>
      </c>
      <c r="E180" s="5" t="s">
        <v>566</v>
      </c>
      <c r="F180" s="8" t="s">
        <v>567</v>
      </c>
      <c r="G180" s="5" t="s">
        <v>568</v>
      </c>
      <c r="H180" s="5" t="s">
        <v>569</v>
      </c>
      <c r="I180" s="5" t="s">
        <v>570</v>
      </c>
      <c r="J180" s="5" t="s">
        <v>571</v>
      </c>
      <c r="K180" s="5" t="s">
        <v>572</v>
      </c>
      <c r="L180" s="5"/>
    </row>
    <row r="181" spans="1:12" hidden="1" x14ac:dyDescent="0.35">
      <c r="A181" s="2" t="s">
        <v>573</v>
      </c>
      <c r="B181" s="2"/>
      <c r="C181" s="4"/>
      <c r="D181" s="4"/>
      <c r="E181" s="4"/>
      <c r="F181" s="4"/>
      <c r="G181" s="4"/>
      <c r="H181" s="4"/>
      <c r="I181" s="4"/>
      <c r="J181" s="4"/>
      <c r="K181" s="4"/>
      <c r="L181" s="5"/>
    </row>
    <row r="182" spans="1:12" ht="19.5" hidden="1" x14ac:dyDescent="0.35">
      <c r="A182" s="2" t="s">
        <v>574</v>
      </c>
      <c r="B182" s="2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idden="1" x14ac:dyDescent="0.35">
      <c r="A183" s="2" t="s">
        <v>575</v>
      </c>
      <c r="B183" s="2"/>
      <c r="C183" s="5" t="s">
        <v>576</v>
      </c>
      <c r="D183" s="5" t="s">
        <v>23</v>
      </c>
      <c r="E183" s="5" t="s">
        <v>576</v>
      </c>
      <c r="F183" s="5" t="s">
        <v>199</v>
      </c>
      <c r="G183" s="5" t="s">
        <v>23</v>
      </c>
      <c r="H183" s="5" t="s">
        <v>199</v>
      </c>
      <c r="I183" s="5" t="s">
        <v>577</v>
      </c>
      <c r="J183" s="5" t="s">
        <v>23</v>
      </c>
      <c r="K183" s="5" t="s">
        <v>577</v>
      </c>
      <c r="L183" s="4"/>
    </row>
    <row r="184" spans="1:12" hidden="1" x14ac:dyDescent="0.35">
      <c r="A184" s="2" t="s">
        <v>578</v>
      </c>
      <c r="B184" s="2"/>
      <c r="C184" s="5" t="s">
        <v>579</v>
      </c>
      <c r="D184" s="5" t="s">
        <v>23</v>
      </c>
      <c r="E184" s="5" t="s">
        <v>579</v>
      </c>
      <c r="F184" s="5" t="s">
        <v>580</v>
      </c>
      <c r="G184" s="5" t="s">
        <v>23</v>
      </c>
      <c r="H184" s="5" t="s">
        <v>580</v>
      </c>
      <c r="I184" s="5" t="s">
        <v>581</v>
      </c>
      <c r="J184" s="5" t="s">
        <v>23</v>
      </c>
      <c r="K184" s="5" t="s">
        <v>581</v>
      </c>
      <c r="L184" s="5"/>
    </row>
    <row r="185" spans="1:12" ht="19.5" hidden="1" x14ac:dyDescent="0.35">
      <c r="A185" s="2" t="s">
        <v>582</v>
      </c>
      <c r="B185" s="2"/>
      <c r="C185" s="5" t="s">
        <v>583</v>
      </c>
      <c r="D185" s="5" t="s">
        <v>23</v>
      </c>
      <c r="E185" s="5" t="s">
        <v>583</v>
      </c>
      <c r="F185" s="5" t="s">
        <v>584</v>
      </c>
      <c r="G185" s="5" t="s">
        <v>23</v>
      </c>
      <c r="H185" s="5" t="s">
        <v>584</v>
      </c>
      <c r="I185" s="5" t="s">
        <v>585</v>
      </c>
      <c r="J185" s="5" t="s">
        <v>23</v>
      </c>
      <c r="K185" s="5" t="s">
        <v>585</v>
      </c>
      <c r="L185" s="5"/>
    </row>
    <row r="186" spans="1:12" hidden="1" x14ac:dyDescent="0.35">
      <c r="A186" s="2" t="s">
        <v>117</v>
      </c>
      <c r="B186" s="2"/>
      <c r="C186" s="5" t="s">
        <v>302</v>
      </c>
      <c r="D186" s="5" t="s">
        <v>23</v>
      </c>
      <c r="E186" s="5" t="s">
        <v>302</v>
      </c>
      <c r="F186" s="5" t="s">
        <v>586</v>
      </c>
      <c r="G186" s="5" t="s">
        <v>23</v>
      </c>
      <c r="H186" s="5" t="s">
        <v>586</v>
      </c>
      <c r="I186" s="5" t="s">
        <v>427</v>
      </c>
      <c r="J186" s="5" t="s">
        <v>23</v>
      </c>
      <c r="K186" s="5" t="s">
        <v>427</v>
      </c>
      <c r="L186" s="5"/>
    </row>
    <row r="187" spans="1:12" ht="19.5" hidden="1" x14ac:dyDescent="0.35">
      <c r="A187" s="2" t="s">
        <v>587</v>
      </c>
      <c r="B187" s="2"/>
      <c r="C187" s="4"/>
      <c r="D187" s="4"/>
      <c r="E187" s="4"/>
      <c r="F187" s="4"/>
      <c r="G187" s="4"/>
      <c r="H187" s="4"/>
      <c r="I187" s="4"/>
      <c r="J187" s="4"/>
      <c r="K187" s="4"/>
      <c r="L187" s="5"/>
    </row>
    <row r="188" spans="1:12" ht="19.5" hidden="1" x14ac:dyDescent="0.35">
      <c r="A188" s="2" t="s">
        <v>588</v>
      </c>
      <c r="B188" s="2"/>
      <c r="C188" s="5" t="s">
        <v>589</v>
      </c>
      <c r="D188" s="5" t="s">
        <v>23</v>
      </c>
      <c r="E188" s="5" t="s">
        <v>589</v>
      </c>
      <c r="F188" s="5" t="s">
        <v>300</v>
      </c>
      <c r="G188" s="5" t="s">
        <v>23</v>
      </c>
      <c r="H188" s="5" t="s">
        <v>300</v>
      </c>
      <c r="I188" s="5" t="s">
        <v>590</v>
      </c>
      <c r="J188" s="5" t="s">
        <v>23</v>
      </c>
      <c r="K188" s="5" t="s">
        <v>590</v>
      </c>
      <c r="L188" s="4"/>
    </row>
    <row r="189" spans="1:12" hidden="1" x14ac:dyDescent="0.35">
      <c r="A189" s="2" t="s">
        <v>591</v>
      </c>
      <c r="B189" s="2"/>
      <c r="C189" s="5" t="s">
        <v>93</v>
      </c>
      <c r="D189" s="5" t="s">
        <v>23</v>
      </c>
      <c r="E189" s="5" t="s">
        <v>93</v>
      </c>
      <c r="F189" s="5" t="s">
        <v>592</v>
      </c>
      <c r="G189" s="5" t="s">
        <v>23</v>
      </c>
      <c r="H189" s="5" t="s">
        <v>592</v>
      </c>
      <c r="I189" s="5" t="s">
        <v>593</v>
      </c>
      <c r="J189" s="5" t="s">
        <v>23</v>
      </c>
      <c r="K189" s="5" t="s">
        <v>593</v>
      </c>
      <c r="L189" s="5"/>
    </row>
    <row r="190" spans="1:12" ht="19.5" hidden="1" x14ac:dyDescent="0.35">
      <c r="A190" s="2" t="s">
        <v>594</v>
      </c>
      <c r="B190" s="2"/>
      <c r="C190" s="5" t="s">
        <v>9</v>
      </c>
      <c r="D190" s="5" t="s">
        <v>23</v>
      </c>
      <c r="E190" s="5" t="s">
        <v>9</v>
      </c>
      <c r="F190" s="5" t="s">
        <v>12</v>
      </c>
      <c r="G190" s="5" t="s">
        <v>23</v>
      </c>
      <c r="H190" s="5" t="s">
        <v>12</v>
      </c>
      <c r="I190" s="5" t="s">
        <v>22</v>
      </c>
      <c r="J190" s="5" t="s">
        <v>23</v>
      </c>
      <c r="K190" s="5" t="s">
        <v>22</v>
      </c>
      <c r="L190" s="5"/>
    </row>
    <row r="191" spans="1:12" hidden="1" x14ac:dyDescent="0.35">
      <c r="A191" s="2" t="s">
        <v>595</v>
      </c>
      <c r="B191" s="2"/>
      <c r="C191" s="4"/>
      <c r="D191" s="4"/>
      <c r="E191" s="4"/>
      <c r="F191" s="4"/>
      <c r="G191" s="4"/>
      <c r="H191" s="4"/>
      <c r="I191" s="4"/>
      <c r="J191" s="4"/>
      <c r="K191" s="4"/>
      <c r="L191" s="5"/>
    </row>
    <row r="192" spans="1:12" hidden="1" x14ac:dyDescent="0.35">
      <c r="A192" s="2" t="s">
        <v>596</v>
      </c>
      <c r="B192" s="2"/>
      <c r="C192" s="5" t="s">
        <v>597</v>
      </c>
      <c r="D192" s="5" t="s">
        <v>23</v>
      </c>
      <c r="E192" s="5" t="s">
        <v>597</v>
      </c>
      <c r="F192" s="5" t="s">
        <v>598</v>
      </c>
      <c r="G192" s="5" t="s">
        <v>23</v>
      </c>
      <c r="H192" s="5" t="s">
        <v>598</v>
      </c>
      <c r="I192" s="5" t="s">
        <v>599</v>
      </c>
      <c r="J192" s="5" t="s">
        <v>23</v>
      </c>
      <c r="K192" s="5" t="s">
        <v>599</v>
      </c>
      <c r="L192" s="4"/>
    </row>
    <row r="193" spans="1:12" hidden="1" x14ac:dyDescent="0.35">
      <c r="A193" s="2" t="s">
        <v>600</v>
      </c>
      <c r="B193" s="2"/>
      <c r="C193" s="5" t="s">
        <v>601</v>
      </c>
      <c r="D193" s="5" t="s">
        <v>23</v>
      </c>
      <c r="E193" s="5" t="s">
        <v>601</v>
      </c>
      <c r="F193" s="5" t="s">
        <v>602</v>
      </c>
      <c r="G193" s="5" t="s">
        <v>23</v>
      </c>
      <c r="H193" s="5" t="s">
        <v>602</v>
      </c>
      <c r="I193" s="5" t="s">
        <v>293</v>
      </c>
      <c r="J193" s="5" t="s">
        <v>23</v>
      </c>
      <c r="K193" s="5" t="s">
        <v>293</v>
      </c>
      <c r="L193" s="5"/>
    </row>
    <row r="194" spans="1:12" ht="19.5" hidden="1" x14ac:dyDescent="0.35">
      <c r="A194" s="2" t="s">
        <v>603</v>
      </c>
      <c r="B194" s="2"/>
      <c r="C194" s="5" t="s">
        <v>522</v>
      </c>
      <c r="D194" s="5" t="s">
        <v>23</v>
      </c>
      <c r="E194" s="5" t="s">
        <v>522</v>
      </c>
      <c r="F194" s="5" t="s">
        <v>604</v>
      </c>
      <c r="G194" s="5" t="s">
        <v>23</v>
      </c>
      <c r="H194" s="5" t="s">
        <v>604</v>
      </c>
      <c r="I194" s="5" t="s">
        <v>605</v>
      </c>
      <c r="J194" s="5" t="s">
        <v>23</v>
      </c>
      <c r="K194" s="5" t="s">
        <v>605</v>
      </c>
      <c r="L194" s="5"/>
    </row>
    <row r="195" spans="1:12" ht="19.5" hidden="1" x14ac:dyDescent="0.35">
      <c r="A195" s="2" t="s">
        <v>606</v>
      </c>
      <c r="B195" s="2"/>
      <c r="C195" s="5" t="s">
        <v>119</v>
      </c>
      <c r="D195" s="5" t="s">
        <v>23</v>
      </c>
      <c r="E195" s="5" t="s">
        <v>119</v>
      </c>
      <c r="F195" s="5" t="s">
        <v>607</v>
      </c>
      <c r="G195" s="5" t="s">
        <v>23</v>
      </c>
      <c r="H195" s="5" t="s">
        <v>607</v>
      </c>
      <c r="I195" s="5" t="s">
        <v>53</v>
      </c>
      <c r="J195" s="5" t="s">
        <v>23</v>
      </c>
      <c r="K195" s="5" t="s">
        <v>53</v>
      </c>
      <c r="L195" s="5"/>
    </row>
    <row r="196" spans="1:12" ht="28.5" hidden="1" x14ac:dyDescent="0.35">
      <c r="A196" s="2" t="s">
        <v>608</v>
      </c>
      <c r="B196" s="2"/>
      <c r="C196" s="5" t="s">
        <v>34</v>
      </c>
      <c r="D196" s="5" t="s">
        <v>23</v>
      </c>
      <c r="E196" s="5" t="s">
        <v>34</v>
      </c>
      <c r="F196" s="5" t="s">
        <v>609</v>
      </c>
      <c r="G196" s="5" t="s">
        <v>23</v>
      </c>
      <c r="H196" s="5" t="s">
        <v>609</v>
      </c>
      <c r="I196" s="5" t="s">
        <v>503</v>
      </c>
      <c r="J196" s="5" t="s">
        <v>23</v>
      </c>
      <c r="K196" s="5" t="s">
        <v>503</v>
      </c>
      <c r="L196" s="5"/>
    </row>
    <row r="197" spans="1:12" ht="28.5" hidden="1" x14ac:dyDescent="0.35">
      <c r="A197" s="2" t="s">
        <v>610</v>
      </c>
      <c r="B197" s="2"/>
      <c r="C197" s="5" t="s">
        <v>9</v>
      </c>
      <c r="D197" s="5" t="s">
        <v>23</v>
      </c>
      <c r="E197" s="5" t="s">
        <v>9</v>
      </c>
      <c r="F197" s="5" t="s">
        <v>22</v>
      </c>
      <c r="G197" s="5" t="s">
        <v>23</v>
      </c>
      <c r="H197" s="5" t="s">
        <v>22</v>
      </c>
      <c r="I197" s="5" t="s">
        <v>22</v>
      </c>
      <c r="J197" s="5" t="s">
        <v>23</v>
      </c>
      <c r="K197" s="5" t="s">
        <v>22</v>
      </c>
      <c r="L197" s="5"/>
    </row>
    <row r="198" spans="1:12" ht="19.5" hidden="1" x14ac:dyDescent="0.35">
      <c r="A198" s="2" t="s">
        <v>611</v>
      </c>
      <c r="B198" s="2"/>
      <c r="C198" s="5" t="s">
        <v>12</v>
      </c>
      <c r="D198" s="5" t="s">
        <v>23</v>
      </c>
      <c r="E198" s="5" t="s">
        <v>12</v>
      </c>
      <c r="F198" s="5" t="s">
        <v>277</v>
      </c>
      <c r="G198" s="5" t="s">
        <v>23</v>
      </c>
      <c r="H198" s="5" t="s">
        <v>277</v>
      </c>
      <c r="I198" s="5" t="s">
        <v>32</v>
      </c>
      <c r="J198" s="5" t="s">
        <v>23</v>
      </c>
      <c r="K198" s="5" t="s">
        <v>32</v>
      </c>
      <c r="L198" s="5"/>
    </row>
    <row r="199" spans="1:12" hidden="1" x14ac:dyDescent="0.35">
      <c r="A199" s="2" t="s">
        <v>117</v>
      </c>
      <c r="B199" s="2"/>
      <c r="C199" s="5" t="s">
        <v>106</v>
      </c>
      <c r="D199" s="5" t="s">
        <v>31</v>
      </c>
      <c r="E199" s="5" t="s">
        <v>502</v>
      </c>
      <c r="F199" s="5" t="s">
        <v>612</v>
      </c>
      <c r="G199" s="5" t="s">
        <v>88</v>
      </c>
      <c r="H199" s="5" t="s">
        <v>613</v>
      </c>
      <c r="I199" s="5" t="s">
        <v>614</v>
      </c>
      <c r="J199" s="5" t="s">
        <v>213</v>
      </c>
      <c r="K199" s="5" t="s">
        <v>615</v>
      </c>
      <c r="L199" s="5"/>
    </row>
    <row r="200" spans="1:12" x14ac:dyDescent="0.35">
      <c r="A200" s="2" t="s">
        <v>2179</v>
      </c>
      <c r="B200" s="2" t="str">
        <f>TRIM(A200)</f>
        <v>Energy Programs</v>
      </c>
      <c r="C200" s="5" t="s">
        <v>616</v>
      </c>
      <c r="D200" s="5" t="s">
        <v>31</v>
      </c>
      <c r="E200" s="5" t="s">
        <v>617</v>
      </c>
      <c r="F200" s="8" t="s">
        <v>618</v>
      </c>
      <c r="G200" s="5" t="s">
        <v>88</v>
      </c>
      <c r="H200" s="5" t="s">
        <v>619</v>
      </c>
      <c r="I200" s="5" t="s">
        <v>620</v>
      </c>
      <c r="J200" s="5" t="s">
        <v>213</v>
      </c>
      <c r="K200" s="5" t="s">
        <v>621</v>
      </c>
      <c r="L200" s="5"/>
    </row>
    <row r="201" spans="1:12" hidden="1" x14ac:dyDescent="0.35">
      <c r="A201" s="2" t="s">
        <v>622</v>
      </c>
      <c r="B201" s="2"/>
      <c r="C201" s="5" t="s">
        <v>45</v>
      </c>
      <c r="D201" s="5" t="s">
        <v>179</v>
      </c>
      <c r="E201" s="5" t="s">
        <v>92</v>
      </c>
      <c r="F201" s="5" t="s">
        <v>623</v>
      </c>
      <c r="G201" s="5" t="s">
        <v>624</v>
      </c>
      <c r="H201" s="5" t="s">
        <v>625</v>
      </c>
      <c r="I201" s="5" t="s">
        <v>626</v>
      </c>
      <c r="J201" s="5" t="s">
        <v>627</v>
      </c>
      <c r="K201" s="5" t="s">
        <v>628</v>
      </c>
      <c r="L201" s="5"/>
    </row>
    <row r="202" spans="1:12" hidden="1" x14ac:dyDescent="0.35">
      <c r="A202" s="2" t="s">
        <v>629</v>
      </c>
      <c r="B202" s="2"/>
      <c r="C202" s="5" t="s">
        <v>31</v>
      </c>
      <c r="D202" s="5" t="s">
        <v>23</v>
      </c>
      <c r="E202" s="5" t="s">
        <v>31</v>
      </c>
      <c r="F202" s="5" t="s">
        <v>630</v>
      </c>
      <c r="G202" s="5" t="s">
        <v>23</v>
      </c>
      <c r="H202" s="5" t="s">
        <v>630</v>
      </c>
      <c r="I202" s="5" t="s">
        <v>631</v>
      </c>
      <c r="J202" s="5" t="s">
        <v>23</v>
      </c>
      <c r="K202" s="5" t="s">
        <v>631</v>
      </c>
      <c r="L202" s="5"/>
    </row>
    <row r="203" spans="1:12" ht="19.5" hidden="1" x14ac:dyDescent="0.35">
      <c r="A203" s="2" t="s">
        <v>632</v>
      </c>
      <c r="B203" s="2"/>
      <c r="C203" s="5" t="s">
        <v>23</v>
      </c>
      <c r="D203" s="5" t="s">
        <v>322</v>
      </c>
      <c r="E203" s="5" t="s">
        <v>323</v>
      </c>
      <c r="F203" s="5" t="s">
        <v>23</v>
      </c>
      <c r="G203" s="5" t="s">
        <v>122</v>
      </c>
      <c r="H203" s="5" t="s">
        <v>633</v>
      </c>
      <c r="I203" s="5" t="s">
        <v>23</v>
      </c>
      <c r="J203" s="5" t="s">
        <v>634</v>
      </c>
      <c r="K203" s="5" t="s">
        <v>635</v>
      </c>
      <c r="L203" s="5"/>
    </row>
    <row r="204" spans="1:12" hidden="1" x14ac:dyDescent="0.35">
      <c r="A204" s="2" t="s">
        <v>275</v>
      </c>
      <c r="B204" s="2"/>
      <c r="C204" s="5" t="s">
        <v>636</v>
      </c>
      <c r="D204" s="5" t="s">
        <v>23</v>
      </c>
      <c r="E204" s="5" t="s">
        <v>636</v>
      </c>
      <c r="F204" s="5" t="s">
        <v>637</v>
      </c>
      <c r="G204" s="5" t="s">
        <v>23</v>
      </c>
      <c r="H204" s="5" t="s">
        <v>637</v>
      </c>
      <c r="I204" s="5" t="s">
        <v>638</v>
      </c>
      <c r="J204" s="5" t="s">
        <v>23</v>
      </c>
      <c r="K204" s="5" t="s">
        <v>638</v>
      </c>
      <c r="L204" s="5"/>
    </row>
    <row r="205" spans="1:12" x14ac:dyDescent="0.35">
      <c r="A205" s="2" t="s">
        <v>2180</v>
      </c>
      <c r="B205" s="2" t="str">
        <f>TRIM(A205)</f>
        <v>Department of Energy</v>
      </c>
      <c r="C205" s="5" t="s">
        <v>639</v>
      </c>
      <c r="D205" s="5" t="s">
        <v>640</v>
      </c>
      <c r="E205" s="5" t="s">
        <v>641</v>
      </c>
      <c r="F205" s="8" t="s">
        <v>642</v>
      </c>
      <c r="G205" s="5" t="s">
        <v>643</v>
      </c>
      <c r="H205" s="5" t="s">
        <v>644</v>
      </c>
      <c r="I205" s="5" t="s">
        <v>645</v>
      </c>
      <c r="J205" s="5" t="s">
        <v>646</v>
      </c>
      <c r="K205" s="5" t="s">
        <v>647</v>
      </c>
      <c r="L205" s="5"/>
    </row>
    <row r="206" spans="1:12" ht="19.5" hidden="1" x14ac:dyDescent="0.35">
      <c r="A206" s="2" t="s">
        <v>648</v>
      </c>
      <c r="B206" s="2"/>
      <c r="C206" s="4"/>
      <c r="D206" s="4"/>
      <c r="E206" s="4"/>
      <c r="F206" s="4"/>
      <c r="G206" s="4"/>
      <c r="H206" s="4"/>
      <c r="I206" s="4"/>
      <c r="J206" s="4"/>
      <c r="K206" s="4"/>
      <c r="L206" s="5"/>
    </row>
    <row r="207" spans="1:12" hidden="1" x14ac:dyDescent="0.35">
      <c r="A207" s="2" t="s">
        <v>649</v>
      </c>
      <c r="B207" s="2"/>
      <c r="C207" s="5" t="s">
        <v>650</v>
      </c>
      <c r="D207" s="5" t="s">
        <v>12</v>
      </c>
      <c r="E207" s="5" t="s">
        <v>651</v>
      </c>
      <c r="F207" s="5" t="s">
        <v>652</v>
      </c>
      <c r="G207" s="5" t="s">
        <v>56</v>
      </c>
      <c r="H207" s="5" t="s">
        <v>653</v>
      </c>
      <c r="I207" s="5" t="s">
        <v>654</v>
      </c>
      <c r="J207" s="5" t="s">
        <v>56</v>
      </c>
      <c r="K207" s="5" t="s">
        <v>655</v>
      </c>
      <c r="L207" s="4"/>
    </row>
    <row r="208" spans="1:12" ht="19.5" hidden="1" x14ac:dyDescent="0.35">
      <c r="A208" s="2" t="s">
        <v>656</v>
      </c>
      <c r="B208" s="2"/>
      <c r="C208" s="5" t="s">
        <v>657</v>
      </c>
      <c r="D208" s="5" t="s">
        <v>23</v>
      </c>
      <c r="E208" s="5" t="s">
        <v>657</v>
      </c>
      <c r="F208" s="5" t="s">
        <v>658</v>
      </c>
      <c r="G208" s="5" t="s">
        <v>23</v>
      </c>
      <c r="H208" s="5" t="s">
        <v>658</v>
      </c>
      <c r="I208" s="5" t="s">
        <v>659</v>
      </c>
      <c r="J208" s="5" t="s">
        <v>23</v>
      </c>
      <c r="K208" s="5" t="s">
        <v>659</v>
      </c>
      <c r="L208" s="5"/>
    </row>
    <row r="209" spans="1:12" hidden="1" x14ac:dyDescent="0.35">
      <c r="A209" s="2" t="s">
        <v>660</v>
      </c>
      <c r="B209" s="2"/>
      <c r="C209" s="5" t="s">
        <v>661</v>
      </c>
      <c r="D209" s="5" t="s">
        <v>23</v>
      </c>
      <c r="E209" s="5" t="s">
        <v>661</v>
      </c>
      <c r="F209" s="5" t="s">
        <v>662</v>
      </c>
      <c r="G209" s="5" t="s">
        <v>23</v>
      </c>
      <c r="H209" s="5" t="s">
        <v>662</v>
      </c>
      <c r="I209" s="5" t="s">
        <v>663</v>
      </c>
      <c r="J209" s="5" t="s">
        <v>23</v>
      </c>
      <c r="K209" s="5" t="s">
        <v>663</v>
      </c>
      <c r="L209" s="5"/>
    </row>
    <row r="210" spans="1:12" ht="19.5" hidden="1" x14ac:dyDescent="0.35">
      <c r="A210" s="2" t="s">
        <v>664</v>
      </c>
      <c r="B210" s="2"/>
      <c r="C210" s="5" t="s">
        <v>665</v>
      </c>
      <c r="D210" s="5" t="s">
        <v>23</v>
      </c>
      <c r="E210" s="5" t="s">
        <v>665</v>
      </c>
      <c r="F210" s="5" t="s">
        <v>666</v>
      </c>
      <c r="G210" s="5" t="s">
        <v>23</v>
      </c>
      <c r="H210" s="5" t="s">
        <v>666</v>
      </c>
      <c r="I210" s="5" t="s">
        <v>667</v>
      </c>
      <c r="J210" s="5" t="s">
        <v>23</v>
      </c>
      <c r="K210" s="5" t="s">
        <v>667</v>
      </c>
      <c r="L210" s="5"/>
    </row>
    <row r="211" spans="1:12" hidden="1" x14ac:dyDescent="0.35">
      <c r="A211" s="2" t="s">
        <v>668</v>
      </c>
      <c r="B211" s="2"/>
      <c r="C211" s="5" t="s">
        <v>669</v>
      </c>
      <c r="D211" s="5" t="s">
        <v>23</v>
      </c>
      <c r="E211" s="5" t="s">
        <v>669</v>
      </c>
      <c r="F211" s="5" t="s">
        <v>670</v>
      </c>
      <c r="G211" s="5" t="s">
        <v>23</v>
      </c>
      <c r="H211" s="5" t="s">
        <v>670</v>
      </c>
      <c r="I211" s="5" t="s">
        <v>671</v>
      </c>
      <c r="J211" s="5" t="s">
        <v>23</v>
      </c>
      <c r="K211" s="5" t="s">
        <v>671</v>
      </c>
      <c r="L211" s="5"/>
    </row>
    <row r="212" spans="1:12" ht="19.5" hidden="1" x14ac:dyDescent="0.35">
      <c r="A212" s="2" t="s">
        <v>672</v>
      </c>
      <c r="B212" s="2"/>
      <c r="C212" s="5" t="s">
        <v>673</v>
      </c>
      <c r="D212" s="5" t="s">
        <v>23</v>
      </c>
      <c r="E212" s="5" t="s">
        <v>673</v>
      </c>
      <c r="F212" s="5" t="s">
        <v>674</v>
      </c>
      <c r="G212" s="5" t="s">
        <v>23</v>
      </c>
      <c r="H212" s="5" t="s">
        <v>674</v>
      </c>
      <c r="I212" s="5" t="s">
        <v>675</v>
      </c>
      <c r="J212" s="5" t="s">
        <v>23</v>
      </c>
      <c r="K212" s="5" t="s">
        <v>675</v>
      </c>
      <c r="L212" s="5"/>
    </row>
    <row r="213" spans="1:12" ht="19.5" hidden="1" x14ac:dyDescent="0.35">
      <c r="A213" s="2" t="s">
        <v>676</v>
      </c>
      <c r="B213" s="2"/>
      <c r="C213" s="5" t="s">
        <v>469</v>
      </c>
      <c r="D213" s="5" t="s">
        <v>23</v>
      </c>
      <c r="E213" s="5" t="s">
        <v>469</v>
      </c>
      <c r="F213" s="5" t="s">
        <v>291</v>
      </c>
      <c r="G213" s="5" t="s">
        <v>23</v>
      </c>
      <c r="H213" s="5" t="s">
        <v>291</v>
      </c>
      <c r="I213" s="5" t="s">
        <v>677</v>
      </c>
      <c r="J213" s="5" t="s">
        <v>23</v>
      </c>
      <c r="K213" s="5" t="s">
        <v>677</v>
      </c>
      <c r="L213" s="5"/>
    </row>
    <row r="214" spans="1:12" ht="19.5" hidden="1" x14ac:dyDescent="0.35">
      <c r="A214" s="2" t="s">
        <v>678</v>
      </c>
      <c r="B214" s="2"/>
      <c r="C214" s="4"/>
      <c r="D214" s="4"/>
      <c r="E214" s="4"/>
      <c r="F214" s="4"/>
      <c r="G214" s="4"/>
      <c r="H214" s="4"/>
      <c r="I214" s="4"/>
      <c r="J214" s="4"/>
      <c r="K214" s="4"/>
      <c r="L214" s="5"/>
    </row>
    <row r="215" spans="1:12" hidden="1" x14ac:dyDescent="0.35">
      <c r="A215" s="2" t="s">
        <v>679</v>
      </c>
      <c r="B215" s="2"/>
      <c r="C215" s="5" t="s">
        <v>680</v>
      </c>
      <c r="D215" s="5" t="s">
        <v>23</v>
      </c>
      <c r="E215" s="5" t="s">
        <v>680</v>
      </c>
      <c r="F215" s="5" t="s">
        <v>681</v>
      </c>
      <c r="G215" s="5" t="s">
        <v>23</v>
      </c>
      <c r="H215" s="5" t="s">
        <v>681</v>
      </c>
      <c r="I215" s="5" t="s">
        <v>682</v>
      </c>
      <c r="J215" s="5" t="s">
        <v>23</v>
      </c>
      <c r="K215" s="5" t="s">
        <v>682</v>
      </c>
      <c r="L215" s="4"/>
    </row>
    <row r="216" spans="1:12" ht="19.5" hidden="1" x14ac:dyDescent="0.35">
      <c r="A216" s="2" t="s">
        <v>683</v>
      </c>
      <c r="B216" s="2"/>
      <c r="C216" s="5" t="s">
        <v>684</v>
      </c>
      <c r="D216" s="5" t="s">
        <v>23</v>
      </c>
      <c r="E216" s="5" t="s">
        <v>684</v>
      </c>
      <c r="F216" s="5" t="s">
        <v>685</v>
      </c>
      <c r="G216" s="5" t="s">
        <v>23</v>
      </c>
      <c r="H216" s="5" t="s">
        <v>685</v>
      </c>
      <c r="I216" s="5" t="s">
        <v>686</v>
      </c>
      <c r="J216" s="5" t="s">
        <v>23</v>
      </c>
      <c r="K216" s="5" t="s">
        <v>686</v>
      </c>
      <c r="L216" s="5"/>
    </row>
    <row r="217" spans="1:12" ht="19.5" hidden="1" x14ac:dyDescent="0.35">
      <c r="A217" s="2" t="s">
        <v>687</v>
      </c>
      <c r="B217" s="2"/>
      <c r="C217" s="5" t="s">
        <v>688</v>
      </c>
      <c r="D217" s="5" t="s">
        <v>23</v>
      </c>
      <c r="E217" s="5" t="s">
        <v>688</v>
      </c>
      <c r="F217" s="5" t="s">
        <v>689</v>
      </c>
      <c r="G217" s="5" t="s">
        <v>23</v>
      </c>
      <c r="H217" s="5" t="s">
        <v>689</v>
      </c>
      <c r="I217" s="5" t="s">
        <v>690</v>
      </c>
      <c r="J217" s="5" t="s">
        <v>23</v>
      </c>
      <c r="K217" s="5" t="s">
        <v>690</v>
      </c>
      <c r="L217" s="5"/>
    </row>
    <row r="218" spans="1:12" ht="19.5" hidden="1" x14ac:dyDescent="0.35">
      <c r="A218" s="2" t="s">
        <v>691</v>
      </c>
      <c r="B218" s="2"/>
      <c r="C218" s="5" t="s">
        <v>692</v>
      </c>
      <c r="D218" s="5" t="s">
        <v>23</v>
      </c>
      <c r="E218" s="5" t="s">
        <v>692</v>
      </c>
      <c r="F218" s="5" t="s">
        <v>693</v>
      </c>
      <c r="G218" s="5" t="s">
        <v>23</v>
      </c>
      <c r="H218" s="5" t="s">
        <v>693</v>
      </c>
      <c r="I218" s="5" t="s">
        <v>694</v>
      </c>
      <c r="J218" s="5" t="s">
        <v>23</v>
      </c>
      <c r="K218" s="5" t="s">
        <v>694</v>
      </c>
      <c r="L218" s="5"/>
    </row>
    <row r="219" spans="1:12" ht="19.5" hidden="1" x14ac:dyDescent="0.35">
      <c r="A219" s="2" t="s">
        <v>695</v>
      </c>
      <c r="B219" s="2"/>
      <c r="C219" s="4"/>
      <c r="D219" s="4"/>
      <c r="E219" s="4"/>
      <c r="F219" s="4"/>
      <c r="G219" s="4"/>
      <c r="H219" s="4"/>
      <c r="I219" s="4"/>
      <c r="J219" s="4"/>
      <c r="K219" s="4"/>
      <c r="L219" s="5"/>
    </row>
    <row r="220" spans="1:12" hidden="1" x14ac:dyDescent="0.35">
      <c r="A220" s="2" t="s">
        <v>696</v>
      </c>
      <c r="B220" s="2"/>
      <c r="C220" s="5" t="s">
        <v>697</v>
      </c>
      <c r="D220" s="5" t="s">
        <v>23</v>
      </c>
      <c r="E220" s="5" t="s">
        <v>697</v>
      </c>
      <c r="F220" s="5" t="s">
        <v>698</v>
      </c>
      <c r="G220" s="5" t="s">
        <v>23</v>
      </c>
      <c r="H220" s="5" t="s">
        <v>698</v>
      </c>
      <c r="I220" s="5" t="s">
        <v>699</v>
      </c>
      <c r="J220" s="5" t="s">
        <v>23</v>
      </c>
      <c r="K220" s="5" t="s">
        <v>699</v>
      </c>
      <c r="L220" s="4"/>
    </row>
    <row r="221" spans="1:12" hidden="1" x14ac:dyDescent="0.35">
      <c r="A221" s="2" t="s">
        <v>700</v>
      </c>
      <c r="B221" s="2"/>
      <c r="C221" s="5" t="s">
        <v>701</v>
      </c>
      <c r="D221" s="5" t="s">
        <v>23</v>
      </c>
      <c r="E221" s="5" t="s">
        <v>701</v>
      </c>
      <c r="F221" s="5" t="s">
        <v>702</v>
      </c>
      <c r="G221" s="5" t="s">
        <v>23</v>
      </c>
      <c r="H221" s="5" t="s">
        <v>702</v>
      </c>
      <c r="I221" s="5" t="s">
        <v>703</v>
      </c>
      <c r="J221" s="5" t="s">
        <v>23</v>
      </c>
      <c r="K221" s="5" t="s">
        <v>703</v>
      </c>
      <c r="L221" s="5"/>
    </row>
    <row r="222" spans="1:12" ht="19.5" x14ac:dyDescent="0.35">
      <c r="A222" s="2" t="s">
        <v>799</v>
      </c>
      <c r="B222" s="2" t="str">
        <f>TRIM(A222)</f>
        <v>Federal Hospital Insurance Trust Fund</v>
      </c>
      <c r="C222" s="5" t="s">
        <v>704</v>
      </c>
      <c r="D222" s="5" t="s">
        <v>23</v>
      </c>
      <c r="E222" s="5" t="s">
        <v>704</v>
      </c>
      <c r="F222" s="8" t="s">
        <v>705</v>
      </c>
      <c r="G222" s="5" t="s">
        <v>23</v>
      </c>
      <c r="H222" s="5" t="s">
        <v>705</v>
      </c>
      <c r="I222" s="5" t="s">
        <v>706</v>
      </c>
      <c r="J222" s="5" t="s">
        <v>23</v>
      </c>
      <c r="K222" s="5" t="s">
        <v>706</v>
      </c>
      <c r="L222" s="5"/>
    </row>
    <row r="223" spans="1:12" ht="19.5" hidden="1" x14ac:dyDescent="0.35">
      <c r="A223" s="2" t="s">
        <v>707</v>
      </c>
      <c r="B223" s="2"/>
      <c r="C223" s="5" t="s">
        <v>708</v>
      </c>
      <c r="D223" s="5" t="s">
        <v>23</v>
      </c>
      <c r="E223" s="5" t="s">
        <v>708</v>
      </c>
      <c r="F223" s="5" t="s">
        <v>709</v>
      </c>
      <c r="G223" s="5" t="s">
        <v>23</v>
      </c>
      <c r="H223" s="5" t="s">
        <v>709</v>
      </c>
      <c r="I223" s="5" t="s">
        <v>710</v>
      </c>
      <c r="J223" s="5" t="s">
        <v>23</v>
      </c>
      <c r="K223" s="5" t="s">
        <v>710</v>
      </c>
      <c r="L223" s="5"/>
    </row>
    <row r="224" spans="1:12" ht="19.5" hidden="1" x14ac:dyDescent="0.35">
      <c r="A224" s="2" t="s">
        <v>711</v>
      </c>
      <c r="B224" s="2"/>
      <c r="C224" s="4"/>
      <c r="D224" s="4"/>
      <c r="E224" s="4"/>
      <c r="F224" s="4"/>
      <c r="G224" s="4"/>
      <c r="H224" s="4"/>
      <c r="I224" s="4"/>
      <c r="J224" s="4"/>
      <c r="K224" s="4"/>
      <c r="L224" s="5"/>
    </row>
    <row r="225" spans="1:12" hidden="1" x14ac:dyDescent="0.35">
      <c r="A225" s="2" t="s">
        <v>696</v>
      </c>
      <c r="B225" s="2"/>
      <c r="C225" s="5" t="s">
        <v>712</v>
      </c>
      <c r="D225" s="5" t="s">
        <v>23</v>
      </c>
      <c r="E225" s="5" t="s">
        <v>712</v>
      </c>
      <c r="F225" s="5" t="s">
        <v>713</v>
      </c>
      <c r="G225" s="5" t="s">
        <v>23</v>
      </c>
      <c r="H225" s="5" t="s">
        <v>713</v>
      </c>
      <c r="I225" s="5" t="s">
        <v>714</v>
      </c>
      <c r="J225" s="5" t="s">
        <v>23</v>
      </c>
      <c r="K225" s="5" t="s">
        <v>714</v>
      </c>
      <c r="L225" s="4"/>
    </row>
    <row r="226" spans="1:12" hidden="1" x14ac:dyDescent="0.35">
      <c r="A226" s="2" t="s">
        <v>700</v>
      </c>
      <c r="B226" s="2"/>
      <c r="C226" s="5" t="s">
        <v>715</v>
      </c>
      <c r="D226" s="5" t="s">
        <v>23</v>
      </c>
      <c r="E226" s="5" t="s">
        <v>715</v>
      </c>
      <c r="F226" s="5" t="s">
        <v>716</v>
      </c>
      <c r="G226" s="5" t="s">
        <v>23</v>
      </c>
      <c r="H226" s="5" t="s">
        <v>716</v>
      </c>
      <c r="I226" s="5" t="s">
        <v>717</v>
      </c>
      <c r="J226" s="5" t="s">
        <v>23</v>
      </c>
      <c r="K226" s="5" t="s">
        <v>717</v>
      </c>
      <c r="L226" s="5"/>
    </row>
    <row r="227" spans="1:12" hidden="1" x14ac:dyDescent="0.35">
      <c r="A227" s="2" t="s">
        <v>718</v>
      </c>
      <c r="B227" s="2"/>
      <c r="C227" s="4"/>
      <c r="D227" s="4"/>
      <c r="E227" s="4"/>
      <c r="F227" s="4"/>
      <c r="G227" s="4"/>
      <c r="H227" s="4"/>
      <c r="I227" s="4"/>
      <c r="J227" s="4"/>
      <c r="K227" s="4"/>
      <c r="L227" s="5"/>
    </row>
    <row r="228" spans="1:12" hidden="1" x14ac:dyDescent="0.35">
      <c r="A228" s="2" t="s">
        <v>719</v>
      </c>
      <c r="B228" s="2"/>
      <c r="C228" s="5" t="s">
        <v>720</v>
      </c>
      <c r="D228" s="5" t="s">
        <v>23</v>
      </c>
      <c r="E228" s="5" t="s">
        <v>720</v>
      </c>
      <c r="F228" s="5" t="s">
        <v>721</v>
      </c>
      <c r="G228" s="5" t="s">
        <v>23</v>
      </c>
      <c r="H228" s="5" t="s">
        <v>721</v>
      </c>
      <c r="I228" s="5" t="s">
        <v>722</v>
      </c>
      <c r="J228" s="5" t="s">
        <v>23</v>
      </c>
      <c r="K228" s="5" t="s">
        <v>722</v>
      </c>
      <c r="L228" s="4"/>
    </row>
    <row r="229" spans="1:12" hidden="1" x14ac:dyDescent="0.35">
      <c r="A229" s="2" t="s">
        <v>723</v>
      </c>
      <c r="B229" s="2"/>
      <c r="C229" s="5" t="s">
        <v>58</v>
      </c>
      <c r="D229" s="5" t="s">
        <v>23</v>
      </c>
      <c r="E229" s="5" t="s">
        <v>58</v>
      </c>
      <c r="F229" s="5" t="s">
        <v>724</v>
      </c>
      <c r="G229" s="5" t="s">
        <v>23</v>
      </c>
      <c r="H229" s="5" t="s">
        <v>724</v>
      </c>
      <c r="I229" s="5" t="s">
        <v>725</v>
      </c>
      <c r="J229" s="5" t="s">
        <v>23</v>
      </c>
      <c r="K229" s="5" t="s">
        <v>725</v>
      </c>
      <c r="L229" s="5"/>
    </row>
    <row r="230" spans="1:12" ht="19.5" x14ac:dyDescent="0.35">
      <c r="A230" s="2" t="s">
        <v>2181</v>
      </c>
      <c r="B230" s="2" t="str">
        <f>TRIM(A230)</f>
        <v>Federal Supplementary Medical Insurance TrustFund</v>
      </c>
      <c r="C230" s="5" t="s">
        <v>726</v>
      </c>
      <c r="D230" s="5" t="s">
        <v>23</v>
      </c>
      <c r="E230" s="5" t="s">
        <v>726</v>
      </c>
      <c r="F230" s="8" t="s">
        <v>727</v>
      </c>
      <c r="G230" s="5" t="s">
        <v>23</v>
      </c>
      <c r="H230" s="5" t="s">
        <v>727</v>
      </c>
      <c r="I230" s="5" t="s">
        <v>728</v>
      </c>
      <c r="J230" s="5" t="s">
        <v>23</v>
      </c>
      <c r="K230" s="5" t="s">
        <v>728</v>
      </c>
      <c r="L230" s="5"/>
    </row>
    <row r="231" spans="1:12" hidden="1" x14ac:dyDescent="0.35">
      <c r="A231" s="2" t="s">
        <v>117</v>
      </c>
      <c r="B231" s="2"/>
      <c r="C231" s="5" t="s">
        <v>729</v>
      </c>
      <c r="D231" s="5" t="s">
        <v>23</v>
      </c>
      <c r="E231" s="5" t="s">
        <v>729</v>
      </c>
      <c r="F231" s="5" t="s">
        <v>730</v>
      </c>
      <c r="G231" s="5" t="s">
        <v>23</v>
      </c>
      <c r="H231" s="5" t="s">
        <v>730</v>
      </c>
      <c r="I231" s="5" t="s">
        <v>731</v>
      </c>
      <c r="J231" s="5" t="s">
        <v>23</v>
      </c>
      <c r="K231" s="5" t="s">
        <v>731</v>
      </c>
      <c r="L231" s="5"/>
    </row>
    <row r="232" spans="1:12" ht="19.5" x14ac:dyDescent="0.35">
      <c r="A232" s="2" t="s">
        <v>2182</v>
      </c>
      <c r="B232" s="2" t="str">
        <f>TRIM(A232)</f>
        <v>Centers for Medicare and Medicaid Services</v>
      </c>
      <c r="C232" s="5" t="s">
        <v>732</v>
      </c>
      <c r="D232" s="5" t="s">
        <v>23</v>
      </c>
      <c r="E232" s="5" t="s">
        <v>732</v>
      </c>
      <c r="F232" s="8" t="s">
        <v>733</v>
      </c>
      <c r="G232" s="5" t="s">
        <v>23</v>
      </c>
      <c r="H232" s="5" t="s">
        <v>733</v>
      </c>
      <c r="I232" s="5" t="s">
        <v>734</v>
      </c>
      <c r="J232" s="5" t="s">
        <v>23</v>
      </c>
      <c r="K232" s="5" t="s">
        <v>734</v>
      </c>
      <c r="L232" s="5"/>
    </row>
    <row r="233" spans="1:12" ht="19.5" hidden="1" x14ac:dyDescent="0.35">
      <c r="A233" s="2" t="s">
        <v>735</v>
      </c>
      <c r="B233" s="2"/>
      <c r="C233" s="4"/>
      <c r="D233" s="4"/>
      <c r="E233" s="4"/>
      <c r="F233" s="4"/>
      <c r="G233" s="4"/>
      <c r="H233" s="4"/>
      <c r="I233" s="4"/>
      <c r="J233" s="4"/>
      <c r="K233" s="4"/>
      <c r="L233" s="5"/>
    </row>
    <row r="234" spans="1:12" ht="19.5" hidden="1" x14ac:dyDescent="0.35">
      <c r="A234" s="2" t="s">
        <v>736</v>
      </c>
      <c r="B234" s="2"/>
      <c r="C234" s="5" t="s">
        <v>737</v>
      </c>
      <c r="D234" s="5" t="s">
        <v>23</v>
      </c>
      <c r="E234" s="5" t="s">
        <v>737</v>
      </c>
      <c r="F234" s="5" t="s">
        <v>738</v>
      </c>
      <c r="G234" s="5" t="s">
        <v>23</v>
      </c>
      <c r="H234" s="5" t="s">
        <v>738</v>
      </c>
      <c r="I234" s="5" t="s">
        <v>739</v>
      </c>
      <c r="J234" s="5" t="s">
        <v>23</v>
      </c>
      <c r="K234" s="5" t="s">
        <v>739</v>
      </c>
      <c r="L234" s="4"/>
    </row>
    <row r="235" spans="1:12" hidden="1" x14ac:dyDescent="0.35">
      <c r="A235" s="2" t="s">
        <v>740</v>
      </c>
      <c r="B235" s="2"/>
      <c r="C235" s="5" t="s">
        <v>424</v>
      </c>
      <c r="D235" s="5" t="s">
        <v>23</v>
      </c>
      <c r="E235" s="5" t="s">
        <v>424</v>
      </c>
      <c r="F235" s="5" t="s">
        <v>741</v>
      </c>
      <c r="G235" s="5" t="s">
        <v>23</v>
      </c>
      <c r="H235" s="5" t="s">
        <v>741</v>
      </c>
      <c r="I235" s="5" t="s">
        <v>457</v>
      </c>
      <c r="J235" s="5" t="s">
        <v>23</v>
      </c>
      <c r="K235" s="5" t="s">
        <v>457</v>
      </c>
      <c r="L235" s="5"/>
    </row>
    <row r="236" spans="1:12" ht="28.5" hidden="1" x14ac:dyDescent="0.35">
      <c r="A236" s="2" t="s">
        <v>742</v>
      </c>
      <c r="B236" s="2"/>
      <c r="C236" s="5" t="s">
        <v>743</v>
      </c>
      <c r="D236" s="5" t="s">
        <v>23</v>
      </c>
      <c r="E236" s="5" t="s">
        <v>743</v>
      </c>
      <c r="F236" s="5" t="s">
        <v>744</v>
      </c>
      <c r="G236" s="5" t="s">
        <v>23</v>
      </c>
      <c r="H236" s="5" t="s">
        <v>744</v>
      </c>
      <c r="I236" s="5" t="s">
        <v>745</v>
      </c>
      <c r="J236" s="5" t="s">
        <v>23</v>
      </c>
      <c r="K236" s="5" t="s">
        <v>745</v>
      </c>
      <c r="L236" s="5"/>
    </row>
    <row r="237" spans="1:12" ht="19.5" hidden="1" x14ac:dyDescent="0.35">
      <c r="A237" s="2" t="s">
        <v>746</v>
      </c>
      <c r="B237" s="2"/>
      <c r="C237" s="5" t="s">
        <v>747</v>
      </c>
      <c r="D237" s="5" t="s">
        <v>23</v>
      </c>
      <c r="E237" s="5" t="s">
        <v>747</v>
      </c>
      <c r="F237" s="5" t="s">
        <v>748</v>
      </c>
      <c r="G237" s="5" t="s">
        <v>23</v>
      </c>
      <c r="H237" s="5" t="s">
        <v>748</v>
      </c>
      <c r="I237" s="5" t="s">
        <v>749</v>
      </c>
      <c r="J237" s="5" t="s">
        <v>23</v>
      </c>
      <c r="K237" s="5" t="s">
        <v>749</v>
      </c>
      <c r="L237" s="5"/>
    </row>
    <row r="238" spans="1:12" ht="19.5" hidden="1" x14ac:dyDescent="0.35">
      <c r="A238" s="2" t="s">
        <v>750</v>
      </c>
      <c r="B238" s="2"/>
      <c r="C238" s="5" t="s">
        <v>236</v>
      </c>
      <c r="D238" s="5" t="s">
        <v>23</v>
      </c>
      <c r="E238" s="5" t="s">
        <v>236</v>
      </c>
      <c r="F238" s="5" t="s">
        <v>751</v>
      </c>
      <c r="G238" s="5" t="s">
        <v>23</v>
      </c>
      <c r="H238" s="5" t="s">
        <v>751</v>
      </c>
      <c r="I238" s="5" t="s">
        <v>752</v>
      </c>
      <c r="J238" s="5" t="s">
        <v>23</v>
      </c>
      <c r="K238" s="5" t="s">
        <v>752</v>
      </c>
      <c r="L238" s="5"/>
    </row>
    <row r="239" spans="1:12" ht="19.5" hidden="1" x14ac:dyDescent="0.35">
      <c r="A239" s="2" t="s">
        <v>753</v>
      </c>
      <c r="B239" s="2"/>
      <c r="C239" s="5" t="s">
        <v>754</v>
      </c>
      <c r="D239" s="5" t="s">
        <v>23</v>
      </c>
      <c r="E239" s="5" t="s">
        <v>754</v>
      </c>
      <c r="F239" s="5" t="s">
        <v>755</v>
      </c>
      <c r="G239" s="5" t="s">
        <v>23</v>
      </c>
      <c r="H239" s="5" t="s">
        <v>755</v>
      </c>
      <c r="I239" s="5" t="s">
        <v>756</v>
      </c>
      <c r="J239" s="5" t="s">
        <v>23</v>
      </c>
      <c r="K239" s="5" t="s">
        <v>756</v>
      </c>
      <c r="L239" s="5"/>
    </row>
    <row r="240" spans="1:12" ht="28.5" hidden="1" x14ac:dyDescent="0.35">
      <c r="A240" s="2" t="s">
        <v>757</v>
      </c>
      <c r="B240" s="2"/>
      <c r="C240" s="5" t="s">
        <v>758</v>
      </c>
      <c r="D240" s="5" t="s">
        <v>23</v>
      </c>
      <c r="E240" s="5" t="s">
        <v>758</v>
      </c>
      <c r="F240" s="5" t="s">
        <v>759</v>
      </c>
      <c r="G240" s="5" t="s">
        <v>23</v>
      </c>
      <c r="H240" s="5" t="s">
        <v>759</v>
      </c>
      <c r="I240" s="5" t="s">
        <v>760</v>
      </c>
      <c r="J240" s="5" t="s">
        <v>23</v>
      </c>
      <c r="K240" s="5" t="s">
        <v>760</v>
      </c>
      <c r="L240" s="5"/>
    </row>
    <row r="241" spans="1:12" hidden="1" x14ac:dyDescent="0.35">
      <c r="A241" s="2" t="s">
        <v>761</v>
      </c>
      <c r="B241" s="2"/>
      <c r="C241" s="5" t="s">
        <v>422</v>
      </c>
      <c r="D241" s="5" t="s">
        <v>23</v>
      </c>
      <c r="E241" s="5" t="s">
        <v>422</v>
      </c>
      <c r="F241" s="5" t="s">
        <v>762</v>
      </c>
      <c r="G241" s="5" t="s">
        <v>23</v>
      </c>
      <c r="H241" s="5" t="s">
        <v>762</v>
      </c>
      <c r="I241" s="5" t="s">
        <v>168</v>
      </c>
      <c r="J241" s="5" t="s">
        <v>23</v>
      </c>
      <c r="K241" s="5" t="s">
        <v>168</v>
      </c>
      <c r="L241" s="5"/>
    </row>
    <row r="242" spans="1:12" ht="19.5" hidden="1" x14ac:dyDescent="0.35">
      <c r="A242" s="2" t="s">
        <v>763</v>
      </c>
      <c r="B242" s="2"/>
      <c r="C242" s="5" t="s">
        <v>764</v>
      </c>
      <c r="D242" s="5" t="s">
        <v>23</v>
      </c>
      <c r="E242" s="5" t="s">
        <v>764</v>
      </c>
      <c r="F242" s="5" t="s">
        <v>765</v>
      </c>
      <c r="G242" s="5" t="s">
        <v>23</v>
      </c>
      <c r="H242" s="5" t="s">
        <v>765</v>
      </c>
      <c r="I242" s="5" t="s">
        <v>766</v>
      </c>
      <c r="J242" s="5" t="s">
        <v>23</v>
      </c>
      <c r="K242" s="5" t="s">
        <v>766</v>
      </c>
      <c r="L242" s="5"/>
    </row>
    <row r="243" spans="1:12" ht="19.5" hidden="1" x14ac:dyDescent="0.35">
      <c r="A243" s="2" t="s">
        <v>767</v>
      </c>
      <c r="B243" s="2"/>
      <c r="C243" s="5" t="s">
        <v>565</v>
      </c>
      <c r="D243" s="5" t="s">
        <v>23</v>
      </c>
      <c r="E243" s="5" t="s">
        <v>565</v>
      </c>
      <c r="F243" s="5" t="s">
        <v>768</v>
      </c>
      <c r="G243" s="5" t="s">
        <v>23</v>
      </c>
      <c r="H243" s="5" t="s">
        <v>768</v>
      </c>
      <c r="I243" s="5" t="s">
        <v>769</v>
      </c>
      <c r="J243" s="5" t="s">
        <v>23</v>
      </c>
      <c r="K243" s="5" t="s">
        <v>769</v>
      </c>
      <c r="L243" s="5"/>
    </row>
    <row r="244" spans="1:12" hidden="1" x14ac:dyDescent="0.35">
      <c r="A244" s="2" t="s">
        <v>117</v>
      </c>
      <c r="B244" s="2"/>
      <c r="C244" s="5" t="s">
        <v>770</v>
      </c>
      <c r="D244" s="5" t="s">
        <v>23</v>
      </c>
      <c r="E244" s="5" t="s">
        <v>770</v>
      </c>
      <c r="F244" s="5" t="s">
        <v>771</v>
      </c>
      <c r="G244" s="5" t="s">
        <v>23</v>
      </c>
      <c r="H244" s="5" t="s">
        <v>771</v>
      </c>
      <c r="I244" s="5" t="s">
        <v>772</v>
      </c>
      <c r="J244" s="5" t="s">
        <v>23</v>
      </c>
      <c r="K244" s="5" t="s">
        <v>772</v>
      </c>
      <c r="L244" s="5"/>
    </row>
    <row r="245" spans="1:12" ht="19.5" x14ac:dyDescent="0.35">
      <c r="A245" s="2" t="s">
        <v>2183</v>
      </c>
      <c r="B245" s="2" t="str">
        <f>TRIM(A245)</f>
        <v>Administration for Children and Families</v>
      </c>
      <c r="C245" s="5" t="s">
        <v>773</v>
      </c>
      <c r="D245" s="5" t="s">
        <v>23</v>
      </c>
      <c r="E245" s="5" t="s">
        <v>773</v>
      </c>
      <c r="F245" s="8" t="s">
        <v>774</v>
      </c>
      <c r="G245" s="5" t="s">
        <v>23</v>
      </c>
      <c r="H245" s="5" t="s">
        <v>774</v>
      </c>
      <c r="I245" s="5" t="s">
        <v>775</v>
      </c>
      <c r="J245" s="5" t="s">
        <v>23</v>
      </c>
      <c r="K245" s="5" t="s">
        <v>775</v>
      </c>
      <c r="L245" s="5"/>
    </row>
    <row r="246" spans="1:12" ht="19.5" hidden="1" x14ac:dyDescent="0.35">
      <c r="A246" s="2" t="s">
        <v>776</v>
      </c>
      <c r="B246" s="2"/>
      <c r="C246" s="5" t="s">
        <v>777</v>
      </c>
      <c r="D246" s="5" t="s">
        <v>23</v>
      </c>
      <c r="E246" s="5" t="s">
        <v>777</v>
      </c>
      <c r="F246" s="5" t="s">
        <v>778</v>
      </c>
      <c r="G246" s="5" t="s">
        <v>23</v>
      </c>
      <c r="H246" s="5" t="s">
        <v>778</v>
      </c>
      <c r="I246" s="5" t="s">
        <v>779</v>
      </c>
      <c r="J246" s="5" t="s">
        <v>23</v>
      </c>
      <c r="K246" s="5" t="s">
        <v>779</v>
      </c>
      <c r="L246" s="5"/>
    </row>
    <row r="247" spans="1:12" hidden="1" x14ac:dyDescent="0.35">
      <c r="A247" s="2" t="s">
        <v>555</v>
      </c>
      <c r="B247" s="2"/>
      <c r="C247" s="5" t="s">
        <v>780</v>
      </c>
      <c r="D247" s="5" t="s">
        <v>23</v>
      </c>
      <c r="E247" s="5" t="s">
        <v>780</v>
      </c>
      <c r="F247" s="5" t="s">
        <v>781</v>
      </c>
      <c r="G247" s="5" t="s">
        <v>23</v>
      </c>
      <c r="H247" s="5" t="s">
        <v>781</v>
      </c>
      <c r="I247" s="5" t="s">
        <v>782</v>
      </c>
      <c r="J247" s="5" t="s">
        <v>23</v>
      </c>
      <c r="K247" s="5" t="s">
        <v>782</v>
      </c>
      <c r="L247" s="5"/>
    </row>
    <row r="248" spans="1:12" hidden="1" x14ac:dyDescent="0.35">
      <c r="A248" s="2" t="s">
        <v>87</v>
      </c>
      <c r="B248" s="2"/>
      <c r="C248" s="5" t="s">
        <v>783</v>
      </c>
      <c r="D248" s="5" t="s">
        <v>23</v>
      </c>
      <c r="E248" s="5" t="s">
        <v>783</v>
      </c>
      <c r="F248" s="5" t="s">
        <v>784</v>
      </c>
      <c r="G248" s="5" t="s">
        <v>23</v>
      </c>
      <c r="H248" s="5" t="s">
        <v>784</v>
      </c>
      <c r="I248" s="5" t="s">
        <v>785</v>
      </c>
      <c r="J248" s="5" t="s">
        <v>23</v>
      </c>
      <c r="K248" s="5" t="s">
        <v>785</v>
      </c>
      <c r="L248" s="5"/>
    </row>
    <row r="249" spans="1:12" ht="19.5" hidden="1" x14ac:dyDescent="0.35">
      <c r="A249" s="2" t="s">
        <v>62</v>
      </c>
      <c r="B249" s="2"/>
      <c r="C249" s="5" t="s">
        <v>23</v>
      </c>
      <c r="D249" s="5" t="s">
        <v>786</v>
      </c>
      <c r="E249" s="5" t="s">
        <v>787</v>
      </c>
      <c r="F249" s="5" t="s">
        <v>23</v>
      </c>
      <c r="G249" s="5" t="s">
        <v>788</v>
      </c>
      <c r="H249" s="5" t="s">
        <v>789</v>
      </c>
      <c r="I249" s="5" t="s">
        <v>23</v>
      </c>
      <c r="J249" s="5" t="s">
        <v>790</v>
      </c>
      <c r="K249" s="5" t="s">
        <v>791</v>
      </c>
      <c r="L249" s="5"/>
    </row>
    <row r="250" spans="1:12" hidden="1" x14ac:dyDescent="0.35">
      <c r="A250" s="2" t="s">
        <v>792</v>
      </c>
      <c r="B250" s="2"/>
      <c r="C250" s="4"/>
      <c r="D250" s="4"/>
      <c r="E250" s="4"/>
      <c r="F250" s="4"/>
      <c r="G250" s="4"/>
      <c r="H250" s="4"/>
      <c r="I250" s="4"/>
      <c r="J250" s="4"/>
      <c r="K250" s="4"/>
      <c r="L250" s="5"/>
    </row>
    <row r="251" spans="1:12" ht="19.5" hidden="1" x14ac:dyDescent="0.35">
      <c r="A251" s="2" t="s">
        <v>793</v>
      </c>
      <c r="B251" s="2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ht="19.5" hidden="1" x14ac:dyDescent="0.35">
      <c r="A252" s="2" t="s">
        <v>794</v>
      </c>
      <c r="B252" s="2"/>
      <c r="C252" s="5" t="s">
        <v>795</v>
      </c>
      <c r="D252" s="5" t="s">
        <v>23</v>
      </c>
      <c r="E252" s="5" t="s">
        <v>795</v>
      </c>
      <c r="F252" s="5" t="s">
        <v>796</v>
      </c>
      <c r="G252" s="5" t="s">
        <v>23</v>
      </c>
      <c r="H252" s="5" t="s">
        <v>796</v>
      </c>
      <c r="I252" s="5" t="s">
        <v>797</v>
      </c>
      <c r="J252" s="5" t="s">
        <v>23</v>
      </c>
      <c r="K252" s="5" t="s">
        <v>797</v>
      </c>
      <c r="L252" s="4"/>
    </row>
    <row r="253" spans="1:12" ht="19.5" hidden="1" x14ac:dyDescent="0.35">
      <c r="A253" s="2" t="s">
        <v>798</v>
      </c>
      <c r="B253" s="2"/>
      <c r="C253" s="4"/>
      <c r="D253" s="4"/>
      <c r="E253" s="4"/>
      <c r="F253" s="4"/>
      <c r="G253" s="4"/>
      <c r="H253" s="4"/>
      <c r="I253" s="4"/>
      <c r="J253" s="4"/>
      <c r="K253" s="4"/>
      <c r="L253" s="5"/>
    </row>
    <row r="254" spans="1:12" ht="19.5" hidden="1" x14ac:dyDescent="0.35">
      <c r="A254" s="2" t="s">
        <v>799</v>
      </c>
      <c r="B254" s="2"/>
      <c r="C254" s="5" t="s">
        <v>800</v>
      </c>
      <c r="D254" s="5" t="s">
        <v>23</v>
      </c>
      <c r="E254" s="5" t="s">
        <v>800</v>
      </c>
      <c r="F254" s="5" t="s">
        <v>801</v>
      </c>
      <c r="G254" s="5" t="s">
        <v>23</v>
      </c>
      <c r="H254" s="5" t="s">
        <v>801</v>
      </c>
      <c r="I254" s="5" t="s">
        <v>802</v>
      </c>
      <c r="J254" s="5" t="s">
        <v>23</v>
      </c>
      <c r="K254" s="5" t="s">
        <v>802</v>
      </c>
      <c r="L254" s="4"/>
    </row>
    <row r="255" spans="1:12" hidden="1" x14ac:dyDescent="0.35">
      <c r="A255" s="2" t="s">
        <v>117</v>
      </c>
      <c r="B255" s="2"/>
      <c r="C255" s="5" t="s">
        <v>460</v>
      </c>
      <c r="D255" s="5" t="s">
        <v>23</v>
      </c>
      <c r="E255" s="5" t="s">
        <v>460</v>
      </c>
      <c r="F255" s="5" t="s">
        <v>543</v>
      </c>
      <c r="G255" s="5" t="s">
        <v>23</v>
      </c>
      <c r="H255" s="5" t="s">
        <v>543</v>
      </c>
      <c r="I255" s="5" t="s">
        <v>269</v>
      </c>
      <c r="J255" s="5" t="s">
        <v>23</v>
      </c>
      <c r="K255" s="5" t="s">
        <v>269</v>
      </c>
      <c r="L255" s="5"/>
    </row>
    <row r="256" spans="1:12" ht="19.5" x14ac:dyDescent="0.35">
      <c r="A256" s="2" t="s">
        <v>2184</v>
      </c>
      <c r="B256" s="2" t="str">
        <f>TRIM(A256)</f>
        <v>Department of Health and Human Services</v>
      </c>
      <c r="C256" s="5" t="s">
        <v>803</v>
      </c>
      <c r="D256" s="5" t="s">
        <v>804</v>
      </c>
      <c r="E256" s="5" t="s">
        <v>805</v>
      </c>
      <c r="F256" s="8" t="s">
        <v>806</v>
      </c>
      <c r="G256" s="5" t="s">
        <v>807</v>
      </c>
      <c r="H256" s="5" t="s">
        <v>808</v>
      </c>
      <c r="I256" s="5" t="s">
        <v>809</v>
      </c>
      <c r="J256" s="5" t="s">
        <v>810</v>
      </c>
      <c r="K256" s="5" t="s">
        <v>811</v>
      </c>
      <c r="L256" s="5"/>
    </row>
    <row r="257" spans="1:12" hidden="1" x14ac:dyDescent="0.35">
      <c r="A257" s="2" t="s">
        <v>812</v>
      </c>
      <c r="B257" s="2"/>
      <c r="C257" s="4"/>
      <c r="D257" s="4"/>
      <c r="E257" s="4"/>
      <c r="F257" s="4"/>
      <c r="G257" s="4"/>
      <c r="H257" s="4"/>
      <c r="I257" s="4"/>
      <c r="J257" s="4"/>
      <c r="K257" s="4"/>
      <c r="L257" s="5"/>
    </row>
    <row r="258" spans="1:12" ht="19.5" hidden="1" x14ac:dyDescent="0.35">
      <c r="A258" s="2" t="s">
        <v>813</v>
      </c>
      <c r="B258" s="2"/>
      <c r="C258" s="5" t="s">
        <v>814</v>
      </c>
      <c r="D258" s="5" t="s">
        <v>23</v>
      </c>
      <c r="E258" s="5" t="s">
        <v>814</v>
      </c>
      <c r="F258" s="5" t="s">
        <v>19</v>
      </c>
      <c r="G258" s="5" t="s">
        <v>23</v>
      </c>
      <c r="H258" s="5" t="s">
        <v>19</v>
      </c>
      <c r="I258" s="5" t="s">
        <v>815</v>
      </c>
      <c r="J258" s="5" t="s">
        <v>23</v>
      </c>
      <c r="K258" s="5" t="s">
        <v>815</v>
      </c>
      <c r="L258" s="4"/>
    </row>
    <row r="259" spans="1:12" ht="19.5" hidden="1" x14ac:dyDescent="0.35">
      <c r="A259" s="2" t="s">
        <v>816</v>
      </c>
      <c r="B259" s="2"/>
      <c r="C259" s="5" t="s">
        <v>817</v>
      </c>
      <c r="D259" s="5" t="s">
        <v>23</v>
      </c>
      <c r="E259" s="5" t="s">
        <v>817</v>
      </c>
      <c r="F259" s="5" t="s">
        <v>818</v>
      </c>
      <c r="G259" s="5" t="s">
        <v>23</v>
      </c>
      <c r="H259" s="5" t="s">
        <v>818</v>
      </c>
      <c r="I259" s="5" t="s">
        <v>819</v>
      </c>
      <c r="J259" s="5" t="s">
        <v>23</v>
      </c>
      <c r="K259" s="5" t="s">
        <v>819</v>
      </c>
      <c r="L259" s="5"/>
    </row>
    <row r="260" spans="1:12" hidden="1" x14ac:dyDescent="0.35">
      <c r="A260" s="2" t="s">
        <v>820</v>
      </c>
      <c r="B260" s="2"/>
      <c r="C260" s="5" t="s">
        <v>821</v>
      </c>
      <c r="D260" s="5" t="s">
        <v>23</v>
      </c>
      <c r="E260" s="5" t="s">
        <v>821</v>
      </c>
      <c r="F260" s="5" t="s">
        <v>822</v>
      </c>
      <c r="G260" s="5" t="s">
        <v>23</v>
      </c>
      <c r="H260" s="5" t="s">
        <v>822</v>
      </c>
      <c r="I260" s="5" t="s">
        <v>405</v>
      </c>
      <c r="J260" s="5" t="s">
        <v>23</v>
      </c>
      <c r="K260" s="5" t="s">
        <v>405</v>
      </c>
      <c r="L260" s="5"/>
    </row>
    <row r="261" spans="1:12" ht="19.5" hidden="1" x14ac:dyDescent="0.35">
      <c r="A261" s="2" t="s">
        <v>823</v>
      </c>
      <c r="B261" s="2"/>
      <c r="C261" s="5" t="s">
        <v>824</v>
      </c>
      <c r="D261" s="5" t="s">
        <v>23</v>
      </c>
      <c r="E261" s="5" t="s">
        <v>824</v>
      </c>
      <c r="F261" s="5" t="s">
        <v>825</v>
      </c>
      <c r="G261" s="5" t="s">
        <v>23</v>
      </c>
      <c r="H261" s="5" t="s">
        <v>825</v>
      </c>
      <c r="I261" s="5" t="s">
        <v>826</v>
      </c>
      <c r="J261" s="5" t="s">
        <v>23</v>
      </c>
      <c r="K261" s="5" t="s">
        <v>826</v>
      </c>
      <c r="L261" s="5"/>
    </row>
    <row r="262" spans="1:12" ht="19.5" hidden="1" x14ac:dyDescent="0.35">
      <c r="A262" s="2" t="s">
        <v>827</v>
      </c>
      <c r="B262" s="2"/>
      <c r="C262" s="5" t="s">
        <v>828</v>
      </c>
      <c r="D262" s="5" t="s">
        <v>23</v>
      </c>
      <c r="E262" s="5" t="s">
        <v>828</v>
      </c>
      <c r="F262" s="5" t="s">
        <v>829</v>
      </c>
      <c r="G262" s="5" t="s">
        <v>23</v>
      </c>
      <c r="H262" s="5" t="s">
        <v>829</v>
      </c>
      <c r="I262" s="5" t="s">
        <v>830</v>
      </c>
      <c r="J262" s="5" t="s">
        <v>23</v>
      </c>
      <c r="K262" s="5" t="s">
        <v>830</v>
      </c>
      <c r="L262" s="5"/>
    </row>
    <row r="263" spans="1:12" ht="19.5" hidden="1" x14ac:dyDescent="0.35">
      <c r="A263" s="2" t="s">
        <v>831</v>
      </c>
      <c r="B263" s="2"/>
      <c r="C263" s="5" t="s">
        <v>832</v>
      </c>
      <c r="D263" s="5" t="s">
        <v>12</v>
      </c>
      <c r="E263" s="5" t="s">
        <v>523</v>
      </c>
      <c r="F263" s="5" t="s">
        <v>833</v>
      </c>
      <c r="G263" s="5" t="s">
        <v>60</v>
      </c>
      <c r="H263" s="5" t="s">
        <v>834</v>
      </c>
      <c r="I263" s="5" t="s">
        <v>835</v>
      </c>
      <c r="J263" s="5" t="s">
        <v>56</v>
      </c>
      <c r="K263" s="5" t="s">
        <v>836</v>
      </c>
      <c r="L263" s="5"/>
    </row>
    <row r="264" spans="1:12" hidden="1" x14ac:dyDescent="0.35">
      <c r="A264" s="2" t="s">
        <v>837</v>
      </c>
      <c r="B264" s="2"/>
      <c r="C264" s="5" t="s">
        <v>488</v>
      </c>
      <c r="D264" s="5" t="s">
        <v>23</v>
      </c>
      <c r="E264" s="5" t="s">
        <v>488</v>
      </c>
      <c r="F264" s="5" t="s">
        <v>838</v>
      </c>
      <c r="G264" s="5" t="s">
        <v>23</v>
      </c>
      <c r="H264" s="5" t="s">
        <v>838</v>
      </c>
      <c r="I264" s="5" t="s">
        <v>619</v>
      </c>
      <c r="J264" s="5" t="s">
        <v>23</v>
      </c>
      <c r="K264" s="5" t="s">
        <v>619</v>
      </c>
      <c r="L264" s="5"/>
    </row>
    <row r="265" spans="1:12" ht="19.5" hidden="1" x14ac:dyDescent="0.35">
      <c r="A265" s="2" t="s">
        <v>839</v>
      </c>
      <c r="B265" s="2"/>
      <c r="C265" s="5" t="s">
        <v>427</v>
      </c>
      <c r="D265" s="5" t="s">
        <v>23</v>
      </c>
      <c r="E265" s="5" t="s">
        <v>427</v>
      </c>
      <c r="F265" s="5" t="s">
        <v>840</v>
      </c>
      <c r="G265" s="5" t="s">
        <v>23</v>
      </c>
      <c r="H265" s="5" t="s">
        <v>840</v>
      </c>
      <c r="I265" s="5" t="s">
        <v>841</v>
      </c>
      <c r="J265" s="5" t="s">
        <v>23</v>
      </c>
      <c r="K265" s="5" t="s">
        <v>841</v>
      </c>
      <c r="L265" s="5"/>
    </row>
    <row r="266" spans="1:12" ht="19.5" hidden="1" x14ac:dyDescent="0.35">
      <c r="A266" s="2" t="s">
        <v>842</v>
      </c>
      <c r="B266" s="2"/>
      <c r="C266" s="4"/>
      <c r="D266" s="4"/>
      <c r="E266" s="4"/>
      <c r="F266" s="4"/>
      <c r="G266" s="4"/>
      <c r="H266" s="4"/>
      <c r="I266" s="4"/>
      <c r="J266" s="4"/>
      <c r="K266" s="4"/>
      <c r="L266" s="5"/>
    </row>
    <row r="267" spans="1:12" hidden="1" x14ac:dyDescent="0.35">
      <c r="A267" s="2" t="s">
        <v>843</v>
      </c>
      <c r="B267" s="2"/>
      <c r="C267" s="5" t="s">
        <v>844</v>
      </c>
      <c r="D267" s="5" t="s">
        <v>23</v>
      </c>
      <c r="E267" s="5" t="s">
        <v>844</v>
      </c>
      <c r="F267" s="5" t="s">
        <v>845</v>
      </c>
      <c r="G267" s="5" t="s">
        <v>23</v>
      </c>
      <c r="H267" s="5" t="s">
        <v>845</v>
      </c>
      <c r="I267" s="5" t="s">
        <v>846</v>
      </c>
      <c r="J267" s="5" t="s">
        <v>23</v>
      </c>
      <c r="K267" s="5" t="s">
        <v>846</v>
      </c>
      <c r="L267" s="4"/>
    </row>
    <row r="268" spans="1:12" hidden="1" x14ac:dyDescent="0.35">
      <c r="A268" s="2" t="s">
        <v>847</v>
      </c>
      <c r="B268" s="2"/>
      <c r="C268" s="5" t="s">
        <v>52</v>
      </c>
      <c r="D268" s="5" t="s">
        <v>23</v>
      </c>
      <c r="E268" s="5" t="s">
        <v>52</v>
      </c>
      <c r="F268" s="5" t="s">
        <v>848</v>
      </c>
      <c r="G268" s="5" t="s">
        <v>23</v>
      </c>
      <c r="H268" s="5" t="s">
        <v>848</v>
      </c>
      <c r="I268" s="5" t="s">
        <v>607</v>
      </c>
      <c r="J268" s="5" t="s">
        <v>23</v>
      </c>
      <c r="K268" s="5" t="s">
        <v>607</v>
      </c>
      <c r="L268" s="5"/>
    </row>
    <row r="269" spans="1:12" hidden="1" x14ac:dyDescent="0.35">
      <c r="A269" s="2" t="s">
        <v>849</v>
      </c>
      <c r="B269" s="2"/>
      <c r="C269" s="5" t="s">
        <v>122</v>
      </c>
      <c r="D269" s="5" t="s">
        <v>23</v>
      </c>
      <c r="E269" s="5" t="s">
        <v>122</v>
      </c>
      <c r="F269" s="5" t="s">
        <v>850</v>
      </c>
      <c r="G269" s="5" t="s">
        <v>23</v>
      </c>
      <c r="H269" s="5" t="s">
        <v>850</v>
      </c>
      <c r="I269" s="5" t="s">
        <v>851</v>
      </c>
      <c r="J269" s="5" t="s">
        <v>23</v>
      </c>
      <c r="K269" s="5" t="s">
        <v>851</v>
      </c>
      <c r="L269" s="5"/>
    </row>
    <row r="270" spans="1:12" hidden="1" x14ac:dyDescent="0.35">
      <c r="A270" s="2" t="s">
        <v>852</v>
      </c>
      <c r="B270" s="2"/>
      <c r="C270" s="5" t="s">
        <v>853</v>
      </c>
      <c r="D270" s="5" t="s">
        <v>289</v>
      </c>
      <c r="E270" s="5" t="s">
        <v>499</v>
      </c>
      <c r="F270" s="5" t="s">
        <v>854</v>
      </c>
      <c r="G270" s="5" t="s">
        <v>855</v>
      </c>
      <c r="H270" s="5" t="s">
        <v>856</v>
      </c>
      <c r="I270" s="5" t="s">
        <v>857</v>
      </c>
      <c r="J270" s="5" t="s">
        <v>858</v>
      </c>
      <c r="K270" s="5" t="s">
        <v>118</v>
      </c>
      <c r="L270" s="5"/>
    </row>
    <row r="271" spans="1:12" hidden="1" x14ac:dyDescent="0.35">
      <c r="A271" s="2" t="s">
        <v>117</v>
      </c>
      <c r="B271" s="2"/>
      <c r="C271" s="5" t="s">
        <v>407</v>
      </c>
      <c r="D271" s="5" t="s">
        <v>23</v>
      </c>
      <c r="E271" s="5" t="s">
        <v>407</v>
      </c>
      <c r="F271" s="5" t="s">
        <v>859</v>
      </c>
      <c r="G271" s="5" t="s">
        <v>23</v>
      </c>
      <c r="H271" s="5" t="s">
        <v>859</v>
      </c>
      <c r="I271" s="5" t="s">
        <v>449</v>
      </c>
      <c r="J271" s="5" t="s">
        <v>23</v>
      </c>
      <c r="K271" s="5" t="s">
        <v>449</v>
      </c>
      <c r="L271" s="5"/>
    </row>
    <row r="272" spans="1:12" ht="19.5" x14ac:dyDescent="0.35">
      <c r="A272" s="2" t="s">
        <v>2185</v>
      </c>
      <c r="B272" s="2" t="str">
        <f>TRIM(A272)</f>
        <v>FederalEmergency Management Agency</v>
      </c>
      <c r="C272" s="5" t="s">
        <v>860</v>
      </c>
      <c r="D272" s="5" t="s">
        <v>289</v>
      </c>
      <c r="E272" s="5" t="s">
        <v>861</v>
      </c>
      <c r="F272" s="8" t="s">
        <v>862</v>
      </c>
      <c r="G272" s="5" t="s">
        <v>855</v>
      </c>
      <c r="H272" s="5" t="s">
        <v>863</v>
      </c>
      <c r="I272" s="5" t="s">
        <v>864</v>
      </c>
      <c r="J272" s="5" t="s">
        <v>858</v>
      </c>
      <c r="K272" s="5" t="s">
        <v>865</v>
      </c>
      <c r="L272" s="5"/>
    </row>
    <row r="273" spans="1:12" hidden="1" x14ac:dyDescent="0.35">
      <c r="A273" s="2" t="s">
        <v>866</v>
      </c>
      <c r="B273" s="2"/>
      <c r="C273" s="5" t="s">
        <v>93</v>
      </c>
      <c r="D273" s="5" t="s">
        <v>23</v>
      </c>
      <c r="E273" s="5" t="s">
        <v>93</v>
      </c>
      <c r="F273" s="5" t="s">
        <v>867</v>
      </c>
      <c r="G273" s="5" t="s">
        <v>23</v>
      </c>
      <c r="H273" s="5" t="s">
        <v>867</v>
      </c>
      <c r="I273" s="5" t="s">
        <v>868</v>
      </c>
      <c r="J273" s="5" t="s">
        <v>23</v>
      </c>
      <c r="K273" s="5" t="s">
        <v>868</v>
      </c>
      <c r="L273" s="5"/>
    </row>
    <row r="274" spans="1:12" ht="19.5" hidden="1" x14ac:dyDescent="0.35">
      <c r="A274" s="2" t="s">
        <v>869</v>
      </c>
      <c r="B274" s="2"/>
      <c r="C274" s="5" t="s">
        <v>426</v>
      </c>
      <c r="D274" s="5" t="s">
        <v>23</v>
      </c>
      <c r="E274" s="5" t="s">
        <v>426</v>
      </c>
      <c r="F274" s="5" t="s">
        <v>870</v>
      </c>
      <c r="G274" s="5" t="s">
        <v>23</v>
      </c>
      <c r="H274" s="5" t="s">
        <v>870</v>
      </c>
      <c r="I274" s="5" t="s">
        <v>553</v>
      </c>
      <c r="J274" s="5" t="s">
        <v>23</v>
      </c>
      <c r="K274" s="5" t="s">
        <v>553</v>
      </c>
      <c r="L274" s="5"/>
    </row>
    <row r="275" spans="1:12" hidden="1" x14ac:dyDescent="0.35">
      <c r="A275" s="2" t="s">
        <v>87</v>
      </c>
      <c r="B275" s="2"/>
      <c r="C275" s="5" t="s">
        <v>692</v>
      </c>
      <c r="D275" s="5" t="s">
        <v>23</v>
      </c>
      <c r="E275" s="5" t="s">
        <v>692</v>
      </c>
      <c r="F275" s="5" t="s">
        <v>871</v>
      </c>
      <c r="G275" s="5" t="s">
        <v>23</v>
      </c>
      <c r="H275" s="5" t="s">
        <v>871</v>
      </c>
      <c r="I275" s="5" t="s">
        <v>872</v>
      </c>
      <c r="J275" s="5" t="s">
        <v>23</v>
      </c>
      <c r="K275" s="5" t="s">
        <v>872</v>
      </c>
      <c r="L275" s="5"/>
    </row>
    <row r="276" spans="1:12" ht="19.5" hidden="1" x14ac:dyDescent="0.35">
      <c r="A276" s="2" t="s">
        <v>62</v>
      </c>
      <c r="B276" s="2"/>
      <c r="C276" s="5" t="s">
        <v>23</v>
      </c>
      <c r="D276" s="5" t="s">
        <v>81</v>
      </c>
      <c r="E276" s="5" t="s">
        <v>873</v>
      </c>
      <c r="F276" s="5" t="s">
        <v>23</v>
      </c>
      <c r="G276" s="5" t="s">
        <v>874</v>
      </c>
      <c r="H276" s="5" t="s">
        <v>875</v>
      </c>
      <c r="I276" s="5" t="s">
        <v>23</v>
      </c>
      <c r="J276" s="5" t="s">
        <v>876</v>
      </c>
      <c r="K276" s="5" t="s">
        <v>877</v>
      </c>
      <c r="L276" s="5"/>
    </row>
    <row r="277" spans="1:12" hidden="1" x14ac:dyDescent="0.35">
      <c r="A277" s="2" t="s">
        <v>275</v>
      </c>
      <c r="B277" s="2"/>
      <c r="C277" s="5" t="s">
        <v>191</v>
      </c>
      <c r="D277" s="5" t="s">
        <v>23</v>
      </c>
      <c r="E277" s="5" t="s">
        <v>191</v>
      </c>
      <c r="F277" s="5" t="s">
        <v>636</v>
      </c>
      <c r="G277" s="5" t="s">
        <v>23</v>
      </c>
      <c r="H277" s="5" t="s">
        <v>636</v>
      </c>
      <c r="I277" s="5" t="s">
        <v>878</v>
      </c>
      <c r="J277" s="5" t="s">
        <v>23</v>
      </c>
      <c r="K277" s="5" t="s">
        <v>878</v>
      </c>
      <c r="L277" s="5"/>
    </row>
    <row r="278" spans="1:12" ht="19.5" hidden="1" x14ac:dyDescent="0.35">
      <c r="A278" s="2" t="s">
        <v>69</v>
      </c>
      <c r="B278" s="2"/>
      <c r="C278" s="5" t="s">
        <v>23</v>
      </c>
      <c r="D278" s="5" t="s">
        <v>879</v>
      </c>
      <c r="E278" s="5" t="s">
        <v>880</v>
      </c>
      <c r="F278" s="5" t="s">
        <v>23</v>
      </c>
      <c r="G278" s="5" t="s">
        <v>881</v>
      </c>
      <c r="H278" s="5" t="s">
        <v>882</v>
      </c>
      <c r="I278" s="5" t="s">
        <v>23</v>
      </c>
      <c r="J278" s="5" t="s">
        <v>883</v>
      </c>
      <c r="K278" s="5" t="s">
        <v>884</v>
      </c>
      <c r="L278" s="5"/>
    </row>
    <row r="279" spans="1:12" ht="19.5" x14ac:dyDescent="0.35">
      <c r="A279" s="2" t="s">
        <v>2186</v>
      </c>
      <c r="B279" s="2" t="str">
        <f>TRIM(A279)</f>
        <v>Department of Homeland Security</v>
      </c>
      <c r="C279" s="5" t="s">
        <v>885</v>
      </c>
      <c r="D279" s="5" t="s">
        <v>886</v>
      </c>
      <c r="E279" s="5" t="s">
        <v>887</v>
      </c>
      <c r="F279" s="8" t="s">
        <v>888</v>
      </c>
      <c r="G279" s="5" t="s">
        <v>889</v>
      </c>
      <c r="H279" s="5" t="s">
        <v>890</v>
      </c>
      <c r="I279" s="5" t="s">
        <v>891</v>
      </c>
      <c r="J279" s="5" t="s">
        <v>892</v>
      </c>
      <c r="K279" s="5" t="s">
        <v>893</v>
      </c>
      <c r="L279" s="5"/>
    </row>
    <row r="280" spans="1:12" ht="19.5" hidden="1" x14ac:dyDescent="0.35">
      <c r="A280" s="2" t="s">
        <v>894</v>
      </c>
      <c r="B280" s="2"/>
      <c r="C280" s="4"/>
      <c r="D280" s="4"/>
      <c r="E280" s="4"/>
      <c r="F280" s="4"/>
      <c r="G280" s="4"/>
      <c r="H280" s="4"/>
      <c r="I280" s="4"/>
      <c r="J280" s="4"/>
      <c r="K280" s="4"/>
      <c r="L280" s="5"/>
    </row>
    <row r="281" spans="1:12" ht="19.5" hidden="1" x14ac:dyDescent="0.35">
      <c r="A281" s="2" t="s">
        <v>895</v>
      </c>
      <c r="B281" s="2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9.5" hidden="1" x14ac:dyDescent="0.35">
      <c r="A282" s="2" t="s">
        <v>896</v>
      </c>
      <c r="B282" s="2"/>
      <c r="C282" s="5" t="s">
        <v>897</v>
      </c>
      <c r="D282" s="5" t="s">
        <v>23</v>
      </c>
      <c r="E282" s="5" t="s">
        <v>897</v>
      </c>
      <c r="F282" s="5" t="s">
        <v>898</v>
      </c>
      <c r="G282" s="5" t="s">
        <v>23</v>
      </c>
      <c r="H282" s="5" t="s">
        <v>898</v>
      </c>
      <c r="I282" s="5" t="s">
        <v>899</v>
      </c>
      <c r="J282" s="5" t="s">
        <v>23</v>
      </c>
      <c r="K282" s="5" t="s">
        <v>899</v>
      </c>
      <c r="L282" s="4"/>
    </row>
    <row r="283" spans="1:12" hidden="1" x14ac:dyDescent="0.35">
      <c r="A283" s="2" t="s">
        <v>900</v>
      </c>
      <c r="B283" s="2"/>
      <c r="C283" s="5" t="s">
        <v>901</v>
      </c>
      <c r="D283" s="5" t="s">
        <v>23</v>
      </c>
      <c r="E283" s="5" t="s">
        <v>901</v>
      </c>
      <c r="F283" s="5" t="s">
        <v>424</v>
      </c>
      <c r="G283" s="5" t="s">
        <v>23</v>
      </c>
      <c r="H283" s="5" t="s">
        <v>424</v>
      </c>
      <c r="I283" s="5" t="s">
        <v>902</v>
      </c>
      <c r="J283" s="5" t="s">
        <v>23</v>
      </c>
      <c r="K283" s="5" t="s">
        <v>902</v>
      </c>
      <c r="L283" s="5"/>
    </row>
    <row r="284" spans="1:12" hidden="1" x14ac:dyDescent="0.35">
      <c r="A284" s="2" t="s">
        <v>903</v>
      </c>
      <c r="B284" s="2"/>
      <c r="C284" s="5" t="s">
        <v>904</v>
      </c>
      <c r="D284" s="5" t="s">
        <v>23</v>
      </c>
      <c r="E284" s="5" t="s">
        <v>904</v>
      </c>
      <c r="F284" s="5" t="s">
        <v>905</v>
      </c>
      <c r="G284" s="5" t="s">
        <v>23</v>
      </c>
      <c r="H284" s="5" t="s">
        <v>905</v>
      </c>
      <c r="I284" s="5" t="s">
        <v>906</v>
      </c>
      <c r="J284" s="5" t="s">
        <v>23</v>
      </c>
      <c r="K284" s="5" t="s">
        <v>906</v>
      </c>
      <c r="L284" s="5"/>
    </row>
    <row r="285" spans="1:12" ht="19.5" hidden="1" x14ac:dyDescent="0.35">
      <c r="A285" s="2" t="s">
        <v>907</v>
      </c>
      <c r="B285" s="2"/>
      <c r="C285" s="5" t="s">
        <v>741</v>
      </c>
      <c r="D285" s="5" t="s">
        <v>23</v>
      </c>
      <c r="E285" s="5" t="s">
        <v>741</v>
      </c>
      <c r="F285" s="5" t="s">
        <v>908</v>
      </c>
      <c r="G285" s="5" t="s">
        <v>23</v>
      </c>
      <c r="H285" s="5" t="s">
        <v>908</v>
      </c>
      <c r="I285" s="5" t="s">
        <v>909</v>
      </c>
      <c r="J285" s="5" t="s">
        <v>23</v>
      </c>
      <c r="K285" s="5" t="s">
        <v>909</v>
      </c>
      <c r="L285" s="5"/>
    </row>
    <row r="286" spans="1:12" ht="28.5" hidden="1" x14ac:dyDescent="0.35">
      <c r="A286" s="2" t="s">
        <v>910</v>
      </c>
      <c r="B286" s="2"/>
      <c r="C286" s="5" t="s">
        <v>22</v>
      </c>
      <c r="D286" s="5" t="s">
        <v>23</v>
      </c>
      <c r="E286" s="5" t="s">
        <v>22</v>
      </c>
      <c r="F286" s="5" t="s">
        <v>901</v>
      </c>
      <c r="G286" s="5" t="s">
        <v>23</v>
      </c>
      <c r="H286" s="5" t="s">
        <v>901</v>
      </c>
      <c r="I286" s="5" t="s">
        <v>692</v>
      </c>
      <c r="J286" s="5" t="s">
        <v>23</v>
      </c>
      <c r="K286" s="5" t="s">
        <v>692</v>
      </c>
      <c r="L286" s="5"/>
    </row>
    <row r="287" spans="1:12" ht="19.5" hidden="1" x14ac:dyDescent="0.35">
      <c r="A287" s="2" t="s">
        <v>911</v>
      </c>
      <c r="B287" s="2"/>
      <c r="C287" s="5" t="s">
        <v>88</v>
      </c>
      <c r="D287" s="5" t="s">
        <v>23</v>
      </c>
      <c r="E287" s="5" t="s">
        <v>88</v>
      </c>
      <c r="F287" s="5" t="s">
        <v>772</v>
      </c>
      <c r="G287" s="5" t="s">
        <v>23</v>
      </c>
      <c r="H287" s="5" t="s">
        <v>772</v>
      </c>
      <c r="I287" s="5" t="s">
        <v>912</v>
      </c>
      <c r="J287" s="5" t="s">
        <v>23</v>
      </c>
      <c r="K287" s="5" t="s">
        <v>912</v>
      </c>
      <c r="L287" s="5"/>
    </row>
    <row r="288" spans="1:12" hidden="1" x14ac:dyDescent="0.35">
      <c r="A288" s="2" t="s">
        <v>117</v>
      </c>
      <c r="B288" s="2"/>
      <c r="C288" s="5" t="s">
        <v>200</v>
      </c>
      <c r="D288" s="5" t="s">
        <v>23</v>
      </c>
      <c r="E288" s="5" t="s">
        <v>200</v>
      </c>
      <c r="F288" s="5" t="s">
        <v>91</v>
      </c>
      <c r="G288" s="5" t="s">
        <v>23</v>
      </c>
      <c r="H288" s="5" t="s">
        <v>91</v>
      </c>
      <c r="I288" s="5" t="s">
        <v>913</v>
      </c>
      <c r="J288" s="5" t="s">
        <v>23</v>
      </c>
      <c r="K288" s="5" t="s">
        <v>913</v>
      </c>
      <c r="L288" s="5"/>
    </row>
    <row r="289" spans="1:12" ht="19.5" x14ac:dyDescent="0.35">
      <c r="A289" s="2" t="s">
        <v>2187</v>
      </c>
      <c r="B289" s="2" t="str">
        <f>TRIM(A289)</f>
        <v>Public and Indian Housing Programs</v>
      </c>
      <c r="C289" s="5" t="s">
        <v>914</v>
      </c>
      <c r="D289" s="5" t="s">
        <v>23</v>
      </c>
      <c r="E289" s="5" t="s">
        <v>914</v>
      </c>
      <c r="F289" s="8" t="s">
        <v>915</v>
      </c>
      <c r="G289" s="5" t="s">
        <v>23</v>
      </c>
      <c r="H289" s="5" t="s">
        <v>915</v>
      </c>
      <c r="I289" s="5" t="s">
        <v>916</v>
      </c>
      <c r="J289" s="5" t="s">
        <v>23</v>
      </c>
      <c r="K289" s="5" t="s">
        <v>916</v>
      </c>
      <c r="L289" s="5"/>
    </row>
    <row r="290" spans="1:12" ht="19.5" hidden="1" x14ac:dyDescent="0.35">
      <c r="A290" s="2" t="s">
        <v>917</v>
      </c>
      <c r="B290" s="2"/>
      <c r="C290" s="4"/>
      <c r="D290" s="4"/>
      <c r="E290" s="4"/>
      <c r="F290" s="4"/>
      <c r="G290" s="4"/>
      <c r="H290" s="4"/>
      <c r="I290" s="4"/>
      <c r="J290" s="4"/>
      <c r="K290" s="4"/>
      <c r="L290" s="5"/>
    </row>
    <row r="291" spans="1:12" ht="19.5" hidden="1" x14ac:dyDescent="0.35">
      <c r="A291" s="2" t="s">
        <v>918</v>
      </c>
      <c r="B291" s="2"/>
      <c r="C291" s="5" t="s">
        <v>313</v>
      </c>
      <c r="D291" s="5" t="s">
        <v>23</v>
      </c>
      <c r="E291" s="5" t="s">
        <v>313</v>
      </c>
      <c r="F291" s="5" t="s">
        <v>919</v>
      </c>
      <c r="G291" s="5" t="s">
        <v>23</v>
      </c>
      <c r="H291" s="5" t="s">
        <v>919</v>
      </c>
      <c r="I291" s="5" t="s">
        <v>422</v>
      </c>
      <c r="J291" s="5" t="s">
        <v>23</v>
      </c>
      <c r="K291" s="5" t="s">
        <v>422</v>
      </c>
      <c r="L291" s="4"/>
    </row>
    <row r="292" spans="1:12" hidden="1" x14ac:dyDescent="0.35">
      <c r="A292" s="2" t="s">
        <v>920</v>
      </c>
      <c r="B292" s="2"/>
      <c r="C292" s="5" t="s">
        <v>233</v>
      </c>
      <c r="D292" s="5" t="s">
        <v>23</v>
      </c>
      <c r="E292" s="5" t="s">
        <v>233</v>
      </c>
      <c r="F292" s="5" t="s">
        <v>921</v>
      </c>
      <c r="G292" s="5" t="s">
        <v>23</v>
      </c>
      <c r="H292" s="5" t="s">
        <v>921</v>
      </c>
      <c r="I292" s="5" t="s">
        <v>922</v>
      </c>
      <c r="J292" s="5" t="s">
        <v>23</v>
      </c>
      <c r="K292" s="5" t="s">
        <v>922</v>
      </c>
      <c r="L292" s="5"/>
    </row>
    <row r="293" spans="1:12" ht="19.5" hidden="1" x14ac:dyDescent="0.35">
      <c r="A293" s="2" t="s">
        <v>923</v>
      </c>
      <c r="B293" s="2"/>
      <c r="C293" s="5" t="s">
        <v>601</v>
      </c>
      <c r="D293" s="5" t="s">
        <v>23</v>
      </c>
      <c r="E293" s="5" t="s">
        <v>601</v>
      </c>
      <c r="F293" s="5" t="s">
        <v>233</v>
      </c>
      <c r="G293" s="5" t="s">
        <v>23</v>
      </c>
      <c r="H293" s="5" t="s">
        <v>233</v>
      </c>
      <c r="I293" s="5" t="s">
        <v>924</v>
      </c>
      <c r="J293" s="5" t="s">
        <v>23</v>
      </c>
      <c r="K293" s="5" t="s">
        <v>924</v>
      </c>
      <c r="L293" s="5"/>
    </row>
    <row r="294" spans="1:12" ht="19.5" hidden="1" x14ac:dyDescent="0.35">
      <c r="A294" s="2" t="s">
        <v>925</v>
      </c>
      <c r="B294" s="2"/>
      <c r="C294" s="5" t="s">
        <v>12</v>
      </c>
      <c r="D294" s="5" t="s">
        <v>23</v>
      </c>
      <c r="E294" s="5" t="s">
        <v>12</v>
      </c>
      <c r="F294" s="5" t="s">
        <v>24</v>
      </c>
      <c r="G294" s="5" t="s">
        <v>23</v>
      </c>
      <c r="H294" s="5" t="s">
        <v>24</v>
      </c>
      <c r="I294" s="5" t="s">
        <v>48</v>
      </c>
      <c r="J294" s="5" t="s">
        <v>23</v>
      </c>
      <c r="K294" s="5" t="s">
        <v>48</v>
      </c>
      <c r="L294" s="5"/>
    </row>
    <row r="295" spans="1:12" hidden="1" x14ac:dyDescent="0.35">
      <c r="A295" s="2" t="s">
        <v>926</v>
      </c>
      <c r="B295" s="2"/>
      <c r="C295" s="5" t="s">
        <v>870</v>
      </c>
      <c r="D295" s="5" t="s">
        <v>23</v>
      </c>
      <c r="E295" s="5" t="s">
        <v>870</v>
      </c>
      <c r="F295" s="5" t="s">
        <v>927</v>
      </c>
      <c r="G295" s="5" t="s">
        <v>23</v>
      </c>
      <c r="H295" s="5" t="s">
        <v>927</v>
      </c>
      <c r="I295" s="5" t="s">
        <v>928</v>
      </c>
      <c r="J295" s="5" t="s">
        <v>23</v>
      </c>
      <c r="K295" s="5" t="s">
        <v>928</v>
      </c>
      <c r="L295" s="5"/>
    </row>
    <row r="296" spans="1:12" hidden="1" x14ac:dyDescent="0.35">
      <c r="A296" s="2" t="s">
        <v>117</v>
      </c>
      <c r="B296" s="2"/>
      <c r="C296" s="5" t="s">
        <v>929</v>
      </c>
      <c r="D296" s="5" t="s">
        <v>23</v>
      </c>
      <c r="E296" s="5" t="s">
        <v>929</v>
      </c>
      <c r="F296" s="5" t="s">
        <v>930</v>
      </c>
      <c r="G296" s="5" t="s">
        <v>23</v>
      </c>
      <c r="H296" s="5" t="s">
        <v>930</v>
      </c>
      <c r="I296" s="5" t="s">
        <v>264</v>
      </c>
      <c r="J296" s="5" t="s">
        <v>9</v>
      </c>
      <c r="K296" s="5" t="s">
        <v>264</v>
      </c>
      <c r="L296" s="5"/>
    </row>
    <row r="297" spans="1:12" ht="19.5" x14ac:dyDescent="0.35">
      <c r="A297" s="2" t="s">
        <v>2188</v>
      </c>
      <c r="B297" s="2" t="str">
        <f>TRIM(A297)</f>
        <v>Community Planning and Development</v>
      </c>
      <c r="C297" s="5" t="s">
        <v>931</v>
      </c>
      <c r="D297" s="5" t="s">
        <v>23</v>
      </c>
      <c r="E297" s="5" t="s">
        <v>931</v>
      </c>
      <c r="F297" s="8" t="s">
        <v>932</v>
      </c>
      <c r="G297" s="5" t="s">
        <v>23</v>
      </c>
      <c r="H297" s="5" t="s">
        <v>932</v>
      </c>
      <c r="I297" s="5" t="s">
        <v>933</v>
      </c>
      <c r="J297" s="5" t="s">
        <v>9</v>
      </c>
      <c r="K297" s="5" t="s">
        <v>933</v>
      </c>
      <c r="L297" s="5"/>
    </row>
    <row r="298" spans="1:12" hidden="1" x14ac:dyDescent="0.35">
      <c r="A298" s="2" t="s">
        <v>934</v>
      </c>
      <c r="B298" s="2"/>
      <c r="C298" s="4"/>
      <c r="D298" s="4"/>
      <c r="E298" s="4"/>
      <c r="F298" s="4"/>
      <c r="G298" s="4"/>
      <c r="H298" s="4"/>
      <c r="I298" s="4"/>
      <c r="J298" s="4"/>
      <c r="K298" s="4"/>
      <c r="L298" s="5"/>
    </row>
    <row r="299" spans="1:12" hidden="1" x14ac:dyDescent="0.35">
      <c r="A299" s="2" t="s">
        <v>935</v>
      </c>
      <c r="B299" s="2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ht="19.5" hidden="1" x14ac:dyDescent="0.35">
      <c r="A300" s="2" t="s">
        <v>936</v>
      </c>
      <c r="B300" s="2"/>
      <c r="C300" s="5" t="s">
        <v>277</v>
      </c>
      <c r="D300" s="5" t="s">
        <v>23</v>
      </c>
      <c r="E300" s="5" t="s">
        <v>277</v>
      </c>
      <c r="F300" s="5" t="s">
        <v>34</v>
      </c>
      <c r="G300" s="5" t="s">
        <v>23</v>
      </c>
      <c r="H300" s="5" t="s">
        <v>34</v>
      </c>
      <c r="I300" s="5" t="s">
        <v>216</v>
      </c>
      <c r="J300" s="5" t="s">
        <v>23</v>
      </c>
      <c r="K300" s="5" t="s">
        <v>216</v>
      </c>
      <c r="L300" s="4"/>
    </row>
    <row r="301" spans="1:12" ht="28.5" hidden="1" x14ac:dyDescent="0.35">
      <c r="A301" s="2" t="s">
        <v>937</v>
      </c>
      <c r="B301" s="2"/>
      <c r="C301" s="5" t="s">
        <v>938</v>
      </c>
      <c r="D301" s="5" t="s">
        <v>23</v>
      </c>
      <c r="E301" s="5" t="s">
        <v>938</v>
      </c>
      <c r="F301" s="5" t="s">
        <v>939</v>
      </c>
      <c r="G301" s="5" t="s">
        <v>23</v>
      </c>
      <c r="H301" s="5" t="s">
        <v>939</v>
      </c>
      <c r="I301" s="5" t="s">
        <v>940</v>
      </c>
      <c r="J301" s="5" t="s">
        <v>23</v>
      </c>
      <c r="K301" s="5" t="s">
        <v>940</v>
      </c>
      <c r="L301" s="5"/>
    </row>
    <row r="302" spans="1:12" ht="28.5" hidden="1" x14ac:dyDescent="0.35">
      <c r="A302" s="2" t="s">
        <v>941</v>
      </c>
      <c r="B302" s="2"/>
      <c r="C302" s="5" t="s">
        <v>22</v>
      </c>
      <c r="D302" s="5" t="s">
        <v>22</v>
      </c>
      <c r="E302" s="5" t="s">
        <v>9</v>
      </c>
      <c r="F302" s="5" t="s">
        <v>76</v>
      </c>
      <c r="G302" s="5" t="s">
        <v>73</v>
      </c>
      <c r="H302" s="5" t="s">
        <v>22</v>
      </c>
      <c r="I302" s="5" t="s">
        <v>32</v>
      </c>
      <c r="J302" s="5" t="s">
        <v>76</v>
      </c>
      <c r="K302" s="5" t="s">
        <v>44</v>
      </c>
      <c r="L302" s="5"/>
    </row>
    <row r="303" spans="1:12" ht="19.5" hidden="1" x14ac:dyDescent="0.35">
      <c r="A303" s="2" t="s">
        <v>942</v>
      </c>
      <c r="B303" s="2"/>
      <c r="C303" s="5" t="s">
        <v>264</v>
      </c>
      <c r="D303" s="5" t="s">
        <v>943</v>
      </c>
      <c r="E303" s="5" t="s">
        <v>944</v>
      </c>
      <c r="F303" s="5" t="s">
        <v>269</v>
      </c>
      <c r="G303" s="5" t="s">
        <v>945</v>
      </c>
      <c r="H303" s="5" t="s">
        <v>946</v>
      </c>
      <c r="I303" s="5" t="s">
        <v>947</v>
      </c>
      <c r="J303" s="5" t="s">
        <v>948</v>
      </c>
      <c r="K303" s="5" t="s">
        <v>478</v>
      </c>
      <c r="L303" s="5"/>
    </row>
    <row r="304" spans="1:12" ht="28.5" hidden="1" x14ac:dyDescent="0.35">
      <c r="A304" s="2" t="s">
        <v>949</v>
      </c>
      <c r="B304" s="2"/>
      <c r="C304" s="5" t="s">
        <v>950</v>
      </c>
      <c r="D304" s="5" t="s">
        <v>65</v>
      </c>
      <c r="E304" s="5" t="s">
        <v>430</v>
      </c>
      <c r="F304" s="5" t="s">
        <v>951</v>
      </c>
      <c r="G304" s="5" t="s">
        <v>8</v>
      </c>
      <c r="H304" s="5" t="s">
        <v>952</v>
      </c>
      <c r="I304" s="5" t="s">
        <v>953</v>
      </c>
      <c r="J304" s="5" t="s">
        <v>844</v>
      </c>
      <c r="K304" s="5" t="s">
        <v>954</v>
      </c>
      <c r="L304" s="5"/>
    </row>
    <row r="305" spans="1:12" ht="19.5" hidden="1" x14ac:dyDescent="0.35">
      <c r="A305" s="2" t="s">
        <v>955</v>
      </c>
      <c r="B305" s="2"/>
      <c r="C305" s="5" t="s">
        <v>956</v>
      </c>
      <c r="D305" s="5" t="s">
        <v>23</v>
      </c>
      <c r="E305" s="5" t="s">
        <v>956</v>
      </c>
      <c r="F305" s="5" t="s">
        <v>957</v>
      </c>
      <c r="G305" s="5" t="s">
        <v>23</v>
      </c>
      <c r="H305" s="5" t="s">
        <v>957</v>
      </c>
      <c r="I305" s="5" t="s">
        <v>958</v>
      </c>
      <c r="J305" s="5" t="s">
        <v>23</v>
      </c>
      <c r="K305" s="5" t="s">
        <v>958</v>
      </c>
      <c r="L305" s="5"/>
    </row>
    <row r="306" spans="1:12" hidden="1" x14ac:dyDescent="0.35">
      <c r="A306" s="2" t="s">
        <v>959</v>
      </c>
      <c r="B306" s="2"/>
      <c r="C306" s="5" t="s">
        <v>960</v>
      </c>
      <c r="D306" s="5" t="s">
        <v>23</v>
      </c>
      <c r="E306" s="5" t="s">
        <v>960</v>
      </c>
      <c r="F306" s="5" t="s">
        <v>503</v>
      </c>
      <c r="G306" s="5" t="s">
        <v>23</v>
      </c>
      <c r="H306" s="5" t="s">
        <v>503</v>
      </c>
      <c r="I306" s="5" t="s">
        <v>961</v>
      </c>
      <c r="J306" s="5" t="s">
        <v>23</v>
      </c>
      <c r="K306" s="5" t="s">
        <v>961</v>
      </c>
      <c r="L306" s="5"/>
    </row>
    <row r="307" spans="1:12" ht="19.5" hidden="1" x14ac:dyDescent="0.35">
      <c r="A307" s="2" t="s">
        <v>962</v>
      </c>
      <c r="B307" s="2"/>
      <c r="C307" s="5" t="s">
        <v>48</v>
      </c>
      <c r="D307" s="5" t="s">
        <v>23</v>
      </c>
      <c r="E307" s="5" t="s">
        <v>48</v>
      </c>
      <c r="F307" s="5" t="s">
        <v>269</v>
      </c>
      <c r="G307" s="5" t="s">
        <v>23</v>
      </c>
      <c r="H307" s="5" t="s">
        <v>269</v>
      </c>
      <c r="I307" s="5" t="s">
        <v>963</v>
      </c>
      <c r="J307" s="5" t="s">
        <v>23</v>
      </c>
      <c r="K307" s="5" t="s">
        <v>963</v>
      </c>
      <c r="L307" s="5"/>
    </row>
    <row r="308" spans="1:12" ht="19.5" hidden="1" x14ac:dyDescent="0.35">
      <c r="A308" s="2" t="s">
        <v>964</v>
      </c>
      <c r="B308" s="2"/>
      <c r="C308" s="5" t="s">
        <v>200</v>
      </c>
      <c r="D308" s="5" t="s">
        <v>23</v>
      </c>
      <c r="E308" s="5" t="s">
        <v>200</v>
      </c>
      <c r="F308" s="5" t="s">
        <v>965</v>
      </c>
      <c r="G308" s="5" t="s">
        <v>23</v>
      </c>
      <c r="H308" s="5" t="s">
        <v>965</v>
      </c>
      <c r="I308" s="5" t="s">
        <v>447</v>
      </c>
      <c r="J308" s="5" t="s">
        <v>23</v>
      </c>
      <c r="K308" s="5" t="s">
        <v>447</v>
      </c>
      <c r="L308" s="5"/>
    </row>
    <row r="309" spans="1:12" hidden="1" x14ac:dyDescent="0.35">
      <c r="A309" s="2" t="s">
        <v>117</v>
      </c>
      <c r="B309" s="2"/>
      <c r="C309" s="5" t="s">
        <v>56</v>
      </c>
      <c r="D309" s="5" t="s">
        <v>12</v>
      </c>
      <c r="E309" s="5" t="s">
        <v>31</v>
      </c>
      <c r="F309" s="5" t="s">
        <v>421</v>
      </c>
      <c r="G309" s="5" t="s">
        <v>76</v>
      </c>
      <c r="H309" s="5" t="s">
        <v>444</v>
      </c>
      <c r="I309" s="5" t="s">
        <v>469</v>
      </c>
      <c r="J309" s="5" t="s">
        <v>32</v>
      </c>
      <c r="K309" s="5" t="s">
        <v>80</v>
      </c>
      <c r="L309" s="5"/>
    </row>
    <row r="310" spans="1:12" x14ac:dyDescent="0.35">
      <c r="A310" s="2" t="s">
        <v>2189</v>
      </c>
      <c r="B310" s="2" t="str">
        <f>TRIM(A310)</f>
        <v>Housing Programs</v>
      </c>
      <c r="C310" s="5" t="s">
        <v>966</v>
      </c>
      <c r="D310" s="5" t="s">
        <v>91</v>
      </c>
      <c r="E310" s="5" t="s">
        <v>121</v>
      </c>
      <c r="F310" s="8" t="s">
        <v>967</v>
      </c>
      <c r="G310" s="5" t="s">
        <v>968</v>
      </c>
      <c r="H310" s="5" t="s">
        <v>969</v>
      </c>
      <c r="I310" s="5" t="s">
        <v>970</v>
      </c>
      <c r="J310" s="5" t="s">
        <v>971</v>
      </c>
      <c r="K310" s="5" t="s">
        <v>972</v>
      </c>
      <c r="L310" s="5"/>
    </row>
    <row r="311" spans="1:12" ht="19.5" hidden="1" x14ac:dyDescent="0.35">
      <c r="A311" s="2" t="s">
        <v>973</v>
      </c>
      <c r="B311" s="2"/>
      <c r="C311" s="4"/>
      <c r="D311" s="4"/>
      <c r="E311" s="4"/>
      <c r="F311" s="4"/>
      <c r="G311" s="4"/>
      <c r="H311" s="4"/>
      <c r="I311" s="4"/>
      <c r="J311" s="4"/>
      <c r="K311" s="4"/>
      <c r="L311" s="5"/>
    </row>
    <row r="312" spans="1:12" ht="19.5" hidden="1" x14ac:dyDescent="0.35">
      <c r="A312" s="2" t="s">
        <v>974</v>
      </c>
      <c r="B312" s="2"/>
      <c r="C312" s="5" t="s">
        <v>60</v>
      </c>
      <c r="D312" s="5" t="s">
        <v>9</v>
      </c>
      <c r="E312" s="5" t="s">
        <v>60</v>
      </c>
      <c r="F312" s="5" t="s">
        <v>80</v>
      </c>
      <c r="G312" s="5" t="s">
        <v>9</v>
      </c>
      <c r="H312" s="5" t="s">
        <v>80</v>
      </c>
      <c r="I312" s="5" t="s">
        <v>50</v>
      </c>
      <c r="J312" s="5" t="s">
        <v>9</v>
      </c>
      <c r="K312" s="5" t="s">
        <v>469</v>
      </c>
      <c r="L312" s="4"/>
    </row>
    <row r="313" spans="1:12" hidden="1" x14ac:dyDescent="0.35">
      <c r="A313" s="2" t="s">
        <v>975</v>
      </c>
      <c r="B313" s="2"/>
      <c r="C313" s="5" t="s">
        <v>129</v>
      </c>
      <c r="D313" s="5" t="s">
        <v>23</v>
      </c>
      <c r="E313" s="5" t="s">
        <v>129</v>
      </c>
      <c r="F313" s="5" t="s">
        <v>976</v>
      </c>
      <c r="G313" s="5" t="s">
        <v>23</v>
      </c>
      <c r="H313" s="5" t="s">
        <v>976</v>
      </c>
      <c r="I313" s="5" t="s">
        <v>977</v>
      </c>
      <c r="J313" s="5" t="s">
        <v>23</v>
      </c>
      <c r="K313" s="5" t="s">
        <v>977</v>
      </c>
      <c r="L313" s="5"/>
    </row>
    <row r="314" spans="1:12" hidden="1" x14ac:dyDescent="0.35">
      <c r="A314" s="2" t="s">
        <v>87</v>
      </c>
      <c r="B314" s="2"/>
      <c r="C314" s="5" t="s">
        <v>73</v>
      </c>
      <c r="D314" s="5" t="s">
        <v>23</v>
      </c>
      <c r="E314" s="5" t="s">
        <v>73</v>
      </c>
      <c r="F314" s="5" t="s">
        <v>525</v>
      </c>
      <c r="G314" s="5" t="s">
        <v>23</v>
      </c>
      <c r="H314" s="5" t="s">
        <v>525</v>
      </c>
      <c r="I314" s="5" t="s">
        <v>978</v>
      </c>
      <c r="J314" s="5" t="s">
        <v>23</v>
      </c>
      <c r="K314" s="5" t="s">
        <v>978</v>
      </c>
      <c r="L314" s="5"/>
    </row>
    <row r="315" spans="1:12" ht="19.5" hidden="1" x14ac:dyDescent="0.35">
      <c r="A315" s="2" t="s">
        <v>445</v>
      </c>
      <c r="B315" s="2"/>
      <c r="C315" s="4"/>
      <c r="D315" s="4"/>
      <c r="E315" s="4"/>
      <c r="F315" s="4"/>
      <c r="G315" s="4"/>
      <c r="H315" s="4"/>
      <c r="I315" s="4"/>
      <c r="J315" s="4"/>
      <c r="K315" s="4"/>
      <c r="L315" s="5"/>
    </row>
    <row r="316" spans="1:12" ht="19.5" hidden="1" x14ac:dyDescent="0.35">
      <c r="A316" s="2" t="s">
        <v>979</v>
      </c>
      <c r="B316" s="2"/>
      <c r="C316" s="5" t="s">
        <v>23</v>
      </c>
      <c r="D316" s="5" t="s">
        <v>42</v>
      </c>
      <c r="E316" s="5" t="s">
        <v>878</v>
      </c>
      <c r="F316" s="5" t="s">
        <v>23</v>
      </c>
      <c r="G316" s="5" t="s">
        <v>89</v>
      </c>
      <c r="H316" s="5" t="s">
        <v>980</v>
      </c>
      <c r="I316" s="5" t="s">
        <v>23</v>
      </c>
      <c r="J316" s="5" t="s">
        <v>981</v>
      </c>
      <c r="K316" s="5" t="s">
        <v>982</v>
      </c>
      <c r="L316" s="4"/>
    </row>
    <row r="317" spans="1:12" hidden="1" x14ac:dyDescent="0.35">
      <c r="A317" s="2" t="s">
        <v>117</v>
      </c>
      <c r="B317" s="2"/>
      <c r="C317" s="5" t="s">
        <v>23</v>
      </c>
      <c r="D317" s="5" t="s">
        <v>983</v>
      </c>
      <c r="E317" s="5" t="s">
        <v>984</v>
      </c>
      <c r="F317" s="5" t="s">
        <v>23</v>
      </c>
      <c r="G317" s="5" t="s">
        <v>985</v>
      </c>
      <c r="H317" s="5" t="s">
        <v>986</v>
      </c>
      <c r="I317" s="5" t="s">
        <v>23</v>
      </c>
      <c r="J317" s="5" t="s">
        <v>987</v>
      </c>
      <c r="K317" s="5" t="s">
        <v>988</v>
      </c>
      <c r="L317" s="5"/>
    </row>
    <row r="318" spans="1:12" hidden="1" x14ac:dyDescent="0.35">
      <c r="A318" s="2" t="s">
        <v>67</v>
      </c>
      <c r="B318" s="2"/>
      <c r="C318" s="5" t="s">
        <v>314</v>
      </c>
      <c r="D318" s="5" t="s">
        <v>23</v>
      </c>
      <c r="E318" s="5" t="s">
        <v>314</v>
      </c>
      <c r="F318" s="5" t="s">
        <v>95</v>
      </c>
      <c r="G318" s="5" t="s">
        <v>23</v>
      </c>
      <c r="H318" s="5" t="s">
        <v>95</v>
      </c>
      <c r="I318" s="5" t="s">
        <v>314</v>
      </c>
      <c r="J318" s="5" t="s">
        <v>23</v>
      </c>
      <c r="K318" s="5" t="s">
        <v>314</v>
      </c>
      <c r="L318" s="5"/>
    </row>
    <row r="319" spans="1:12" ht="19.5" hidden="1" x14ac:dyDescent="0.35">
      <c r="A319" s="2" t="s">
        <v>69</v>
      </c>
      <c r="B319" s="2"/>
      <c r="C319" s="5" t="s">
        <v>23</v>
      </c>
      <c r="D319" s="5" t="s">
        <v>12</v>
      </c>
      <c r="E319" s="5" t="s">
        <v>314</v>
      </c>
      <c r="F319" s="5" t="s">
        <v>23</v>
      </c>
      <c r="G319" s="5" t="s">
        <v>80</v>
      </c>
      <c r="H319" s="5" t="s">
        <v>454</v>
      </c>
      <c r="I319" s="5" t="s">
        <v>23</v>
      </c>
      <c r="J319" s="5" t="s">
        <v>60</v>
      </c>
      <c r="K319" s="5" t="s">
        <v>64</v>
      </c>
      <c r="L319" s="5"/>
    </row>
    <row r="320" spans="1:12" ht="19.5" x14ac:dyDescent="0.35">
      <c r="A320" s="2" t="s">
        <v>2190</v>
      </c>
      <c r="B320" s="2" t="str">
        <f>TRIM(A320)</f>
        <v>Department of Housing and Urban Development</v>
      </c>
      <c r="C320" s="5" t="s">
        <v>989</v>
      </c>
      <c r="D320" s="5" t="s">
        <v>961</v>
      </c>
      <c r="E320" s="5" t="s">
        <v>990</v>
      </c>
      <c r="F320" s="8" t="s">
        <v>991</v>
      </c>
      <c r="G320" s="5" t="s">
        <v>992</v>
      </c>
      <c r="H320" s="5" t="s">
        <v>993</v>
      </c>
      <c r="I320" s="5" t="s">
        <v>994</v>
      </c>
      <c r="J320" s="5" t="s">
        <v>995</v>
      </c>
      <c r="K320" s="5" t="s">
        <v>996</v>
      </c>
      <c r="L320" s="5"/>
    </row>
    <row r="321" spans="1:12" hidden="1" x14ac:dyDescent="0.35">
      <c r="A321" s="2" t="s">
        <v>997</v>
      </c>
      <c r="B321" s="2"/>
      <c r="C321" s="4"/>
      <c r="D321" s="4"/>
      <c r="E321" s="4"/>
      <c r="F321" s="4"/>
      <c r="G321" s="4"/>
      <c r="H321" s="4"/>
      <c r="I321" s="4"/>
      <c r="J321" s="4"/>
      <c r="K321" s="4"/>
      <c r="L321" s="5"/>
    </row>
    <row r="322" spans="1:12" ht="19.5" hidden="1" x14ac:dyDescent="0.35">
      <c r="A322" s="2" t="s">
        <v>998</v>
      </c>
      <c r="B322" s="2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hidden="1" x14ac:dyDescent="0.35">
      <c r="A323" s="2" t="s">
        <v>999</v>
      </c>
      <c r="B323" s="2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ht="19.5" hidden="1" x14ac:dyDescent="0.35">
      <c r="A324" s="2" t="s">
        <v>1000</v>
      </c>
      <c r="B324" s="2"/>
      <c r="C324" s="5" t="s">
        <v>106</v>
      </c>
      <c r="D324" s="5" t="s">
        <v>23</v>
      </c>
      <c r="E324" s="5" t="s">
        <v>106</v>
      </c>
      <c r="F324" s="5" t="s">
        <v>306</v>
      </c>
      <c r="G324" s="5" t="s">
        <v>23</v>
      </c>
      <c r="H324" s="5" t="s">
        <v>306</v>
      </c>
      <c r="I324" s="5" t="s">
        <v>1001</v>
      </c>
      <c r="J324" s="5" t="s">
        <v>23</v>
      </c>
      <c r="K324" s="5" t="s">
        <v>1001</v>
      </c>
      <c r="L324" s="4"/>
    </row>
    <row r="325" spans="1:12" hidden="1" x14ac:dyDescent="0.35">
      <c r="A325" s="2" t="s">
        <v>437</v>
      </c>
      <c r="B325" s="2"/>
      <c r="C325" s="5" t="s">
        <v>27</v>
      </c>
      <c r="D325" s="5" t="s">
        <v>56</v>
      </c>
      <c r="E325" s="5" t="s">
        <v>58</v>
      </c>
      <c r="F325" s="5" t="s">
        <v>1002</v>
      </c>
      <c r="G325" s="5" t="s">
        <v>32</v>
      </c>
      <c r="H325" s="5" t="s">
        <v>1003</v>
      </c>
      <c r="I325" s="5" t="s">
        <v>1004</v>
      </c>
      <c r="J325" s="5" t="s">
        <v>631</v>
      </c>
      <c r="K325" s="5" t="s">
        <v>91</v>
      </c>
      <c r="L325" s="5"/>
    </row>
    <row r="326" spans="1:12" ht="19.5" hidden="1" x14ac:dyDescent="0.35">
      <c r="A326" s="2" t="s">
        <v>1005</v>
      </c>
      <c r="B326" s="2"/>
      <c r="C326" s="5" t="s">
        <v>80</v>
      </c>
      <c r="D326" s="5" t="s">
        <v>23</v>
      </c>
      <c r="E326" s="5" t="s">
        <v>80</v>
      </c>
      <c r="F326" s="5" t="s">
        <v>1006</v>
      </c>
      <c r="G326" s="5" t="s">
        <v>23</v>
      </c>
      <c r="H326" s="5" t="s">
        <v>1006</v>
      </c>
      <c r="I326" s="5" t="s">
        <v>1007</v>
      </c>
      <c r="J326" s="5" t="s">
        <v>23</v>
      </c>
      <c r="K326" s="5" t="s">
        <v>1007</v>
      </c>
      <c r="L326" s="5"/>
    </row>
    <row r="327" spans="1:12" ht="19.5" hidden="1" x14ac:dyDescent="0.35">
      <c r="A327" s="2" t="s">
        <v>1008</v>
      </c>
      <c r="B327" s="2"/>
      <c r="C327" s="5" t="s">
        <v>163</v>
      </c>
      <c r="D327" s="5" t="s">
        <v>23</v>
      </c>
      <c r="E327" s="5" t="s">
        <v>163</v>
      </c>
      <c r="F327" s="5" t="s">
        <v>1009</v>
      </c>
      <c r="G327" s="5" t="s">
        <v>23</v>
      </c>
      <c r="H327" s="5" t="s">
        <v>1009</v>
      </c>
      <c r="I327" s="5" t="s">
        <v>747</v>
      </c>
      <c r="J327" s="5" t="s">
        <v>23</v>
      </c>
      <c r="K327" s="5" t="s">
        <v>747</v>
      </c>
      <c r="L327" s="5"/>
    </row>
    <row r="328" spans="1:12" ht="19.5" x14ac:dyDescent="0.35">
      <c r="A328" s="2" t="s">
        <v>2191</v>
      </c>
      <c r="B328" s="2" t="str">
        <f>TRIM(A328)</f>
        <v>Land and Minerals Management</v>
      </c>
      <c r="C328" s="5" t="s">
        <v>1010</v>
      </c>
      <c r="D328" s="5" t="s">
        <v>56</v>
      </c>
      <c r="E328" s="5" t="s">
        <v>248</v>
      </c>
      <c r="F328" s="8" t="s">
        <v>1011</v>
      </c>
      <c r="G328" s="5" t="s">
        <v>32</v>
      </c>
      <c r="H328" s="5" t="s">
        <v>1012</v>
      </c>
      <c r="I328" s="5" t="s">
        <v>528</v>
      </c>
      <c r="J328" s="5" t="s">
        <v>631</v>
      </c>
      <c r="K328" s="5" t="s">
        <v>310</v>
      </c>
      <c r="L328" s="5"/>
    </row>
    <row r="329" spans="1:12" hidden="1" x14ac:dyDescent="0.35">
      <c r="A329" s="2" t="s">
        <v>1013</v>
      </c>
      <c r="B329" s="2"/>
      <c r="C329" s="4"/>
      <c r="D329" s="4"/>
      <c r="E329" s="4"/>
      <c r="F329" s="4"/>
      <c r="G329" s="4"/>
      <c r="H329" s="4"/>
      <c r="I329" s="4"/>
      <c r="J329" s="4"/>
      <c r="K329" s="4"/>
      <c r="L329" s="5"/>
    </row>
    <row r="330" spans="1:12" hidden="1" x14ac:dyDescent="0.35">
      <c r="A330" s="2" t="s">
        <v>1014</v>
      </c>
      <c r="B330" s="2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ht="19.5" hidden="1" x14ac:dyDescent="0.35">
      <c r="A331" s="2" t="s">
        <v>1015</v>
      </c>
      <c r="B331" s="2"/>
      <c r="C331" s="5" t="s">
        <v>1016</v>
      </c>
      <c r="D331" s="5" t="s">
        <v>23</v>
      </c>
      <c r="E331" s="5" t="s">
        <v>1016</v>
      </c>
      <c r="F331" s="5" t="s">
        <v>1017</v>
      </c>
      <c r="G331" s="5" t="s">
        <v>23</v>
      </c>
      <c r="H331" s="5" t="s">
        <v>1017</v>
      </c>
      <c r="I331" s="5" t="s">
        <v>1018</v>
      </c>
      <c r="J331" s="5" t="s">
        <v>23</v>
      </c>
      <c r="K331" s="5" t="s">
        <v>1018</v>
      </c>
      <c r="L331" s="4"/>
    </row>
    <row r="332" spans="1:12" hidden="1" x14ac:dyDescent="0.35">
      <c r="A332" s="2" t="s">
        <v>437</v>
      </c>
      <c r="B332" s="2"/>
      <c r="C332" s="5" t="s">
        <v>426</v>
      </c>
      <c r="D332" s="5" t="s">
        <v>50</v>
      </c>
      <c r="E332" s="5" t="s">
        <v>56</v>
      </c>
      <c r="F332" s="5" t="s">
        <v>1019</v>
      </c>
      <c r="G332" s="5" t="s">
        <v>1020</v>
      </c>
      <c r="H332" s="5" t="s">
        <v>10</v>
      </c>
      <c r="I332" s="5" t="s">
        <v>1021</v>
      </c>
      <c r="J332" s="5" t="s">
        <v>1004</v>
      </c>
      <c r="K332" s="5" t="s">
        <v>1022</v>
      </c>
      <c r="L332" s="5"/>
    </row>
    <row r="333" spans="1:12" hidden="1" x14ac:dyDescent="0.35">
      <c r="A333" s="2" t="s">
        <v>1023</v>
      </c>
      <c r="B333" s="2"/>
      <c r="C333" s="5" t="s">
        <v>31</v>
      </c>
      <c r="D333" s="5" t="s">
        <v>23</v>
      </c>
      <c r="E333" s="5" t="s">
        <v>31</v>
      </c>
      <c r="F333" s="5" t="s">
        <v>80</v>
      </c>
      <c r="G333" s="5" t="s">
        <v>23</v>
      </c>
      <c r="H333" s="5" t="s">
        <v>80</v>
      </c>
      <c r="I333" s="5" t="s">
        <v>24</v>
      </c>
      <c r="J333" s="5" t="s">
        <v>23</v>
      </c>
      <c r="K333" s="5" t="s">
        <v>24</v>
      </c>
      <c r="L333" s="5"/>
    </row>
    <row r="334" spans="1:12" ht="19.5" hidden="1" x14ac:dyDescent="0.35">
      <c r="A334" s="2" t="s">
        <v>1024</v>
      </c>
      <c r="B334" s="2"/>
      <c r="C334" s="5" t="s">
        <v>320</v>
      </c>
      <c r="D334" s="5" t="s">
        <v>23</v>
      </c>
      <c r="E334" s="5" t="s">
        <v>320</v>
      </c>
      <c r="F334" s="5" t="s">
        <v>1025</v>
      </c>
      <c r="G334" s="5" t="s">
        <v>23</v>
      </c>
      <c r="H334" s="5" t="s">
        <v>1025</v>
      </c>
      <c r="I334" s="5" t="s">
        <v>1026</v>
      </c>
      <c r="J334" s="5" t="s">
        <v>23</v>
      </c>
      <c r="K334" s="5" t="s">
        <v>1026</v>
      </c>
      <c r="L334" s="5"/>
    </row>
    <row r="335" spans="1:12" x14ac:dyDescent="0.35">
      <c r="A335" s="2" t="s">
        <v>2192</v>
      </c>
      <c r="B335" s="2" t="str">
        <f>TRIM(A335)</f>
        <v>Water and Science</v>
      </c>
      <c r="C335" s="5" t="s">
        <v>1027</v>
      </c>
      <c r="D335" s="5" t="s">
        <v>50</v>
      </c>
      <c r="E335" s="5" t="s">
        <v>1028</v>
      </c>
      <c r="F335" s="8" t="s">
        <v>1029</v>
      </c>
      <c r="G335" s="5" t="s">
        <v>1020</v>
      </c>
      <c r="H335" s="5" t="s">
        <v>1030</v>
      </c>
      <c r="I335" s="5" t="s">
        <v>1031</v>
      </c>
      <c r="J335" s="5" t="s">
        <v>1004</v>
      </c>
      <c r="K335" s="5" t="s">
        <v>1032</v>
      </c>
      <c r="L335" s="5"/>
    </row>
    <row r="336" spans="1:12" hidden="1" x14ac:dyDescent="0.35">
      <c r="A336" s="2" t="s">
        <v>1033</v>
      </c>
      <c r="B336" s="2"/>
      <c r="C336" s="4"/>
      <c r="D336" s="4"/>
      <c r="E336" s="4"/>
      <c r="F336" s="4"/>
      <c r="G336" s="4"/>
      <c r="H336" s="4"/>
      <c r="I336" s="4"/>
      <c r="J336" s="4"/>
      <c r="K336" s="4"/>
      <c r="L336" s="5"/>
    </row>
    <row r="337" spans="1:12" ht="19.5" hidden="1" x14ac:dyDescent="0.35">
      <c r="A337" s="2" t="s">
        <v>1034</v>
      </c>
      <c r="B337" s="2"/>
      <c r="C337" s="5" t="s">
        <v>46</v>
      </c>
      <c r="D337" s="5" t="s">
        <v>23</v>
      </c>
      <c r="E337" s="5" t="s">
        <v>46</v>
      </c>
      <c r="F337" s="5" t="s">
        <v>1035</v>
      </c>
      <c r="G337" s="5" t="s">
        <v>23</v>
      </c>
      <c r="H337" s="5" t="s">
        <v>1035</v>
      </c>
      <c r="I337" s="5" t="s">
        <v>1036</v>
      </c>
      <c r="J337" s="5" t="s">
        <v>23</v>
      </c>
      <c r="K337" s="5" t="s">
        <v>1036</v>
      </c>
      <c r="L337" s="4"/>
    </row>
    <row r="338" spans="1:12" hidden="1" x14ac:dyDescent="0.35">
      <c r="A338" s="2" t="s">
        <v>1037</v>
      </c>
      <c r="B338" s="2"/>
      <c r="C338" s="5" t="s">
        <v>771</v>
      </c>
      <c r="D338" s="5" t="s">
        <v>23</v>
      </c>
      <c r="E338" s="5" t="s">
        <v>771</v>
      </c>
      <c r="F338" s="5" t="s">
        <v>1038</v>
      </c>
      <c r="G338" s="5" t="s">
        <v>23</v>
      </c>
      <c r="H338" s="5" t="s">
        <v>1038</v>
      </c>
      <c r="I338" s="5" t="s">
        <v>1039</v>
      </c>
      <c r="J338" s="5" t="s">
        <v>23</v>
      </c>
      <c r="K338" s="5" t="s">
        <v>1039</v>
      </c>
      <c r="L338" s="5"/>
    </row>
    <row r="339" spans="1:12" x14ac:dyDescent="0.35">
      <c r="A339" s="2" t="s">
        <v>2193</v>
      </c>
      <c r="B339" s="2" t="str">
        <f>TRIM(A339)</f>
        <v>Fish and Wildlife and Parks</v>
      </c>
      <c r="C339" s="5" t="s">
        <v>1040</v>
      </c>
      <c r="D339" s="5" t="s">
        <v>23</v>
      </c>
      <c r="E339" s="5" t="s">
        <v>1040</v>
      </c>
      <c r="F339" s="8" t="s">
        <v>1041</v>
      </c>
      <c r="G339" s="5" t="s">
        <v>23</v>
      </c>
      <c r="H339" s="5" t="s">
        <v>1041</v>
      </c>
      <c r="I339" s="5" t="s">
        <v>1042</v>
      </c>
      <c r="J339" s="5" t="s">
        <v>23</v>
      </c>
      <c r="K339" s="5" t="s">
        <v>1042</v>
      </c>
      <c r="L339" s="5"/>
    </row>
    <row r="340" spans="1:12" hidden="1" x14ac:dyDescent="0.35">
      <c r="A340" s="2" t="s">
        <v>1043</v>
      </c>
      <c r="B340" s="2"/>
      <c r="C340" s="4"/>
      <c r="D340" s="4"/>
      <c r="E340" s="4"/>
      <c r="F340" s="4"/>
      <c r="G340" s="4"/>
      <c r="H340" s="4"/>
      <c r="I340" s="4"/>
      <c r="J340" s="4"/>
      <c r="K340" s="4"/>
      <c r="L340" s="5"/>
    </row>
    <row r="341" spans="1:12" ht="19.5" hidden="1" x14ac:dyDescent="0.35">
      <c r="A341" s="2" t="s">
        <v>1044</v>
      </c>
      <c r="B341" s="2"/>
      <c r="C341" s="5" t="s">
        <v>677</v>
      </c>
      <c r="D341" s="5" t="s">
        <v>9</v>
      </c>
      <c r="E341" s="5" t="s">
        <v>677</v>
      </c>
      <c r="F341" s="5" t="s">
        <v>1045</v>
      </c>
      <c r="G341" s="5" t="s">
        <v>9</v>
      </c>
      <c r="H341" s="5" t="s">
        <v>1045</v>
      </c>
      <c r="I341" s="5" t="s">
        <v>1046</v>
      </c>
      <c r="J341" s="5" t="s">
        <v>9</v>
      </c>
      <c r="K341" s="5" t="s">
        <v>1046</v>
      </c>
      <c r="L341" s="4"/>
    </row>
    <row r="342" spans="1:12" x14ac:dyDescent="0.35">
      <c r="A342" s="2" t="s">
        <v>2194</v>
      </c>
      <c r="B342" s="2" t="str">
        <f>TRIM(A342)</f>
        <v>Indian Affairs</v>
      </c>
      <c r="C342" s="5" t="s">
        <v>677</v>
      </c>
      <c r="D342" s="5" t="s">
        <v>9</v>
      </c>
      <c r="E342" s="5" t="s">
        <v>677</v>
      </c>
      <c r="F342" s="8" t="s">
        <v>1045</v>
      </c>
      <c r="G342" s="5" t="s">
        <v>9</v>
      </c>
      <c r="H342" s="5" t="s">
        <v>1045</v>
      </c>
      <c r="I342" s="5" t="s">
        <v>1046</v>
      </c>
      <c r="J342" s="5" t="s">
        <v>9</v>
      </c>
      <c r="K342" s="5" t="s">
        <v>1046</v>
      </c>
      <c r="L342" s="5"/>
    </row>
    <row r="343" spans="1:12" hidden="1" x14ac:dyDescent="0.35">
      <c r="A343" s="2" t="s">
        <v>1047</v>
      </c>
      <c r="B343" s="2"/>
      <c r="C343" s="4"/>
      <c r="D343" s="4"/>
      <c r="E343" s="4"/>
      <c r="F343" s="4"/>
      <c r="G343" s="4"/>
      <c r="H343" s="4"/>
      <c r="I343" s="4"/>
      <c r="J343" s="4"/>
      <c r="K343" s="4"/>
      <c r="L343" s="5"/>
    </row>
    <row r="344" spans="1:12" ht="19.5" hidden="1" x14ac:dyDescent="0.35">
      <c r="A344" s="2" t="s">
        <v>1048</v>
      </c>
      <c r="B344" s="2"/>
      <c r="C344" s="5" t="s">
        <v>197</v>
      </c>
      <c r="D344" s="5" t="s">
        <v>23</v>
      </c>
      <c r="E344" s="5" t="s">
        <v>197</v>
      </c>
      <c r="F344" s="5" t="s">
        <v>1049</v>
      </c>
      <c r="G344" s="5" t="s">
        <v>23</v>
      </c>
      <c r="H344" s="5" t="s">
        <v>1049</v>
      </c>
      <c r="I344" s="5" t="s">
        <v>1050</v>
      </c>
      <c r="J344" s="5" t="s">
        <v>23</v>
      </c>
      <c r="K344" s="5" t="s">
        <v>1050</v>
      </c>
      <c r="L344" s="4"/>
    </row>
    <row r="345" spans="1:12" hidden="1" x14ac:dyDescent="0.35">
      <c r="A345" s="2" t="s">
        <v>117</v>
      </c>
      <c r="B345" s="2"/>
      <c r="C345" s="5" t="s">
        <v>943</v>
      </c>
      <c r="D345" s="5" t="s">
        <v>23</v>
      </c>
      <c r="E345" s="5" t="s">
        <v>943</v>
      </c>
      <c r="F345" s="5" t="s">
        <v>1051</v>
      </c>
      <c r="G345" s="5" t="s">
        <v>23</v>
      </c>
      <c r="H345" s="5" t="s">
        <v>1051</v>
      </c>
      <c r="I345" s="5" t="s">
        <v>1052</v>
      </c>
      <c r="J345" s="5" t="s">
        <v>23</v>
      </c>
      <c r="K345" s="5" t="s">
        <v>1052</v>
      </c>
      <c r="L345" s="5"/>
    </row>
    <row r="346" spans="1:12" hidden="1" x14ac:dyDescent="0.35">
      <c r="A346" s="2" t="s">
        <v>1053</v>
      </c>
      <c r="B346" s="2"/>
      <c r="C346" s="5" t="s">
        <v>34</v>
      </c>
      <c r="D346" s="5" t="s">
        <v>23</v>
      </c>
      <c r="E346" s="5" t="s">
        <v>34</v>
      </c>
      <c r="F346" s="5" t="s">
        <v>1054</v>
      </c>
      <c r="G346" s="5" t="s">
        <v>23</v>
      </c>
      <c r="H346" s="5" t="s">
        <v>1054</v>
      </c>
      <c r="I346" s="5" t="s">
        <v>1054</v>
      </c>
      <c r="J346" s="5" t="s">
        <v>23</v>
      </c>
      <c r="K346" s="5" t="s">
        <v>1054</v>
      </c>
      <c r="L346" s="5"/>
    </row>
    <row r="347" spans="1:12" ht="19.5" hidden="1" x14ac:dyDescent="0.35">
      <c r="A347" s="2" t="s">
        <v>1055</v>
      </c>
      <c r="B347" s="2"/>
      <c r="C347" s="5" t="s">
        <v>73</v>
      </c>
      <c r="D347" s="5" t="s">
        <v>23</v>
      </c>
      <c r="E347" s="5" t="s">
        <v>73</v>
      </c>
      <c r="F347" s="5" t="s">
        <v>422</v>
      </c>
      <c r="G347" s="5" t="s">
        <v>23</v>
      </c>
      <c r="H347" s="5" t="s">
        <v>422</v>
      </c>
      <c r="I347" s="5" t="s">
        <v>1056</v>
      </c>
      <c r="J347" s="5" t="s">
        <v>23</v>
      </c>
      <c r="K347" s="5" t="s">
        <v>1056</v>
      </c>
      <c r="L347" s="5"/>
    </row>
    <row r="348" spans="1:12" hidden="1" x14ac:dyDescent="0.35">
      <c r="A348" s="2" t="s">
        <v>1057</v>
      </c>
      <c r="B348" s="2"/>
      <c r="C348" s="5" t="s">
        <v>1058</v>
      </c>
      <c r="D348" s="5" t="s">
        <v>23</v>
      </c>
      <c r="E348" s="5" t="s">
        <v>1058</v>
      </c>
      <c r="F348" s="5" t="s">
        <v>1059</v>
      </c>
      <c r="G348" s="5" t="s">
        <v>23</v>
      </c>
      <c r="H348" s="5" t="s">
        <v>1059</v>
      </c>
      <c r="I348" s="5" t="s">
        <v>108</v>
      </c>
      <c r="J348" s="5" t="s">
        <v>23</v>
      </c>
      <c r="K348" s="5" t="s">
        <v>108</v>
      </c>
      <c r="L348" s="5"/>
    </row>
    <row r="349" spans="1:12" x14ac:dyDescent="0.35">
      <c r="A349" s="2" t="s">
        <v>2195</v>
      </c>
      <c r="B349" s="2" t="str">
        <f>TRIM(A349)</f>
        <v>Departmental Offices</v>
      </c>
      <c r="C349" s="5" t="s">
        <v>1060</v>
      </c>
      <c r="D349" s="5" t="s">
        <v>23</v>
      </c>
      <c r="E349" s="5" t="s">
        <v>1060</v>
      </c>
      <c r="F349" s="8" t="s">
        <v>1061</v>
      </c>
      <c r="G349" s="5" t="s">
        <v>23</v>
      </c>
      <c r="H349" s="5" t="s">
        <v>1061</v>
      </c>
      <c r="I349" s="5" t="s">
        <v>1062</v>
      </c>
      <c r="J349" s="5" t="s">
        <v>23</v>
      </c>
      <c r="K349" s="5" t="s">
        <v>1062</v>
      </c>
      <c r="L349" s="5"/>
    </row>
    <row r="350" spans="1:12" hidden="1" x14ac:dyDescent="0.35">
      <c r="A350" s="2" t="s">
        <v>87</v>
      </c>
      <c r="B350" s="2"/>
      <c r="C350" s="5" t="s">
        <v>930</v>
      </c>
      <c r="D350" s="5" t="s">
        <v>23</v>
      </c>
      <c r="E350" s="5" t="s">
        <v>930</v>
      </c>
      <c r="F350" s="5" t="s">
        <v>425</v>
      </c>
      <c r="G350" s="5" t="s">
        <v>23</v>
      </c>
      <c r="H350" s="5" t="s">
        <v>425</v>
      </c>
      <c r="I350" s="5" t="s">
        <v>1063</v>
      </c>
      <c r="J350" s="5" t="s">
        <v>23</v>
      </c>
      <c r="K350" s="5" t="s">
        <v>1063</v>
      </c>
      <c r="L350" s="5"/>
    </row>
    <row r="351" spans="1:12" ht="19.5" hidden="1" x14ac:dyDescent="0.35">
      <c r="A351" s="2" t="s">
        <v>62</v>
      </c>
      <c r="B351" s="2"/>
      <c r="C351" s="5" t="s">
        <v>23</v>
      </c>
      <c r="D351" s="5" t="s">
        <v>1064</v>
      </c>
      <c r="E351" s="5" t="s">
        <v>1065</v>
      </c>
      <c r="F351" s="5" t="s">
        <v>23</v>
      </c>
      <c r="G351" s="5" t="s">
        <v>1066</v>
      </c>
      <c r="H351" s="5" t="s">
        <v>1067</v>
      </c>
      <c r="I351" s="5" t="s">
        <v>23</v>
      </c>
      <c r="J351" s="5" t="s">
        <v>1068</v>
      </c>
      <c r="K351" s="5" t="s">
        <v>1069</v>
      </c>
      <c r="L351" s="5"/>
    </row>
    <row r="352" spans="1:12" hidden="1" x14ac:dyDescent="0.35">
      <c r="A352" s="2" t="s">
        <v>67</v>
      </c>
      <c r="B352" s="2"/>
      <c r="C352" s="5" t="s">
        <v>1070</v>
      </c>
      <c r="D352" s="5" t="s">
        <v>23</v>
      </c>
      <c r="E352" s="5" t="s">
        <v>1070</v>
      </c>
      <c r="F352" s="5" t="s">
        <v>1071</v>
      </c>
      <c r="G352" s="5" t="s">
        <v>23</v>
      </c>
      <c r="H352" s="5" t="s">
        <v>1071</v>
      </c>
      <c r="I352" s="5" t="s">
        <v>188</v>
      </c>
      <c r="J352" s="5" t="s">
        <v>23</v>
      </c>
      <c r="K352" s="5" t="s">
        <v>188</v>
      </c>
      <c r="L352" s="5"/>
    </row>
    <row r="353" spans="1:12" x14ac:dyDescent="0.35">
      <c r="A353" s="2" t="s">
        <v>2196</v>
      </c>
      <c r="B353" s="2" t="str">
        <f>TRIM(A353)</f>
        <v>Department of the Interior</v>
      </c>
      <c r="C353" s="5" t="s">
        <v>650</v>
      </c>
      <c r="D353" s="5" t="s">
        <v>1072</v>
      </c>
      <c r="E353" s="5" t="s">
        <v>1073</v>
      </c>
      <c r="F353" s="8" t="s">
        <v>1074</v>
      </c>
      <c r="G353" s="5" t="s">
        <v>662</v>
      </c>
      <c r="H353" s="5" t="s">
        <v>1075</v>
      </c>
      <c r="I353" s="5" t="s">
        <v>1076</v>
      </c>
      <c r="J353" s="5" t="s">
        <v>1077</v>
      </c>
      <c r="K353" s="5" t="s">
        <v>1078</v>
      </c>
      <c r="L353" s="5"/>
    </row>
    <row r="354" spans="1:12" hidden="1" x14ac:dyDescent="0.35">
      <c r="A354" s="2" t="s">
        <v>1079</v>
      </c>
      <c r="B354" s="2"/>
      <c r="C354" s="4"/>
      <c r="D354" s="4"/>
      <c r="E354" s="4"/>
      <c r="F354" s="4"/>
      <c r="G354" s="4"/>
      <c r="H354" s="4"/>
      <c r="I354" s="4"/>
      <c r="J354" s="4"/>
      <c r="K354" s="4"/>
      <c r="L354" s="5"/>
    </row>
    <row r="355" spans="1:12" hidden="1" x14ac:dyDescent="0.35">
      <c r="A355" s="2" t="s">
        <v>1080</v>
      </c>
      <c r="B355" s="2"/>
      <c r="C355" s="5" t="s">
        <v>1081</v>
      </c>
      <c r="D355" s="5" t="s">
        <v>23</v>
      </c>
      <c r="E355" s="5" t="s">
        <v>1081</v>
      </c>
      <c r="F355" s="5" t="s">
        <v>256</v>
      </c>
      <c r="G355" s="5" t="s">
        <v>23</v>
      </c>
      <c r="H355" s="5" t="s">
        <v>256</v>
      </c>
      <c r="I355" s="5" t="s">
        <v>1082</v>
      </c>
      <c r="J355" s="5" t="s">
        <v>23</v>
      </c>
      <c r="K355" s="5" t="s">
        <v>1082</v>
      </c>
      <c r="L355" s="4"/>
    </row>
    <row r="356" spans="1:12" ht="19.5" hidden="1" x14ac:dyDescent="0.35">
      <c r="A356" s="2" t="s">
        <v>1083</v>
      </c>
      <c r="B356" s="2"/>
      <c r="C356" s="4"/>
      <c r="D356" s="4"/>
      <c r="E356" s="4"/>
      <c r="F356" s="4"/>
      <c r="G356" s="4"/>
      <c r="H356" s="4"/>
      <c r="I356" s="4"/>
      <c r="J356" s="4"/>
      <c r="K356" s="4"/>
      <c r="L356" s="5"/>
    </row>
    <row r="357" spans="1:12" hidden="1" x14ac:dyDescent="0.35">
      <c r="A357" s="2" t="s">
        <v>1084</v>
      </c>
      <c r="B357" s="2"/>
      <c r="C357" s="5" t="s">
        <v>1085</v>
      </c>
      <c r="D357" s="5" t="s">
        <v>23</v>
      </c>
      <c r="E357" s="5" t="s">
        <v>1085</v>
      </c>
      <c r="F357" s="5" t="s">
        <v>1086</v>
      </c>
      <c r="G357" s="5" t="s">
        <v>23</v>
      </c>
      <c r="H357" s="5" t="s">
        <v>1086</v>
      </c>
      <c r="I357" s="5" t="s">
        <v>1087</v>
      </c>
      <c r="J357" s="5" t="s">
        <v>23</v>
      </c>
      <c r="K357" s="5" t="s">
        <v>1087</v>
      </c>
      <c r="L357" s="4"/>
    </row>
    <row r="358" spans="1:12" hidden="1" x14ac:dyDescent="0.35">
      <c r="A358" s="2" t="s">
        <v>1088</v>
      </c>
      <c r="B358" s="2"/>
      <c r="C358" s="5" t="s">
        <v>919</v>
      </c>
      <c r="D358" s="5" t="s">
        <v>23</v>
      </c>
      <c r="E358" s="5" t="s">
        <v>919</v>
      </c>
      <c r="F358" s="5" t="s">
        <v>1089</v>
      </c>
      <c r="G358" s="5" t="s">
        <v>23</v>
      </c>
      <c r="H358" s="5" t="s">
        <v>1089</v>
      </c>
      <c r="I358" s="5" t="s">
        <v>1090</v>
      </c>
      <c r="J358" s="5" t="s">
        <v>23</v>
      </c>
      <c r="K358" s="5" t="s">
        <v>1090</v>
      </c>
      <c r="L358" s="5"/>
    </row>
    <row r="359" spans="1:12" hidden="1" x14ac:dyDescent="0.35">
      <c r="A359" s="2" t="s">
        <v>1091</v>
      </c>
      <c r="B359" s="2"/>
      <c r="C359" s="5" t="s">
        <v>1092</v>
      </c>
      <c r="D359" s="5" t="s">
        <v>23</v>
      </c>
      <c r="E359" s="5" t="s">
        <v>1092</v>
      </c>
      <c r="F359" s="5" t="s">
        <v>1093</v>
      </c>
      <c r="G359" s="5" t="s">
        <v>23</v>
      </c>
      <c r="H359" s="5" t="s">
        <v>1093</v>
      </c>
      <c r="I359" s="5" t="s">
        <v>1094</v>
      </c>
      <c r="J359" s="5" t="s">
        <v>23</v>
      </c>
      <c r="K359" s="5" t="s">
        <v>1094</v>
      </c>
      <c r="L359" s="5"/>
    </row>
    <row r="360" spans="1:12" hidden="1" x14ac:dyDescent="0.35">
      <c r="A360" s="2" t="s">
        <v>1095</v>
      </c>
      <c r="B360" s="2"/>
      <c r="C360" s="5" t="s">
        <v>1022</v>
      </c>
      <c r="D360" s="5" t="s">
        <v>23</v>
      </c>
      <c r="E360" s="5" t="s">
        <v>1022</v>
      </c>
      <c r="F360" s="5" t="s">
        <v>70</v>
      </c>
      <c r="G360" s="5" t="s">
        <v>23</v>
      </c>
      <c r="H360" s="5" t="s">
        <v>70</v>
      </c>
      <c r="I360" s="5" t="s">
        <v>1096</v>
      </c>
      <c r="J360" s="5" t="s">
        <v>23</v>
      </c>
      <c r="K360" s="5" t="s">
        <v>1096</v>
      </c>
      <c r="L360" s="5"/>
    </row>
    <row r="361" spans="1:12" hidden="1" x14ac:dyDescent="0.35">
      <c r="A361" s="2" t="s">
        <v>117</v>
      </c>
      <c r="B361" s="2"/>
      <c r="C361" s="5" t="s">
        <v>404</v>
      </c>
      <c r="D361" s="5" t="s">
        <v>23</v>
      </c>
      <c r="E361" s="5" t="s">
        <v>404</v>
      </c>
      <c r="F361" s="5" t="s">
        <v>1097</v>
      </c>
      <c r="G361" s="5" t="s">
        <v>23</v>
      </c>
      <c r="H361" s="5" t="s">
        <v>1097</v>
      </c>
      <c r="I361" s="5" t="s">
        <v>1098</v>
      </c>
      <c r="J361" s="5" t="s">
        <v>23</v>
      </c>
      <c r="K361" s="5" t="s">
        <v>1098</v>
      </c>
      <c r="L361" s="5"/>
    </row>
    <row r="362" spans="1:12" hidden="1" x14ac:dyDescent="0.35">
      <c r="A362" s="2" t="s">
        <v>1099</v>
      </c>
      <c r="B362" s="2"/>
      <c r="C362" s="5" t="s">
        <v>1100</v>
      </c>
      <c r="D362" s="5" t="s">
        <v>23</v>
      </c>
      <c r="E362" s="5" t="s">
        <v>1100</v>
      </c>
      <c r="F362" s="5" t="s">
        <v>1101</v>
      </c>
      <c r="G362" s="5" t="s">
        <v>23</v>
      </c>
      <c r="H362" s="5" t="s">
        <v>1101</v>
      </c>
      <c r="I362" s="5" t="s">
        <v>1102</v>
      </c>
      <c r="J362" s="5" t="s">
        <v>23</v>
      </c>
      <c r="K362" s="5" t="s">
        <v>1102</v>
      </c>
      <c r="L362" s="5"/>
    </row>
    <row r="363" spans="1:12" ht="19.5" hidden="1" x14ac:dyDescent="0.35">
      <c r="A363" s="2" t="s">
        <v>1103</v>
      </c>
      <c r="B363" s="2"/>
      <c r="C363" s="5" t="s">
        <v>1104</v>
      </c>
      <c r="D363" s="5" t="s">
        <v>23</v>
      </c>
      <c r="E363" s="5" t="s">
        <v>1104</v>
      </c>
      <c r="F363" s="5" t="s">
        <v>1105</v>
      </c>
      <c r="G363" s="5" t="s">
        <v>23</v>
      </c>
      <c r="H363" s="5" t="s">
        <v>1105</v>
      </c>
      <c r="I363" s="5" t="s">
        <v>1106</v>
      </c>
      <c r="J363" s="5" t="s">
        <v>23</v>
      </c>
      <c r="K363" s="5" t="s">
        <v>1106</v>
      </c>
      <c r="L363" s="5"/>
    </row>
    <row r="364" spans="1:12" ht="19.5" hidden="1" x14ac:dyDescent="0.35">
      <c r="A364" s="2" t="s">
        <v>1107</v>
      </c>
      <c r="B364" s="2"/>
      <c r="C364" s="5" t="s">
        <v>49</v>
      </c>
      <c r="D364" s="5" t="s">
        <v>23</v>
      </c>
      <c r="E364" s="5" t="s">
        <v>49</v>
      </c>
      <c r="F364" s="5" t="s">
        <v>199</v>
      </c>
      <c r="G364" s="5" t="s">
        <v>23</v>
      </c>
      <c r="H364" s="5" t="s">
        <v>199</v>
      </c>
      <c r="I364" s="5" t="s">
        <v>199</v>
      </c>
      <c r="J364" s="5" t="s">
        <v>23</v>
      </c>
      <c r="K364" s="5" t="s">
        <v>199</v>
      </c>
      <c r="L364" s="5"/>
    </row>
    <row r="365" spans="1:12" hidden="1" x14ac:dyDescent="0.35">
      <c r="A365" s="2" t="s">
        <v>1108</v>
      </c>
      <c r="B365" s="2"/>
      <c r="C365" s="5" t="s">
        <v>1109</v>
      </c>
      <c r="D365" s="5" t="s">
        <v>214</v>
      </c>
      <c r="E365" s="5" t="s">
        <v>1110</v>
      </c>
      <c r="F365" s="5" t="s">
        <v>1111</v>
      </c>
      <c r="G365" s="5" t="s">
        <v>494</v>
      </c>
      <c r="H365" s="5" t="s">
        <v>1112</v>
      </c>
      <c r="I365" s="5" t="s">
        <v>1113</v>
      </c>
      <c r="J365" s="5" t="s">
        <v>1114</v>
      </c>
      <c r="K365" s="5" t="s">
        <v>1115</v>
      </c>
      <c r="L365" s="5"/>
    </row>
    <row r="366" spans="1:12" hidden="1" x14ac:dyDescent="0.35">
      <c r="A366" s="2" t="s">
        <v>1116</v>
      </c>
      <c r="B366" s="2"/>
      <c r="C366" s="4"/>
      <c r="D366" s="4"/>
      <c r="E366" s="4"/>
      <c r="F366" s="4"/>
      <c r="G366" s="4"/>
      <c r="H366" s="4"/>
      <c r="I366" s="4"/>
      <c r="J366" s="4"/>
      <c r="K366" s="4"/>
      <c r="L366" s="5"/>
    </row>
    <row r="367" spans="1:12" ht="19.5" hidden="1" x14ac:dyDescent="0.35">
      <c r="A367" s="2" t="s">
        <v>1117</v>
      </c>
      <c r="B367" s="2"/>
      <c r="C367" s="5" t="s">
        <v>502</v>
      </c>
      <c r="D367" s="5" t="s">
        <v>23</v>
      </c>
      <c r="E367" s="5" t="s">
        <v>502</v>
      </c>
      <c r="F367" s="5" t="s">
        <v>1118</v>
      </c>
      <c r="G367" s="5" t="s">
        <v>23</v>
      </c>
      <c r="H367" s="5" t="s">
        <v>1118</v>
      </c>
      <c r="I367" s="5" t="s">
        <v>1119</v>
      </c>
      <c r="J367" s="5" t="s">
        <v>23</v>
      </c>
      <c r="K367" s="5" t="s">
        <v>1119</v>
      </c>
      <c r="L367" s="4"/>
    </row>
    <row r="368" spans="1:12" ht="19.5" hidden="1" x14ac:dyDescent="0.35">
      <c r="A368" s="2" t="s">
        <v>1120</v>
      </c>
      <c r="B368" s="2"/>
      <c r="C368" s="5" t="s">
        <v>444</v>
      </c>
      <c r="D368" s="5" t="s">
        <v>23</v>
      </c>
      <c r="E368" s="5" t="s">
        <v>444</v>
      </c>
      <c r="F368" s="5" t="s">
        <v>317</v>
      </c>
      <c r="G368" s="5" t="s">
        <v>23</v>
      </c>
      <c r="H368" s="5" t="s">
        <v>317</v>
      </c>
      <c r="I368" s="5" t="s">
        <v>121</v>
      </c>
      <c r="J368" s="5" t="s">
        <v>23</v>
      </c>
      <c r="K368" s="5" t="s">
        <v>121</v>
      </c>
      <c r="L368" s="5"/>
    </row>
    <row r="369" spans="1:12" hidden="1" x14ac:dyDescent="0.35">
      <c r="A369" s="2" t="s">
        <v>1121</v>
      </c>
      <c r="B369" s="2"/>
      <c r="C369" s="5" t="s">
        <v>320</v>
      </c>
      <c r="D369" s="5" t="s">
        <v>23</v>
      </c>
      <c r="E369" s="5" t="s">
        <v>320</v>
      </c>
      <c r="F369" s="5" t="s">
        <v>1122</v>
      </c>
      <c r="G369" s="5" t="s">
        <v>23</v>
      </c>
      <c r="H369" s="5" t="s">
        <v>1122</v>
      </c>
      <c r="I369" s="5" t="s">
        <v>1123</v>
      </c>
      <c r="J369" s="5" t="s">
        <v>23</v>
      </c>
      <c r="K369" s="5" t="s">
        <v>1123</v>
      </c>
      <c r="L369" s="5"/>
    </row>
    <row r="370" spans="1:12" hidden="1" x14ac:dyDescent="0.35">
      <c r="A370" s="2" t="s">
        <v>117</v>
      </c>
      <c r="B370" s="2"/>
      <c r="C370" s="5" t="s">
        <v>216</v>
      </c>
      <c r="D370" s="5" t="s">
        <v>23</v>
      </c>
      <c r="E370" s="5" t="s">
        <v>216</v>
      </c>
      <c r="F370" s="5" t="s">
        <v>1124</v>
      </c>
      <c r="G370" s="5" t="s">
        <v>23</v>
      </c>
      <c r="H370" s="5" t="s">
        <v>1124</v>
      </c>
      <c r="I370" s="5" t="s">
        <v>455</v>
      </c>
      <c r="J370" s="5" t="s">
        <v>23</v>
      </c>
      <c r="K370" s="5" t="s">
        <v>455</v>
      </c>
      <c r="L370" s="5"/>
    </row>
    <row r="371" spans="1:12" hidden="1" x14ac:dyDescent="0.35">
      <c r="A371" s="2" t="s">
        <v>87</v>
      </c>
      <c r="B371" s="2"/>
      <c r="C371" s="5" t="s">
        <v>134</v>
      </c>
      <c r="D371" s="5" t="s">
        <v>23</v>
      </c>
      <c r="E371" s="5" t="s">
        <v>134</v>
      </c>
      <c r="F371" s="5" t="s">
        <v>1125</v>
      </c>
      <c r="G371" s="5" t="s">
        <v>23</v>
      </c>
      <c r="H371" s="5" t="s">
        <v>1125</v>
      </c>
      <c r="I371" s="5" t="s">
        <v>554</v>
      </c>
      <c r="J371" s="5" t="s">
        <v>23</v>
      </c>
      <c r="K371" s="5" t="s">
        <v>554</v>
      </c>
      <c r="L371" s="5"/>
    </row>
    <row r="372" spans="1:12" ht="19.5" hidden="1" x14ac:dyDescent="0.35">
      <c r="A372" s="2" t="s">
        <v>62</v>
      </c>
      <c r="B372" s="2"/>
      <c r="C372" s="5" t="s">
        <v>23</v>
      </c>
      <c r="D372" s="5" t="s">
        <v>24</v>
      </c>
      <c r="E372" s="5" t="s">
        <v>325</v>
      </c>
      <c r="F372" s="5" t="s">
        <v>23</v>
      </c>
      <c r="G372" s="5" t="s">
        <v>1126</v>
      </c>
      <c r="H372" s="5" t="s">
        <v>1127</v>
      </c>
      <c r="I372" s="5" t="s">
        <v>23</v>
      </c>
      <c r="J372" s="5" t="s">
        <v>1128</v>
      </c>
      <c r="K372" s="5" t="s">
        <v>1129</v>
      </c>
      <c r="L372" s="5"/>
    </row>
    <row r="373" spans="1:12" hidden="1" x14ac:dyDescent="0.35">
      <c r="A373" s="2" t="s">
        <v>67</v>
      </c>
      <c r="B373" s="2"/>
      <c r="C373" s="5" t="s">
        <v>1130</v>
      </c>
      <c r="D373" s="5" t="s">
        <v>23</v>
      </c>
      <c r="E373" s="5" t="s">
        <v>1130</v>
      </c>
      <c r="F373" s="5" t="s">
        <v>1131</v>
      </c>
      <c r="G373" s="5" t="s">
        <v>23</v>
      </c>
      <c r="H373" s="5" t="s">
        <v>1131</v>
      </c>
      <c r="I373" s="5" t="s">
        <v>213</v>
      </c>
      <c r="J373" s="5" t="s">
        <v>23</v>
      </c>
      <c r="K373" s="5" t="s">
        <v>213</v>
      </c>
      <c r="L373" s="5"/>
    </row>
    <row r="374" spans="1:12" ht="19.5" hidden="1" x14ac:dyDescent="0.35">
      <c r="A374" s="2" t="s">
        <v>69</v>
      </c>
      <c r="B374" s="2"/>
      <c r="C374" s="5" t="s">
        <v>23</v>
      </c>
      <c r="D374" s="5" t="s">
        <v>52</v>
      </c>
      <c r="E374" s="5" t="s">
        <v>464</v>
      </c>
      <c r="F374" s="5" t="s">
        <v>23</v>
      </c>
      <c r="G374" s="5" t="s">
        <v>981</v>
      </c>
      <c r="H374" s="5" t="s">
        <v>982</v>
      </c>
      <c r="I374" s="5" t="s">
        <v>23</v>
      </c>
      <c r="J374" s="5" t="s">
        <v>693</v>
      </c>
      <c r="K374" s="5" t="s">
        <v>1132</v>
      </c>
      <c r="L374" s="5"/>
    </row>
    <row r="375" spans="1:12" x14ac:dyDescent="0.35">
      <c r="A375" s="2" t="s">
        <v>2197</v>
      </c>
      <c r="B375" s="2" t="str">
        <f>TRIM(A375)</f>
        <v>Department of Justice</v>
      </c>
      <c r="C375" s="5" t="s">
        <v>1133</v>
      </c>
      <c r="D375" s="5" t="s">
        <v>1134</v>
      </c>
      <c r="E375" s="5" t="s">
        <v>1135</v>
      </c>
      <c r="F375" s="8" t="s">
        <v>1136</v>
      </c>
      <c r="G375" s="5" t="s">
        <v>1137</v>
      </c>
      <c r="H375" s="5" t="s">
        <v>1138</v>
      </c>
      <c r="I375" s="5" t="s">
        <v>1139</v>
      </c>
      <c r="J375" s="5" t="s">
        <v>1140</v>
      </c>
      <c r="K375" s="5" t="s">
        <v>1141</v>
      </c>
      <c r="L375" s="5"/>
    </row>
    <row r="376" spans="1:12" hidden="1" x14ac:dyDescent="0.35">
      <c r="A376" s="2" t="s">
        <v>1142</v>
      </c>
      <c r="B376" s="2"/>
      <c r="C376" s="4"/>
      <c r="D376" s="4"/>
      <c r="E376" s="4"/>
      <c r="F376" s="4"/>
      <c r="G376" s="4"/>
      <c r="H376" s="4"/>
      <c r="I376" s="4"/>
      <c r="J376" s="4"/>
      <c r="K376" s="4"/>
      <c r="L376" s="5"/>
    </row>
    <row r="377" spans="1:12" ht="19.5" hidden="1" x14ac:dyDescent="0.35">
      <c r="A377" s="2" t="s">
        <v>1143</v>
      </c>
      <c r="B377" s="2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ht="19.5" hidden="1" x14ac:dyDescent="0.35">
      <c r="A378" s="2" t="s">
        <v>1144</v>
      </c>
      <c r="B378" s="2"/>
      <c r="C378" s="5" t="s">
        <v>136</v>
      </c>
      <c r="D378" s="5" t="s">
        <v>23</v>
      </c>
      <c r="E378" s="5" t="s">
        <v>136</v>
      </c>
      <c r="F378" s="5" t="s">
        <v>1145</v>
      </c>
      <c r="G378" s="5" t="s">
        <v>23</v>
      </c>
      <c r="H378" s="5" t="s">
        <v>1145</v>
      </c>
      <c r="I378" s="5" t="s">
        <v>1146</v>
      </c>
      <c r="J378" s="5" t="s">
        <v>23</v>
      </c>
      <c r="K378" s="5" t="s">
        <v>1146</v>
      </c>
      <c r="L378" s="4"/>
    </row>
    <row r="379" spans="1:12" hidden="1" x14ac:dyDescent="0.35">
      <c r="A379" s="2" t="s">
        <v>1147</v>
      </c>
      <c r="B379" s="2"/>
      <c r="C379" s="5" t="s">
        <v>821</v>
      </c>
      <c r="D379" s="5" t="s">
        <v>23</v>
      </c>
      <c r="E379" s="5" t="s">
        <v>821</v>
      </c>
      <c r="F379" s="5" t="s">
        <v>1148</v>
      </c>
      <c r="G379" s="5" t="s">
        <v>23</v>
      </c>
      <c r="H379" s="5" t="s">
        <v>1148</v>
      </c>
      <c r="I379" s="5" t="s">
        <v>1149</v>
      </c>
      <c r="J379" s="5" t="s">
        <v>23</v>
      </c>
      <c r="K379" s="5" t="s">
        <v>1149</v>
      </c>
      <c r="L379" s="5"/>
    </row>
    <row r="380" spans="1:12" ht="19.5" hidden="1" x14ac:dyDescent="0.35">
      <c r="A380" s="2" t="s">
        <v>1150</v>
      </c>
      <c r="B380" s="2"/>
      <c r="C380" s="5" t="s">
        <v>426</v>
      </c>
      <c r="D380" s="5" t="s">
        <v>23</v>
      </c>
      <c r="E380" s="5" t="s">
        <v>426</v>
      </c>
      <c r="F380" s="5" t="s">
        <v>1151</v>
      </c>
      <c r="G380" s="5" t="s">
        <v>23</v>
      </c>
      <c r="H380" s="5" t="s">
        <v>1151</v>
      </c>
      <c r="I380" s="5" t="s">
        <v>1152</v>
      </c>
      <c r="J380" s="5" t="s">
        <v>23</v>
      </c>
      <c r="K380" s="5" t="s">
        <v>1152</v>
      </c>
      <c r="L380" s="5"/>
    </row>
    <row r="381" spans="1:12" ht="19.5" hidden="1" x14ac:dyDescent="0.35">
      <c r="A381" s="2" t="s">
        <v>1153</v>
      </c>
      <c r="B381" s="2"/>
      <c r="C381" s="5" t="s">
        <v>165</v>
      </c>
      <c r="D381" s="5" t="s">
        <v>23</v>
      </c>
      <c r="E381" s="5" t="s">
        <v>165</v>
      </c>
      <c r="F381" s="5" t="s">
        <v>1154</v>
      </c>
      <c r="G381" s="5" t="s">
        <v>23</v>
      </c>
      <c r="H381" s="5" t="s">
        <v>1154</v>
      </c>
      <c r="I381" s="5" t="s">
        <v>1155</v>
      </c>
      <c r="J381" s="5" t="s">
        <v>23</v>
      </c>
      <c r="K381" s="5" t="s">
        <v>1155</v>
      </c>
      <c r="L381" s="5"/>
    </row>
    <row r="382" spans="1:12" ht="28.5" hidden="1" x14ac:dyDescent="0.35">
      <c r="A382" s="2" t="s">
        <v>1156</v>
      </c>
      <c r="B382" s="2"/>
      <c r="C382" s="5" t="s">
        <v>314</v>
      </c>
      <c r="D382" s="5" t="s">
        <v>23</v>
      </c>
      <c r="E382" s="5" t="s">
        <v>314</v>
      </c>
      <c r="F382" s="5" t="s">
        <v>68</v>
      </c>
      <c r="G382" s="5" t="s">
        <v>23</v>
      </c>
      <c r="H382" s="5" t="s">
        <v>68</v>
      </c>
      <c r="I382" s="5" t="s">
        <v>1157</v>
      </c>
      <c r="J382" s="5" t="s">
        <v>23</v>
      </c>
      <c r="K382" s="5" t="s">
        <v>1157</v>
      </c>
      <c r="L382" s="5"/>
    </row>
    <row r="383" spans="1:12" ht="28.5" hidden="1" x14ac:dyDescent="0.35">
      <c r="A383" s="2" t="s">
        <v>1158</v>
      </c>
      <c r="B383" s="2"/>
      <c r="C383" s="5" t="s">
        <v>478</v>
      </c>
      <c r="D383" s="5" t="s">
        <v>23</v>
      </c>
      <c r="E383" s="5" t="s">
        <v>478</v>
      </c>
      <c r="F383" s="5" t="s">
        <v>442</v>
      </c>
      <c r="G383" s="5" t="s">
        <v>23</v>
      </c>
      <c r="H383" s="5" t="s">
        <v>442</v>
      </c>
      <c r="I383" s="5" t="s">
        <v>1159</v>
      </c>
      <c r="J383" s="5" t="s">
        <v>23</v>
      </c>
      <c r="K383" s="5" t="s">
        <v>1159</v>
      </c>
      <c r="L383" s="5"/>
    </row>
    <row r="384" spans="1:12" ht="19.5" hidden="1" x14ac:dyDescent="0.35">
      <c r="A384" s="2" t="s">
        <v>1160</v>
      </c>
      <c r="B384" s="2"/>
      <c r="C384" s="5" t="s">
        <v>23</v>
      </c>
      <c r="D384" s="5" t="s">
        <v>23</v>
      </c>
      <c r="E384" s="5" t="s">
        <v>23</v>
      </c>
      <c r="F384" s="5" t="s">
        <v>80</v>
      </c>
      <c r="G384" s="5" t="s">
        <v>23</v>
      </c>
      <c r="H384" s="5" t="s">
        <v>80</v>
      </c>
      <c r="I384" s="5" t="s">
        <v>469</v>
      </c>
      <c r="J384" s="5" t="s">
        <v>23</v>
      </c>
      <c r="K384" s="5" t="s">
        <v>469</v>
      </c>
      <c r="L384" s="5"/>
    </row>
    <row r="385" spans="1:12" hidden="1" x14ac:dyDescent="0.35">
      <c r="A385" s="2" t="s">
        <v>1161</v>
      </c>
      <c r="B385" s="2"/>
      <c r="C385" s="5" t="s">
        <v>200</v>
      </c>
      <c r="D385" s="5" t="s">
        <v>23</v>
      </c>
      <c r="E385" s="5" t="s">
        <v>200</v>
      </c>
      <c r="F385" s="5" t="s">
        <v>42</v>
      </c>
      <c r="G385" s="5" t="s">
        <v>23</v>
      </c>
      <c r="H385" s="5" t="s">
        <v>42</v>
      </c>
      <c r="I385" s="5" t="s">
        <v>943</v>
      </c>
      <c r="J385" s="5" t="s">
        <v>23</v>
      </c>
      <c r="K385" s="5" t="s">
        <v>943</v>
      </c>
      <c r="L385" s="5"/>
    </row>
    <row r="386" spans="1:12" hidden="1" x14ac:dyDescent="0.35">
      <c r="A386" s="2" t="s">
        <v>1162</v>
      </c>
      <c r="B386" s="2"/>
      <c r="C386" s="4"/>
      <c r="D386" s="4"/>
      <c r="E386" s="4"/>
      <c r="F386" s="4"/>
      <c r="G386" s="4"/>
      <c r="H386" s="4"/>
      <c r="I386" s="4"/>
      <c r="J386" s="4"/>
      <c r="K386" s="4"/>
      <c r="L386" s="5"/>
    </row>
    <row r="387" spans="1:12" ht="19.5" hidden="1" x14ac:dyDescent="0.35">
      <c r="A387" s="2" t="s">
        <v>1163</v>
      </c>
      <c r="B387" s="2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ht="19.5" hidden="1" x14ac:dyDescent="0.35">
      <c r="A388" s="2" t="s">
        <v>1164</v>
      </c>
      <c r="B388" s="2"/>
      <c r="C388" s="5" t="s">
        <v>1165</v>
      </c>
      <c r="D388" s="5" t="s">
        <v>23</v>
      </c>
      <c r="E388" s="5" t="s">
        <v>1165</v>
      </c>
      <c r="F388" s="5" t="s">
        <v>1166</v>
      </c>
      <c r="G388" s="5" t="s">
        <v>23</v>
      </c>
      <c r="H388" s="5" t="s">
        <v>1166</v>
      </c>
      <c r="I388" s="5" t="s">
        <v>1167</v>
      </c>
      <c r="J388" s="5" t="s">
        <v>23</v>
      </c>
      <c r="K388" s="5" t="s">
        <v>1167</v>
      </c>
      <c r="L388" s="4"/>
    </row>
    <row r="389" spans="1:12" ht="19.5" hidden="1" x14ac:dyDescent="0.35">
      <c r="A389" s="2" t="s">
        <v>1168</v>
      </c>
      <c r="B389" s="2"/>
      <c r="C389" s="5" t="s">
        <v>15</v>
      </c>
      <c r="D389" s="5" t="s">
        <v>23</v>
      </c>
      <c r="E389" s="5" t="s">
        <v>15</v>
      </c>
      <c r="F389" s="5" t="s">
        <v>1169</v>
      </c>
      <c r="G389" s="5" t="s">
        <v>23</v>
      </c>
      <c r="H389" s="5" t="s">
        <v>1169</v>
      </c>
      <c r="I389" s="5" t="s">
        <v>1170</v>
      </c>
      <c r="J389" s="5" t="s">
        <v>23</v>
      </c>
      <c r="K389" s="5" t="s">
        <v>1170</v>
      </c>
      <c r="L389" s="5"/>
    </row>
    <row r="390" spans="1:12" ht="19.5" hidden="1" x14ac:dyDescent="0.35">
      <c r="A390" s="2" t="s">
        <v>1171</v>
      </c>
      <c r="B390" s="2"/>
      <c r="C390" s="5" t="s">
        <v>76</v>
      </c>
      <c r="D390" s="5" t="s">
        <v>23</v>
      </c>
      <c r="E390" s="5" t="s">
        <v>76</v>
      </c>
      <c r="F390" s="5" t="s">
        <v>332</v>
      </c>
      <c r="G390" s="5" t="s">
        <v>23</v>
      </c>
      <c r="H390" s="5" t="s">
        <v>332</v>
      </c>
      <c r="I390" s="5" t="s">
        <v>1151</v>
      </c>
      <c r="J390" s="5" t="s">
        <v>23</v>
      </c>
      <c r="K390" s="5" t="s">
        <v>1151</v>
      </c>
      <c r="L390" s="5"/>
    </row>
    <row r="391" spans="1:12" hidden="1" x14ac:dyDescent="0.35">
      <c r="A391" s="2" t="s">
        <v>437</v>
      </c>
      <c r="B391" s="2"/>
      <c r="C391" s="5" t="s">
        <v>514</v>
      </c>
      <c r="D391" s="5" t="s">
        <v>23</v>
      </c>
      <c r="E391" s="5" t="s">
        <v>514</v>
      </c>
      <c r="F391" s="5" t="s">
        <v>111</v>
      </c>
      <c r="G391" s="5" t="s">
        <v>23</v>
      </c>
      <c r="H391" s="5" t="s">
        <v>111</v>
      </c>
      <c r="I391" s="5" t="s">
        <v>302</v>
      </c>
      <c r="J391" s="5" t="s">
        <v>23</v>
      </c>
      <c r="K391" s="5" t="s">
        <v>302</v>
      </c>
      <c r="L391" s="5"/>
    </row>
    <row r="392" spans="1:12" x14ac:dyDescent="0.35">
      <c r="A392" s="2" t="s">
        <v>2021</v>
      </c>
      <c r="B392" s="2" t="str">
        <f>TRIM(A392)</f>
        <v>Unemployment Trust Fund</v>
      </c>
      <c r="C392" s="5" t="s">
        <v>1172</v>
      </c>
      <c r="D392" s="5" t="s">
        <v>23</v>
      </c>
      <c r="E392" s="5" t="s">
        <v>1172</v>
      </c>
      <c r="F392" s="8" t="s">
        <v>1173</v>
      </c>
      <c r="G392" s="5" t="s">
        <v>23</v>
      </c>
      <c r="H392" s="5" t="s">
        <v>1173</v>
      </c>
      <c r="I392" s="5" t="s">
        <v>1174</v>
      </c>
      <c r="J392" s="5" t="s">
        <v>23</v>
      </c>
      <c r="K392" s="5" t="s">
        <v>1174</v>
      </c>
      <c r="L392" s="5"/>
    </row>
    <row r="393" spans="1:12" hidden="1" x14ac:dyDescent="0.35">
      <c r="A393" s="2" t="s">
        <v>117</v>
      </c>
      <c r="B393" s="2"/>
      <c r="C393" s="5" t="s">
        <v>901</v>
      </c>
      <c r="D393" s="5" t="s">
        <v>23</v>
      </c>
      <c r="E393" s="5" t="s">
        <v>901</v>
      </c>
      <c r="F393" s="5" t="s">
        <v>289</v>
      </c>
      <c r="G393" s="5" t="s">
        <v>23</v>
      </c>
      <c r="H393" s="5" t="s">
        <v>289</v>
      </c>
      <c r="I393" s="5" t="s">
        <v>1151</v>
      </c>
      <c r="J393" s="5" t="s">
        <v>23</v>
      </c>
      <c r="K393" s="5" t="s">
        <v>1151</v>
      </c>
      <c r="L393" s="5"/>
    </row>
    <row r="394" spans="1:12" ht="19.5" x14ac:dyDescent="0.35">
      <c r="A394" s="2" t="s">
        <v>2198</v>
      </c>
      <c r="B394" s="2" t="str">
        <f>TRIM(A394)</f>
        <v>Employment and Training Administration</v>
      </c>
      <c r="C394" s="5" t="s">
        <v>1175</v>
      </c>
      <c r="D394" s="5" t="s">
        <v>23</v>
      </c>
      <c r="E394" s="5" t="s">
        <v>1175</v>
      </c>
      <c r="F394" s="8" t="s">
        <v>1176</v>
      </c>
      <c r="G394" s="5" t="s">
        <v>23</v>
      </c>
      <c r="H394" s="5" t="s">
        <v>1176</v>
      </c>
      <c r="I394" s="5" t="s">
        <v>1177</v>
      </c>
      <c r="J394" s="5" t="s">
        <v>23</v>
      </c>
      <c r="K394" s="5" t="s">
        <v>1177</v>
      </c>
      <c r="L394" s="5"/>
    </row>
    <row r="395" spans="1:12" ht="19.5" hidden="1" x14ac:dyDescent="0.35">
      <c r="A395" s="2" t="s">
        <v>1178</v>
      </c>
      <c r="B395" s="2"/>
      <c r="C395" s="5" t="s">
        <v>1179</v>
      </c>
      <c r="D395" s="5" t="s">
        <v>195</v>
      </c>
      <c r="E395" s="5" t="s">
        <v>381</v>
      </c>
      <c r="F395" s="5" t="s">
        <v>1180</v>
      </c>
      <c r="G395" s="5" t="s">
        <v>1181</v>
      </c>
      <c r="H395" s="5" t="s">
        <v>1182</v>
      </c>
      <c r="I395" s="5" t="s">
        <v>1183</v>
      </c>
      <c r="J395" s="5" t="s">
        <v>690</v>
      </c>
      <c r="K395" s="5" t="s">
        <v>1184</v>
      </c>
      <c r="L395" s="5"/>
    </row>
    <row r="396" spans="1:12" ht="19.5" hidden="1" x14ac:dyDescent="0.35">
      <c r="A396" s="2" t="s">
        <v>1185</v>
      </c>
      <c r="B396" s="2"/>
      <c r="C396" s="5" t="s">
        <v>23</v>
      </c>
      <c r="D396" s="5" t="s">
        <v>23</v>
      </c>
      <c r="E396" s="5" t="s">
        <v>23</v>
      </c>
      <c r="F396" s="5" t="s">
        <v>23</v>
      </c>
      <c r="G396" s="5" t="s">
        <v>23</v>
      </c>
      <c r="H396" s="5" t="s">
        <v>23</v>
      </c>
      <c r="I396" s="5" t="s">
        <v>9</v>
      </c>
      <c r="J396" s="5" t="s">
        <v>23</v>
      </c>
      <c r="K396" s="5" t="s">
        <v>9</v>
      </c>
      <c r="L396" s="5"/>
    </row>
    <row r="397" spans="1:12" ht="19.5" hidden="1" x14ac:dyDescent="0.35">
      <c r="A397" s="2" t="s">
        <v>1186</v>
      </c>
      <c r="B397" s="2"/>
      <c r="C397" s="4"/>
      <c r="D397" s="4"/>
      <c r="E397" s="4"/>
      <c r="F397" s="4"/>
      <c r="G397" s="4"/>
      <c r="H397" s="4"/>
      <c r="I397" s="4"/>
      <c r="J397" s="4"/>
      <c r="K397" s="4"/>
      <c r="L397" s="5"/>
    </row>
    <row r="398" spans="1:12" hidden="1" x14ac:dyDescent="0.35">
      <c r="A398" s="2" t="s">
        <v>1187</v>
      </c>
      <c r="B398" s="2"/>
      <c r="C398" s="5" t="s">
        <v>71</v>
      </c>
      <c r="D398" s="5" t="s">
        <v>23</v>
      </c>
      <c r="E398" s="5" t="s">
        <v>71</v>
      </c>
      <c r="F398" s="5" t="s">
        <v>8</v>
      </c>
      <c r="G398" s="5" t="s">
        <v>23</v>
      </c>
      <c r="H398" s="5" t="s">
        <v>8</v>
      </c>
      <c r="I398" s="5" t="s">
        <v>1188</v>
      </c>
      <c r="J398" s="5" t="s">
        <v>23</v>
      </c>
      <c r="K398" s="5" t="s">
        <v>1188</v>
      </c>
      <c r="L398" s="4"/>
    </row>
    <row r="399" spans="1:12" ht="28.5" hidden="1" x14ac:dyDescent="0.35">
      <c r="A399" s="2" t="s">
        <v>1189</v>
      </c>
      <c r="B399" s="2"/>
      <c r="C399" s="5" t="s">
        <v>1190</v>
      </c>
      <c r="D399" s="5" t="s">
        <v>23</v>
      </c>
      <c r="E399" s="5" t="s">
        <v>1190</v>
      </c>
      <c r="F399" s="5" t="s">
        <v>1191</v>
      </c>
      <c r="G399" s="5" t="s">
        <v>23</v>
      </c>
      <c r="H399" s="5" t="s">
        <v>1191</v>
      </c>
      <c r="I399" s="5" t="s">
        <v>612</v>
      </c>
      <c r="J399" s="5" t="s">
        <v>23</v>
      </c>
      <c r="K399" s="5" t="s">
        <v>612</v>
      </c>
      <c r="L399" s="5"/>
    </row>
    <row r="400" spans="1:12" ht="19.5" hidden="1" x14ac:dyDescent="0.35">
      <c r="A400" s="2" t="s">
        <v>1192</v>
      </c>
      <c r="B400" s="2"/>
      <c r="C400" s="5" t="s">
        <v>65</v>
      </c>
      <c r="D400" s="5" t="s">
        <v>23</v>
      </c>
      <c r="E400" s="5" t="s">
        <v>65</v>
      </c>
      <c r="F400" s="5" t="s">
        <v>118</v>
      </c>
      <c r="G400" s="5" t="s">
        <v>23</v>
      </c>
      <c r="H400" s="5" t="s">
        <v>118</v>
      </c>
      <c r="I400" s="5" t="s">
        <v>165</v>
      </c>
      <c r="J400" s="5" t="s">
        <v>23</v>
      </c>
      <c r="K400" s="5" t="s">
        <v>165</v>
      </c>
      <c r="L400" s="5"/>
    </row>
    <row r="401" spans="1:12" ht="19.5" hidden="1" x14ac:dyDescent="0.35">
      <c r="A401" s="2" t="s">
        <v>1193</v>
      </c>
      <c r="B401" s="2"/>
      <c r="C401" s="5" t="s">
        <v>901</v>
      </c>
      <c r="D401" s="5" t="s">
        <v>23</v>
      </c>
      <c r="E401" s="5" t="s">
        <v>901</v>
      </c>
      <c r="F401" s="5" t="s">
        <v>1194</v>
      </c>
      <c r="G401" s="5" t="s">
        <v>23</v>
      </c>
      <c r="H401" s="5" t="s">
        <v>1194</v>
      </c>
      <c r="I401" s="5" t="s">
        <v>963</v>
      </c>
      <c r="J401" s="5" t="s">
        <v>23</v>
      </c>
      <c r="K401" s="5" t="s">
        <v>963</v>
      </c>
      <c r="L401" s="5"/>
    </row>
    <row r="402" spans="1:12" hidden="1" x14ac:dyDescent="0.35">
      <c r="A402" s="2" t="s">
        <v>117</v>
      </c>
      <c r="B402" s="2"/>
      <c r="C402" s="5" t="s">
        <v>134</v>
      </c>
      <c r="D402" s="5" t="s">
        <v>23</v>
      </c>
      <c r="E402" s="5" t="s">
        <v>134</v>
      </c>
      <c r="F402" s="5" t="s">
        <v>1002</v>
      </c>
      <c r="G402" s="5" t="s">
        <v>23</v>
      </c>
      <c r="H402" s="5" t="s">
        <v>1002</v>
      </c>
      <c r="I402" s="5" t="s">
        <v>1195</v>
      </c>
      <c r="J402" s="5" t="s">
        <v>23</v>
      </c>
      <c r="K402" s="5" t="s">
        <v>1195</v>
      </c>
      <c r="L402" s="5"/>
    </row>
    <row r="403" spans="1:12" hidden="1" x14ac:dyDescent="0.35">
      <c r="A403" s="2" t="s">
        <v>1196</v>
      </c>
      <c r="B403" s="2"/>
      <c r="C403" s="5" t="s">
        <v>302</v>
      </c>
      <c r="D403" s="5" t="s">
        <v>23</v>
      </c>
      <c r="E403" s="5" t="s">
        <v>302</v>
      </c>
      <c r="F403" s="5" t="s">
        <v>1197</v>
      </c>
      <c r="G403" s="5" t="s">
        <v>23</v>
      </c>
      <c r="H403" s="5" t="s">
        <v>1197</v>
      </c>
      <c r="I403" s="5" t="s">
        <v>248</v>
      </c>
      <c r="J403" s="5" t="s">
        <v>23</v>
      </c>
      <c r="K403" s="5" t="s">
        <v>248</v>
      </c>
      <c r="L403" s="5"/>
    </row>
    <row r="404" spans="1:12" ht="19.5" hidden="1" x14ac:dyDescent="0.35">
      <c r="A404" s="2" t="s">
        <v>1198</v>
      </c>
      <c r="B404" s="2"/>
      <c r="C404" s="5" t="s">
        <v>943</v>
      </c>
      <c r="D404" s="5" t="s">
        <v>23</v>
      </c>
      <c r="E404" s="5" t="s">
        <v>943</v>
      </c>
      <c r="F404" s="5" t="s">
        <v>1199</v>
      </c>
      <c r="G404" s="5" t="s">
        <v>23</v>
      </c>
      <c r="H404" s="5" t="s">
        <v>1199</v>
      </c>
      <c r="I404" s="5" t="s">
        <v>848</v>
      </c>
      <c r="J404" s="5" t="s">
        <v>23</v>
      </c>
      <c r="K404" s="5" t="s">
        <v>848</v>
      </c>
      <c r="L404" s="5"/>
    </row>
    <row r="405" spans="1:12" ht="19.5" hidden="1" x14ac:dyDescent="0.35">
      <c r="A405" s="2" t="s">
        <v>1200</v>
      </c>
      <c r="B405" s="2"/>
      <c r="C405" s="5" t="s">
        <v>81</v>
      </c>
      <c r="D405" s="5" t="s">
        <v>23</v>
      </c>
      <c r="E405" s="5" t="s">
        <v>81</v>
      </c>
      <c r="F405" s="5" t="s">
        <v>195</v>
      </c>
      <c r="G405" s="5" t="s">
        <v>23</v>
      </c>
      <c r="H405" s="5" t="s">
        <v>195</v>
      </c>
      <c r="I405" s="5" t="s">
        <v>487</v>
      </c>
      <c r="J405" s="5" t="s">
        <v>23</v>
      </c>
      <c r="K405" s="5" t="s">
        <v>487</v>
      </c>
      <c r="L405" s="5"/>
    </row>
    <row r="406" spans="1:12" hidden="1" x14ac:dyDescent="0.35">
      <c r="A406" s="2" t="s">
        <v>1201</v>
      </c>
      <c r="B406" s="2"/>
      <c r="C406" s="5" t="s">
        <v>770</v>
      </c>
      <c r="D406" s="5" t="s">
        <v>23</v>
      </c>
      <c r="E406" s="5" t="s">
        <v>770</v>
      </c>
      <c r="F406" s="5" t="s">
        <v>1019</v>
      </c>
      <c r="G406" s="5" t="s">
        <v>23</v>
      </c>
      <c r="H406" s="5" t="s">
        <v>1019</v>
      </c>
      <c r="I406" s="5" t="s">
        <v>1154</v>
      </c>
      <c r="J406" s="5" t="s">
        <v>23</v>
      </c>
      <c r="K406" s="5" t="s">
        <v>1154</v>
      </c>
      <c r="L406" s="5"/>
    </row>
    <row r="407" spans="1:12" hidden="1" x14ac:dyDescent="0.35">
      <c r="A407" s="2" t="s">
        <v>555</v>
      </c>
      <c r="B407" s="2"/>
      <c r="C407" s="5" t="s">
        <v>1202</v>
      </c>
      <c r="D407" s="5" t="s">
        <v>23</v>
      </c>
      <c r="E407" s="5" t="s">
        <v>1202</v>
      </c>
      <c r="F407" s="5" t="s">
        <v>1203</v>
      </c>
      <c r="G407" s="5" t="s">
        <v>23</v>
      </c>
      <c r="H407" s="5" t="s">
        <v>1203</v>
      </c>
      <c r="I407" s="5" t="s">
        <v>195</v>
      </c>
      <c r="J407" s="5" t="s">
        <v>23</v>
      </c>
      <c r="K407" s="5" t="s">
        <v>195</v>
      </c>
      <c r="L407" s="5"/>
    </row>
    <row r="408" spans="1:12" hidden="1" x14ac:dyDescent="0.35">
      <c r="A408" s="2" t="s">
        <v>87</v>
      </c>
      <c r="B408" s="2"/>
      <c r="C408" s="5" t="s">
        <v>163</v>
      </c>
      <c r="D408" s="5" t="s">
        <v>23</v>
      </c>
      <c r="E408" s="5" t="s">
        <v>163</v>
      </c>
      <c r="F408" s="5" t="s">
        <v>1204</v>
      </c>
      <c r="G408" s="5" t="s">
        <v>23</v>
      </c>
      <c r="H408" s="5" t="s">
        <v>1204</v>
      </c>
      <c r="I408" s="5" t="s">
        <v>164</v>
      </c>
      <c r="J408" s="5" t="s">
        <v>23</v>
      </c>
      <c r="K408" s="5" t="s">
        <v>164</v>
      </c>
      <c r="L408" s="5"/>
    </row>
    <row r="409" spans="1:12" ht="19.5" hidden="1" x14ac:dyDescent="0.35">
      <c r="A409" s="2" t="s">
        <v>62</v>
      </c>
      <c r="B409" s="2"/>
      <c r="C409" s="5" t="s">
        <v>23</v>
      </c>
      <c r="D409" s="5" t="s">
        <v>12</v>
      </c>
      <c r="E409" s="5" t="s">
        <v>314</v>
      </c>
      <c r="F409" s="5" t="s">
        <v>23</v>
      </c>
      <c r="G409" s="5" t="s">
        <v>22</v>
      </c>
      <c r="H409" s="5" t="s">
        <v>63</v>
      </c>
      <c r="I409" s="5" t="s">
        <v>23</v>
      </c>
      <c r="J409" s="5" t="s">
        <v>22</v>
      </c>
      <c r="K409" s="5" t="s">
        <v>63</v>
      </c>
      <c r="L409" s="5"/>
    </row>
    <row r="410" spans="1:12" hidden="1" x14ac:dyDescent="0.35">
      <c r="A410" s="2" t="s">
        <v>67</v>
      </c>
      <c r="B410" s="2"/>
      <c r="C410" s="5" t="s">
        <v>261</v>
      </c>
      <c r="D410" s="5" t="s">
        <v>23</v>
      </c>
      <c r="E410" s="5" t="s">
        <v>261</v>
      </c>
      <c r="F410" s="5" t="s">
        <v>1205</v>
      </c>
      <c r="G410" s="5" t="s">
        <v>23</v>
      </c>
      <c r="H410" s="5" t="s">
        <v>1205</v>
      </c>
      <c r="I410" s="5" t="s">
        <v>1206</v>
      </c>
      <c r="J410" s="5" t="s">
        <v>23</v>
      </c>
      <c r="K410" s="5" t="s">
        <v>1206</v>
      </c>
      <c r="L410" s="5"/>
    </row>
    <row r="411" spans="1:12" x14ac:dyDescent="0.35">
      <c r="A411" s="2" t="s">
        <v>2199</v>
      </c>
      <c r="B411" s="2" t="str">
        <f>TRIM(A411)</f>
        <v>Department of Labor</v>
      </c>
      <c r="C411" s="5" t="s">
        <v>1207</v>
      </c>
      <c r="D411" s="5" t="s">
        <v>1208</v>
      </c>
      <c r="E411" s="5" t="s">
        <v>1209</v>
      </c>
      <c r="F411" s="8" t="s">
        <v>1210</v>
      </c>
      <c r="G411" s="5" t="s">
        <v>1211</v>
      </c>
      <c r="H411" s="5" t="s">
        <v>1212</v>
      </c>
      <c r="I411" s="5" t="s">
        <v>1213</v>
      </c>
      <c r="J411" s="5" t="s">
        <v>1214</v>
      </c>
      <c r="K411" s="5" t="s">
        <v>1215</v>
      </c>
      <c r="L411" s="5"/>
    </row>
    <row r="412" spans="1:12" hidden="1" x14ac:dyDescent="0.35">
      <c r="A412" s="2" t="s">
        <v>1216</v>
      </c>
      <c r="B412" s="2"/>
      <c r="C412" s="4"/>
      <c r="D412" s="4"/>
      <c r="E412" s="4"/>
      <c r="F412" s="4"/>
      <c r="G412" s="4"/>
      <c r="H412" s="4"/>
      <c r="I412" s="4"/>
      <c r="J412" s="4"/>
      <c r="K412" s="4"/>
      <c r="L412" s="5"/>
    </row>
    <row r="413" spans="1:12" ht="19.5" hidden="1" x14ac:dyDescent="0.35">
      <c r="A413" s="2" t="s">
        <v>1217</v>
      </c>
      <c r="B413" s="2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ht="19.5" hidden="1" x14ac:dyDescent="0.35">
      <c r="A414" s="2" t="s">
        <v>1218</v>
      </c>
      <c r="B414" s="2"/>
      <c r="C414" s="5" t="s">
        <v>1219</v>
      </c>
      <c r="D414" s="5" t="s">
        <v>23</v>
      </c>
      <c r="E414" s="5" t="s">
        <v>1219</v>
      </c>
      <c r="F414" s="5" t="s">
        <v>1220</v>
      </c>
      <c r="G414" s="5" t="s">
        <v>23</v>
      </c>
      <c r="H414" s="5" t="s">
        <v>1220</v>
      </c>
      <c r="I414" s="5" t="s">
        <v>1221</v>
      </c>
      <c r="J414" s="5" t="s">
        <v>23</v>
      </c>
      <c r="K414" s="5" t="s">
        <v>1221</v>
      </c>
      <c r="L414" s="4"/>
    </row>
    <row r="415" spans="1:12" ht="19.5" hidden="1" x14ac:dyDescent="0.35">
      <c r="A415" s="2" t="s">
        <v>1222</v>
      </c>
      <c r="B415" s="2"/>
      <c r="C415" s="5" t="s">
        <v>202</v>
      </c>
      <c r="D415" s="5" t="s">
        <v>23</v>
      </c>
      <c r="E415" s="5" t="s">
        <v>202</v>
      </c>
      <c r="F415" s="5" t="s">
        <v>1223</v>
      </c>
      <c r="G415" s="5" t="s">
        <v>23</v>
      </c>
      <c r="H415" s="5" t="s">
        <v>1223</v>
      </c>
      <c r="I415" s="5" t="s">
        <v>37</v>
      </c>
      <c r="J415" s="5" t="s">
        <v>23</v>
      </c>
      <c r="K415" s="5" t="s">
        <v>37</v>
      </c>
      <c r="L415" s="5"/>
    </row>
    <row r="416" spans="1:12" ht="19.5" hidden="1" x14ac:dyDescent="0.35">
      <c r="A416" s="2" t="s">
        <v>1224</v>
      </c>
      <c r="B416" s="2"/>
      <c r="C416" s="5" t="s">
        <v>136</v>
      </c>
      <c r="D416" s="5" t="s">
        <v>23</v>
      </c>
      <c r="E416" s="5" t="s">
        <v>136</v>
      </c>
      <c r="F416" s="5" t="s">
        <v>1225</v>
      </c>
      <c r="G416" s="5" t="s">
        <v>23</v>
      </c>
      <c r="H416" s="5" t="s">
        <v>1225</v>
      </c>
      <c r="I416" s="5" t="s">
        <v>1226</v>
      </c>
      <c r="J416" s="5" t="s">
        <v>23</v>
      </c>
      <c r="K416" s="5" t="s">
        <v>1226</v>
      </c>
      <c r="L416" s="5"/>
    </row>
    <row r="417" spans="1:12" ht="19.5" hidden="1" x14ac:dyDescent="0.35">
      <c r="A417" s="2" t="s">
        <v>1227</v>
      </c>
      <c r="B417" s="2"/>
      <c r="C417" s="5" t="s">
        <v>23</v>
      </c>
      <c r="D417" s="5" t="s">
        <v>23</v>
      </c>
      <c r="E417" s="5" t="s">
        <v>23</v>
      </c>
      <c r="F417" s="5" t="s">
        <v>985</v>
      </c>
      <c r="G417" s="5" t="s">
        <v>23</v>
      </c>
      <c r="H417" s="5" t="s">
        <v>985</v>
      </c>
      <c r="I417" s="5" t="s">
        <v>118</v>
      </c>
      <c r="J417" s="5" t="s">
        <v>23</v>
      </c>
      <c r="K417" s="5" t="s">
        <v>118</v>
      </c>
      <c r="L417" s="5"/>
    </row>
    <row r="418" spans="1:12" ht="19.5" hidden="1" x14ac:dyDescent="0.35">
      <c r="A418" s="2" t="s">
        <v>1228</v>
      </c>
      <c r="B418" s="2"/>
      <c r="C418" s="5" t="s">
        <v>1081</v>
      </c>
      <c r="D418" s="5" t="s">
        <v>23</v>
      </c>
      <c r="E418" s="5" t="s">
        <v>1081</v>
      </c>
      <c r="F418" s="5" t="s">
        <v>1126</v>
      </c>
      <c r="G418" s="5" t="s">
        <v>23</v>
      </c>
      <c r="H418" s="5" t="s">
        <v>1126</v>
      </c>
      <c r="I418" s="5" t="s">
        <v>1229</v>
      </c>
      <c r="J418" s="5" t="s">
        <v>23</v>
      </c>
      <c r="K418" s="5" t="s">
        <v>1229</v>
      </c>
      <c r="L418" s="5"/>
    </row>
    <row r="419" spans="1:12" hidden="1" x14ac:dyDescent="0.35">
      <c r="A419" s="2" t="s">
        <v>117</v>
      </c>
      <c r="B419" s="2"/>
      <c r="C419" s="5" t="s">
        <v>324</v>
      </c>
      <c r="D419" s="5" t="s">
        <v>23</v>
      </c>
      <c r="E419" s="5" t="s">
        <v>324</v>
      </c>
      <c r="F419" s="5" t="s">
        <v>1230</v>
      </c>
      <c r="G419" s="5" t="s">
        <v>23</v>
      </c>
      <c r="H419" s="5" t="s">
        <v>1230</v>
      </c>
      <c r="I419" s="5" t="s">
        <v>1231</v>
      </c>
      <c r="J419" s="5" t="s">
        <v>23</v>
      </c>
      <c r="K419" s="5" t="s">
        <v>1231</v>
      </c>
      <c r="L419" s="5"/>
    </row>
    <row r="420" spans="1:12" ht="19.5" x14ac:dyDescent="0.35">
      <c r="A420" s="2" t="s">
        <v>2200</v>
      </c>
      <c r="B420" s="2" t="str">
        <f>TRIM(A420)</f>
        <v>Administration of Foreign Affairs</v>
      </c>
      <c r="C420" s="5" t="s">
        <v>1232</v>
      </c>
      <c r="D420" s="5" t="s">
        <v>23</v>
      </c>
      <c r="E420" s="5" t="s">
        <v>1232</v>
      </c>
      <c r="F420" s="8" t="s">
        <v>1233</v>
      </c>
      <c r="G420" s="5" t="s">
        <v>23</v>
      </c>
      <c r="H420" s="5" t="s">
        <v>1233</v>
      </c>
      <c r="I420" s="5" t="s">
        <v>1234</v>
      </c>
      <c r="J420" s="5" t="s">
        <v>23</v>
      </c>
      <c r="K420" s="5" t="s">
        <v>1234</v>
      </c>
      <c r="L420" s="5"/>
    </row>
    <row r="421" spans="1:12" ht="19.5" hidden="1" x14ac:dyDescent="0.35">
      <c r="A421" s="2" t="s">
        <v>1235</v>
      </c>
      <c r="B421" s="2"/>
      <c r="C421" s="5" t="s">
        <v>9</v>
      </c>
      <c r="D421" s="5" t="s">
        <v>23</v>
      </c>
      <c r="E421" s="5" t="s">
        <v>9</v>
      </c>
      <c r="F421" s="5" t="s">
        <v>1236</v>
      </c>
      <c r="G421" s="5" t="s">
        <v>23</v>
      </c>
      <c r="H421" s="5" t="s">
        <v>1236</v>
      </c>
      <c r="I421" s="5" t="s">
        <v>1237</v>
      </c>
      <c r="J421" s="5" t="s">
        <v>23</v>
      </c>
      <c r="K421" s="5" t="s">
        <v>1237</v>
      </c>
      <c r="L421" s="5"/>
    </row>
    <row r="422" spans="1:12" hidden="1" x14ac:dyDescent="0.35">
      <c r="A422" s="2" t="s">
        <v>1238</v>
      </c>
      <c r="B422" s="2"/>
      <c r="C422" s="5" t="s">
        <v>1239</v>
      </c>
      <c r="D422" s="5" t="s">
        <v>23</v>
      </c>
      <c r="E422" s="5" t="s">
        <v>1239</v>
      </c>
      <c r="F422" s="5" t="s">
        <v>1240</v>
      </c>
      <c r="G422" s="5" t="s">
        <v>23</v>
      </c>
      <c r="H422" s="5" t="s">
        <v>1240</v>
      </c>
      <c r="I422" s="5" t="s">
        <v>1241</v>
      </c>
      <c r="J422" s="5" t="s">
        <v>23</v>
      </c>
      <c r="K422" s="5" t="s">
        <v>1241</v>
      </c>
      <c r="L422" s="5"/>
    </row>
    <row r="423" spans="1:12" ht="19.5" hidden="1" x14ac:dyDescent="0.35">
      <c r="A423" s="2" t="s">
        <v>1242</v>
      </c>
      <c r="B423" s="2"/>
      <c r="C423" s="5" t="s">
        <v>185</v>
      </c>
      <c r="D423" s="5" t="s">
        <v>23</v>
      </c>
      <c r="E423" s="5" t="s">
        <v>185</v>
      </c>
      <c r="F423" s="5" t="s">
        <v>1243</v>
      </c>
      <c r="G423" s="5" t="s">
        <v>23</v>
      </c>
      <c r="H423" s="5" t="s">
        <v>1243</v>
      </c>
      <c r="I423" s="5" t="s">
        <v>1244</v>
      </c>
      <c r="J423" s="5" t="s">
        <v>23</v>
      </c>
      <c r="K423" s="5" t="s">
        <v>1244</v>
      </c>
      <c r="L423" s="5"/>
    </row>
    <row r="424" spans="1:12" ht="19.5" hidden="1" x14ac:dyDescent="0.35">
      <c r="A424" s="2" t="s">
        <v>1245</v>
      </c>
      <c r="B424" s="2"/>
      <c r="C424" s="5" t="s">
        <v>220</v>
      </c>
      <c r="D424" s="5" t="s">
        <v>23</v>
      </c>
      <c r="E424" s="5" t="s">
        <v>220</v>
      </c>
      <c r="F424" s="5" t="s">
        <v>1246</v>
      </c>
      <c r="G424" s="5" t="s">
        <v>23</v>
      </c>
      <c r="H424" s="5" t="s">
        <v>1246</v>
      </c>
      <c r="I424" s="5" t="s">
        <v>1247</v>
      </c>
      <c r="J424" s="5" t="s">
        <v>23</v>
      </c>
      <c r="K424" s="5" t="s">
        <v>1247</v>
      </c>
      <c r="L424" s="5"/>
    </row>
    <row r="425" spans="1:12" hidden="1" x14ac:dyDescent="0.35">
      <c r="A425" s="2" t="s">
        <v>1248</v>
      </c>
      <c r="B425" s="2"/>
      <c r="C425" s="5" t="s">
        <v>9</v>
      </c>
      <c r="D425" s="5" t="s">
        <v>23</v>
      </c>
      <c r="E425" s="5" t="s">
        <v>9</v>
      </c>
      <c r="F425" s="5" t="s">
        <v>12</v>
      </c>
      <c r="G425" s="5" t="s">
        <v>23</v>
      </c>
      <c r="H425" s="5" t="s">
        <v>12</v>
      </c>
      <c r="I425" s="5" t="s">
        <v>9</v>
      </c>
      <c r="J425" s="5" t="s">
        <v>23</v>
      </c>
      <c r="K425" s="5" t="s">
        <v>9</v>
      </c>
      <c r="L425" s="5"/>
    </row>
    <row r="426" spans="1:12" hidden="1" x14ac:dyDescent="0.35">
      <c r="A426" s="2" t="s">
        <v>87</v>
      </c>
      <c r="B426" s="2"/>
      <c r="C426" s="5" t="s">
        <v>163</v>
      </c>
      <c r="D426" s="5" t="s">
        <v>23</v>
      </c>
      <c r="E426" s="5" t="s">
        <v>163</v>
      </c>
      <c r="F426" s="5" t="s">
        <v>237</v>
      </c>
      <c r="G426" s="5" t="s">
        <v>23</v>
      </c>
      <c r="H426" s="5" t="s">
        <v>237</v>
      </c>
      <c r="I426" s="5" t="s">
        <v>193</v>
      </c>
      <c r="J426" s="5" t="s">
        <v>23</v>
      </c>
      <c r="K426" s="5" t="s">
        <v>193</v>
      </c>
      <c r="L426" s="5"/>
    </row>
    <row r="427" spans="1:12" ht="19.5" hidden="1" x14ac:dyDescent="0.35">
      <c r="A427" s="2" t="s">
        <v>62</v>
      </c>
      <c r="B427" s="2"/>
      <c r="C427" s="5" t="s">
        <v>23</v>
      </c>
      <c r="D427" s="5" t="s">
        <v>57</v>
      </c>
      <c r="E427" s="5" t="s">
        <v>543</v>
      </c>
      <c r="F427" s="5" t="s">
        <v>23</v>
      </c>
      <c r="G427" s="5" t="s">
        <v>313</v>
      </c>
      <c r="H427" s="5" t="s">
        <v>1249</v>
      </c>
      <c r="I427" s="5" t="s">
        <v>23</v>
      </c>
      <c r="J427" s="5" t="s">
        <v>32</v>
      </c>
      <c r="K427" s="5" t="s">
        <v>1070</v>
      </c>
      <c r="L427" s="5"/>
    </row>
    <row r="428" spans="1:12" hidden="1" x14ac:dyDescent="0.35">
      <c r="A428" s="2" t="s">
        <v>67</v>
      </c>
      <c r="B428" s="2"/>
      <c r="C428" s="5" t="s">
        <v>276</v>
      </c>
      <c r="D428" s="5" t="s">
        <v>23</v>
      </c>
      <c r="E428" s="5" t="s">
        <v>276</v>
      </c>
      <c r="F428" s="5" t="s">
        <v>1250</v>
      </c>
      <c r="G428" s="5" t="s">
        <v>23</v>
      </c>
      <c r="H428" s="5" t="s">
        <v>1250</v>
      </c>
      <c r="I428" s="5" t="s">
        <v>467</v>
      </c>
      <c r="J428" s="5" t="s">
        <v>23</v>
      </c>
      <c r="K428" s="5" t="s">
        <v>467</v>
      </c>
      <c r="L428" s="5"/>
    </row>
    <row r="429" spans="1:12" x14ac:dyDescent="0.35">
      <c r="A429" s="2" t="s">
        <v>2201</v>
      </c>
      <c r="B429" s="2" t="str">
        <f>TRIM(A429)</f>
        <v>Department of State</v>
      </c>
      <c r="C429" s="5" t="s">
        <v>1251</v>
      </c>
      <c r="D429" s="5" t="s">
        <v>57</v>
      </c>
      <c r="E429" s="5" t="s">
        <v>1252</v>
      </c>
      <c r="F429" s="8" t="s">
        <v>1253</v>
      </c>
      <c r="G429" s="5" t="s">
        <v>313</v>
      </c>
      <c r="H429" s="5" t="s">
        <v>1254</v>
      </c>
      <c r="I429" s="5" t="s">
        <v>1255</v>
      </c>
      <c r="J429" s="5" t="s">
        <v>32</v>
      </c>
      <c r="K429" s="5" t="s">
        <v>1256</v>
      </c>
      <c r="L429" s="5"/>
    </row>
    <row r="430" spans="1:12" hidden="1" x14ac:dyDescent="0.35">
      <c r="A430" s="2" t="s">
        <v>1257</v>
      </c>
      <c r="B430" s="2"/>
      <c r="C430" s="4"/>
      <c r="D430" s="4"/>
      <c r="E430" s="4"/>
      <c r="F430" s="4"/>
      <c r="G430" s="4"/>
      <c r="H430" s="4"/>
      <c r="I430" s="4"/>
      <c r="J430" s="4"/>
      <c r="K430" s="4"/>
      <c r="L430" s="5"/>
    </row>
    <row r="431" spans="1:12" hidden="1" x14ac:dyDescent="0.35">
      <c r="A431" s="2" t="s">
        <v>1258</v>
      </c>
      <c r="B431" s="2"/>
      <c r="C431" s="5" t="s">
        <v>502</v>
      </c>
      <c r="D431" s="5" t="s">
        <v>23</v>
      </c>
      <c r="E431" s="5" t="s">
        <v>502</v>
      </c>
      <c r="F431" s="5" t="s">
        <v>817</v>
      </c>
      <c r="G431" s="5" t="s">
        <v>23</v>
      </c>
      <c r="H431" s="5" t="s">
        <v>817</v>
      </c>
      <c r="I431" s="5" t="s">
        <v>1259</v>
      </c>
      <c r="J431" s="5" t="s">
        <v>23</v>
      </c>
      <c r="K431" s="5" t="s">
        <v>1259</v>
      </c>
      <c r="L431" s="4"/>
    </row>
    <row r="432" spans="1:12" hidden="1" x14ac:dyDescent="0.35">
      <c r="A432" s="2" t="s">
        <v>1260</v>
      </c>
      <c r="B432" s="2"/>
      <c r="C432" s="4"/>
      <c r="D432" s="4"/>
      <c r="E432" s="4"/>
      <c r="F432" s="4"/>
      <c r="G432" s="4"/>
      <c r="H432" s="4"/>
      <c r="I432" s="4"/>
      <c r="J432" s="4"/>
      <c r="K432" s="4"/>
      <c r="L432" s="5"/>
    </row>
    <row r="433" spans="1:12" hidden="1" x14ac:dyDescent="0.35">
      <c r="A433" s="2" t="s">
        <v>1261</v>
      </c>
      <c r="B433" s="2"/>
      <c r="C433" s="5" t="s">
        <v>944</v>
      </c>
      <c r="D433" s="5" t="s">
        <v>23</v>
      </c>
      <c r="E433" s="5" t="s">
        <v>944</v>
      </c>
      <c r="F433" s="5" t="s">
        <v>1262</v>
      </c>
      <c r="G433" s="5" t="s">
        <v>23</v>
      </c>
      <c r="H433" s="5" t="s">
        <v>1262</v>
      </c>
      <c r="I433" s="5" t="s">
        <v>1263</v>
      </c>
      <c r="J433" s="5" t="s">
        <v>23</v>
      </c>
      <c r="K433" s="5" t="s">
        <v>1263</v>
      </c>
      <c r="L433" s="4"/>
    </row>
    <row r="434" spans="1:12" hidden="1" x14ac:dyDescent="0.35">
      <c r="A434" s="2" t="s">
        <v>1264</v>
      </c>
      <c r="B434" s="2"/>
      <c r="C434" s="4"/>
      <c r="D434" s="4"/>
      <c r="E434" s="4"/>
      <c r="F434" s="4"/>
      <c r="G434" s="4"/>
      <c r="H434" s="4"/>
      <c r="I434" s="4"/>
      <c r="J434" s="4"/>
      <c r="K434" s="4"/>
      <c r="L434" s="5"/>
    </row>
    <row r="435" spans="1:12" hidden="1" x14ac:dyDescent="0.35">
      <c r="A435" s="2" t="s">
        <v>1265</v>
      </c>
      <c r="B435" s="2"/>
      <c r="C435" s="5" t="s">
        <v>1266</v>
      </c>
      <c r="D435" s="5" t="s">
        <v>23</v>
      </c>
      <c r="E435" s="5" t="s">
        <v>1266</v>
      </c>
      <c r="F435" s="5" t="s">
        <v>1267</v>
      </c>
      <c r="G435" s="5" t="s">
        <v>23</v>
      </c>
      <c r="H435" s="5" t="s">
        <v>1267</v>
      </c>
      <c r="I435" s="5" t="s">
        <v>1268</v>
      </c>
      <c r="J435" s="5" t="s">
        <v>23</v>
      </c>
      <c r="K435" s="5" t="s">
        <v>1268</v>
      </c>
      <c r="L435" s="4"/>
    </row>
    <row r="436" spans="1:12" hidden="1" x14ac:dyDescent="0.35">
      <c r="A436" s="2" t="s">
        <v>1269</v>
      </c>
      <c r="B436" s="2"/>
      <c r="C436" s="5" t="s">
        <v>1270</v>
      </c>
      <c r="D436" s="5" t="s">
        <v>23</v>
      </c>
      <c r="E436" s="5" t="s">
        <v>1270</v>
      </c>
      <c r="F436" s="5" t="s">
        <v>1271</v>
      </c>
      <c r="G436" s="5" t="s">
        <v>23</v>
      </c>
      <c r="H436" s="5" t="s">
        <v>1271</v>
      </c>
      <c r="I436" s="5" t="s">
        <v>1272</v>
      </c>
      <c r="J436" s="5" t="s">
        <v>23</v>
      </c>
      <c r="K436" s="5" t="s">
        <v>1272</v>
      </c>
      <c r="L436" s="5"/>
    </row>
    <row r="437" spans="1:12" ht="19.5" hidden="1" x14ac:dyDescent="0.35">
      <c r="A437" s="2" t="s">
        <v>1273</v>
      </c>
      <c r="B437" s="2"/>
      <c r="C437" s="5" t="s">
        <v>200</v>
      </c>
      <c r="D437" s="5" t="s">
        <v>23</v>
      </c>
      <c r="E437" s="5" t="s">
        <v>200</v>
      </c>
      <c r="F437" s="5" t="s">
        <v>1274</v>
      </c>
      <c r="G437" s="5" t="s">
        <v>23</v>
      </c>
      <c r="H437" s="5" t="s">
        <v>1274</v>
      </c>
      <c r="I437" s="5" t="s">
        <v>913</v>
      </c>
      <c r="J437" s="5" t="s">
        <v>23</v>
      </c>
      <c r="K437" s="5" t="s">
        <v>913</v>
      </c>
      <c r="L437" s="5"/>
    </row>
    <row r="438" spans="1:12" ht="19.5" hidden="1" x14ac:dyDescent="0.35">
      <c r="A438" s="2" t="s">
        <v>1275</v>
      </c>
      <c r="B438" s="2"/>
      <c r="C438" s="5" t="s">
        <v>1276</v>
      </c>
      <c r="D438" s="5" t="s">
        <v>23</v>
      </c>
      <c r="E438" s="5" t="s">
        <v>1276</v>
      </c>
      <c r="F438" s="5" t="s">
        <v>1277</v>
      </c>
      <c r="G438" s="5" t="s">
        <v>23</v>
      </c>
      <c r="H438" s="5" t="s">
        <v>1277</v>
      </c>
      <c r="I438" s="5" t="s">
        <v>1278</v>
      </c>
      <c r="J438" s="5" t="s">
        <v>23</v>
      </c>
      <c r="K438" s="5" t="s">
        <v>1278</v>
      </c>
      <c r="L438" s="5"/>
    </row>
    <row r="439" spans="1:12" ht="19.5" x14ac:dyDescent="0.35">
      <c r="A439" s="2" t="s">
        <v>2027</v>
      </c>
      <c r="B439" s="2" t="str">
        <f>TRIM(A439)</f>
        <v>Airport and Airway Trust Fund</v>
      </c>
      <c r="C439" s="5" t="s">
        <v>1279</v>
      </c>
      <c r="D439" s="5" t="s">
        <v>23</v>
      </c>
      <c r="E439" s="5" t="s">
        <v>1279</v>
      </c>
      <c r="F439" s="8" t="s">
        <v>1280</v>
      </c>
      <c r="G439" s="5" t="s">
        <v>23</v>
      </c>
      <c r="H439" s="5" t="s">
        <v>1280</v>
      </c>
      <c r="I439" s="5" t="s">
        <v>1281</v>
      </c>
      <c r="J439" s="5" t="s">
        <v>23</v>
      </c>
      <c r="K439" s="5" t="s">
        <v>1281</v>
      </c>
      <c r="L439" s="5"/>
    </row>
    <row r="440" spans="1:12" hidden="1" x14ac:dyDescent="0.35">
      <c r="A440" s="2" t="s">
        <v>117</v>
      </c>
      <c r="B440" s="2"/>
      <c r="C440" s="5" t="s">
        <v>50</v>
      </c>
      <c r="D440" s="5" t="s">
        <v>9</v>
      </c>
      <c r="E440" s="5" t="s">
        <v>50</v>
      </c>
      <c r="F440" s="5" t="s">
        <v>73</v>
      </c>
      <c r="G440" s="5" t="s">
        <v>302</v>
      </c>
      <c r="H440" s="5" t="s">
        <v>1070</v>
      </c>
      <c r="I440" s="5" t="s">
        <v>92</v>
      </c>
      <c r="J440" s="5" t="s">
        <v>514</v>
      </c>
      <c r="K440" s="5" t="s">
        <v>1282</v>
      </c>
      <c r="L440" s="5"/>
    </row>
    <row r="441" spans="1:12" x14ac:dyDescent="0.35">
      <c r="A441" s="2" t="s">
        <v>2202</v>
      </c>
      <c r="B441" s="2" t="str">
        <f>TRIM(A441)</f>
        <v>Federal Aviation Administration</v>
      </c>
      <c r="C441" s="5" t="s">
        <v>1283</v>
      </c>
      <c r="D441" s="5" t="s">
        <v>9</v>
      </c>
      <c r="E441" s="5" t="s">
        <v>1283</v>
      </c>
      <c r="F441" s="8" t="s">
        <v>1284</v>
      </c>
      <c r="G441" s="5" t="s">
        <v>302</v>
      </c>
      <c r="H441" s="5" t="s">
        <v>1285</v>
      </c>
      <c r="I441" s="5" t="s">
        <v>1286</v>
      </c>
      <c r="J441" s="5" t="s">
        <v>514</v>
      </c>
      <c r="K441" s="5" t="s">
        <v>1287</v>
      </c>
      <c r="L441" s="5"/>
    </row>
    <row r="442" spans="1:12" hidden="1" x14ac:dyDescent="0.35">
      <c r="A442" s="2" t="s">
        <v>1288</v>
      </c>
      <c r="B442" s="2"/>
      <c r="C442" s="4"/>
      <c r="D442" s="4"/>
      <c r="E442" s="4"/>
      <c r="F442" s="4"/>
      <c r="G442" s="4"/>
      <c r="H442" s="4"/>
      <c r="I442" s="4"/>
      <c r="J442" s="4"/>
      <c r="K442" s="4"/>
      <c r="L442" s="5"/>
    </row>
    <row r="443" spans="1:12" hidden="1" x14ac:dyDescent="0.35">
      <c r="A443" s="2" t="s">
        <v>1289</v>
      </c>
      <c r="B443" s="2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hidden="1" x14ac:dyDescent="0.35">
      <c r="A444" s="2" t="s">
        <v>1290</v>
      </c>
      <c r="B444" s="2"/>
      <c r="C444" s="5" t="s">
        <v>1291</v>
      </c>
      <c r="D444" s="5" t="s">
        <v>23</v>
      </c>
      <c r="E444" s="5" t="s">
        <v>1291</v>
      </c>
      <c r="F444" s="5" t="s">
        <v>1292</v>
      </c>
      <c r="G444" s="5" t="s">
        <v>23</v>
      </c>
      <c r="H444" s="5" t="s">
        <v>1292</v>
      </c>
      <c r="I444" s="5" t="s">
        <v>1293</v>
      </c>
      <c r="J444" s="5" t="s">
        <v>23</v>
      </c>
      <c r="K444" s="5" t="s">
        <v>1293</v>
      </c>
      <c r="L444" s="4"/>
    </row>
    <row r="445" spans="1:12" hidden="1" x14ac:dyDescent="0.35">
      <c r="A445" s="2" t="s">
        <v>437</v>
      </c>
      <c r="B445" s="2"/>
      <c r="C445" s="5" t="s">
        <v>31</v>
      </c>
      <c r="D445" s="5" t="s">
        <v>23</v>
      </c>
      <c r="E445" s="5" t="s">
        <v>31</v>
      </c>
      <c r="F445" s="5" t="s">
        <v>80</v>
      </c>
      <c r="G445" s="5" t="s">
        <v>23</v>
      </c>
      <c r="H445" s="5" t="s">
        <v>80</v>
      </c>
      <c r="I445" s="5" t="s">
        <v>22</v>
      </c>
      <c r="J445" s="5" t="s">
        <v>23</v>
      </c>
      <c r="K445" s="5" t="s">
        <v>22</v>
      </c>
      <c r="L445" s="5"/>
    </row>
    <row r="446" spans="1:12" hidden="1" x14ac:dyDescent="0.35">
      <c r="A446" s="2" t="s">
        <v>1294</v>
      </c>
      <c r="B446" s="2"/>
      <c r="C446" s="5" t="s">
        <v>1295</v>
      </c>
      <c r="D446" s="5" t="s">
        <v>23</v>
      </c>
      <c r="E446" s="5" t="s">
        <v>1295</v>
      </c>
      <c r="F446" s="5" t="s">
        <v>821</v>
      </c>
      <c r="G446" s="5" t="s">
        <v>23</v>
      </c>
      <c r="H446" s="5" t="s">
        <v>821</v>
      </c>
      <c r="I446" s="5" t="s">
        <v>1296</v>
      </c>
      <c r="J446" s="5" t="s">
        <v>23</v>
      </c>
      <c r="K446" s="5" t="s">
        <v>1296</v>
      </c>
      <c r="L446" s="5"/>
    </row>
    <row r="447" spans="1:12" ht="19.5" x14ac:dyDescent="0.35">
      <c r="A447" s="2" t="s">
        <v>2203</v>
      </c>
      <c r="B447" s="2" t="str">
        <f>TRIM(A447)</f>
        <v>Federal Highway Administration</v>
      </c>
      <c r="C447" s="5" t="s">
        <v>1297</v>
      </c>
      <c r="D447" s="5" t="s">
        <v>23</v>
      </c>
      <c r="E447" s="5" t="s">
        <v>1297</v>
      </c>
      <c r="F447" s="8" t="s">
        <v>1298</v>
      </c>
      <c r="G447" s="5" t="s">
        <v>23</v>
      </c>
      <c r="H447" s="5" t="s">
        <v>1298</v>
      </c>
      <c r="I447" s="5" t="s">
        <v>1299</v>
      </c>
      <c r="J447" s="5" t="s">
        <v>23</v>
      </c>
      <c r="K447" s="5" t="s">
        <v>1299</v>
      </c>
      <c r="L447" s="5"/>
    </row>
    <row r="448" spans="1:12" ht="19.5" hidden="1" x14ac:dyDescent="0.35">
      <c r="A448" s="2" t="s">
        <v>1300</v>
      </c>
      <c r="B448" s="2"/>
      <c r="C448" s="5" t="s">
        <v>111</v>
      </c>
      <c r="D448" s="5" t="s">
        <v>23</v>
      </c>
      <c r="E448" s="5" t="s">
        <v>111</v>
      </c>
      <c r="F448" s="5" t="s">
        <v>981</v>
      </c>
      <c r="G448" s="5" t="s">
        <v>23</v>
      </c>
      <c r="H448" s="5" t="s">
        <v>981</v>
      </c>
      <c r="I448" s="5" t="s">
        <v>206</v>
      </c>
      <c r="J448" s="5" t="s">
        <v>23</v>
      </c>
      <c r="K448" s="5" t="s">
        <v>206</v>
      </c>
      <c r="L448" s="5"/>
    </row>
    <row r="449" spans="1:12" ht="19.5" hidden="1" x14ac:dyDescent="0.35">
      <c r="A449" s="2" t="s">
        <v>1301</v>
      </c>
      <c r="B449" s="2"/>
      <c r="C449" s="5" t="s">
        <v>254</v>
      </c>
      <c r="D449" s="5" t="s">
        <v>23</v>
      </c>
      <c r="E449" s="5" t="s">
        <v>254</v>
      </c>
      <c r="F449" s="5" t="s">
        <v>1302</v>
      </c>
      <c r="G449" s="5" t="s">
        <v>23</v>
      </c>
      <c r="H449" s="5" t="s">
        <v>1302</v>
      </c>
      <c r="I449" s="5" t="s">
        <v>1303</v>
      </c>
      <c r="J449" s="5" t="s">
        <v>23</v>
      </c>
      <c r="K449" s="5" t="s">
        <v>1303</v>
      </c>
      <c r="L449" s="5"/>
    </row>
    <row r="450" spans="1:12" hidden="1" x14ac:dyDescent="0.35">
      <c r="A450" s="2" t="s">
        <v>1304</v>
      </c>
      <c r="B450" s="2"/>
      <c r="C450" s="4"/>
      <c r="D450" s="4"/>
      <c r="E450" s="4"/>
      <c r="F450" s="4"/>
      <c r="G450" s="4"/>
      <c r="H450" s="4"/>
      <c r="I450" s="4"/>
      <c r="J450" s="4"/>
      <c r="K450" s="4"/>
      <c r="L450" s="5"/>
    </row>
    <row r="451" spans="1:12" ht="28.5" hidden="1" x14ac:dyDescent="0.35">
      <c r="A451" s="2" t="s">
        <v>1305</v>
      </c>
      <c r="B451" s="2"/>
      <c r="C451" s="5" t="s">
        <v>23</v>
      </c>
      <c r="D451" s="5" t="s">
        <v>23</v>
      </c>
      <c r="E451" s="5" t="s">
        <v>23</v>
      </c>
      <c r="F451" s="5" t="s">
        <v>23</v>
      </c>
      <c r="G451" s="5" t="s">
        <v>23</v>
      </c>
      <c r="H451" s="5" t="s">
        <v>23</v>
      </c>
      <c r="I451" s="5" t="s">
        <v>904</v>
      </c>
      <c r="J451" s="5" t="s">
        <v>23</v>
      </c>
      <c r="K451" s="5" t="s">
        <v>904</v>
      </c>
      <c r="L451" s="4"/>
    </row>
    <row r="452" spans="1:12" ht="28.5" hidden="1" x14ac:dyDescent="0.35">
      <c r="A452" s="2" t="s">
        <v>1306</v>
      </c>
      <c r="B452" s="2"/>
      <c r="C452" s="5" t="s">
        <v>163</v>
      </c>
      <c r="D452" s="5" t="s">
        <v>23</v>
      </c>
      <c r="E452" s="5" t="s">
        <v>163</v>
      </c>
      <c r="F452" s="5" t="s">
        <v>777</v>
      </c>
      <c r="G452" s="5" t="s">
        <v>23</v>
      </c>
      <c r="H452" s="5" t="s">
        <v>777</v>
      </c>
      <c r="I452" s="5" t="s">
        <v>709</v>
      </c>
      <c r="J452" s="5" t="s">
        <v>23</v>
      </c>
      <c r="K452" s="5" t="s">
        <v>709</v>
      </c>
      <c r="L452" s="5"/>
    </row>
    <row r="453" spans="1:12" ht="28.5" hidden="1" x14ac:dyDescent="0.35">
      <c r="A453" s="2" t="s">
        <v>1307</v>
      </c>
      <c r="B453" s="2"/>
      <c r="C453" s="5" t="s">
        <v>1308</v>
      </c>
      <c r="D453" s="5" t="s">
        <v>23</v>
      </c>
      <c r="E453" s="5" t="s">
        <v>1308</v>
      </c>
      <c r="F453" s="5" t="s">
        <v>1309</v>
      </c>
      <c r="G453" s="5" t="s">
        <v>23</v>
      </c>
      <c r="H453" s="5" t="s">
        <v>1309</v>
      </c>
      <c r="I453" s="5" t="s">
        <v>1310</v>
      </c>
      <c r="J453" s="5" t="s">
        <v>23</v>
      </c>
      <c r="K453" s="5" t="s">
        <v>1310</v>
      </c>
      <c r="L453" s="5"/>
    </row>
    <row r="454" spans="1:12" hidden="1" x14ac:dyDescent="0.35">
      <c r="A454" s="2" t="s">
        <v>117</v>
      </c>
      <c r="B454" s="2"/>
      <c r="C454" s="5" t="s">
        <v>1311</v>
      </c>
      <c r="D454" s="5" t="s">
        <v>23</v>
      </c>
      <c r="E454" s="5" t="s">
        <v>1311</v>
      </c>
      <c r="F454" s="5" t="s">
        <v>1312</v>
      </c>
      <c r="G454" s="5" t="s">
        <v>23</v>
      </c>
      <c r="H454" s="5" t="s">
        <v>1312</v>
      </c>
      <c r="I454" s="5" t="s">
        <v>1313</v>
      </c>
      <c r="J454" s="5" t="s">
        <v>23</v>
      </c>
      <c r="K454" s="5" t="s">
        <v>1313</v>
      </c>
      <c r="L454" s="5"/>
    </row>
    <row r="455" spans="1:12" x14ac:dyDescent="0.35">
      <c r="A455" s="2" t="s">
        <v>2204</v>
      </c>
      <c r="B455" s="2" t="str">
        <f>TRIM(A455)</f>
        <v>FederalRailroad Administration</v>
      </c>
      <c r="C455" s="5" t="s">
        <v>1314</v>
      </c>
      <c r="D455" s="5" t="s">
        <v>23</v>
      </c>
      <c r="E455" s="5" t="s">
        <v>1314</v>
      </c>
      <c r="F455" s="8" t="s">
        <v>1315</v>
      </c>
      <c r="G455" s="5" t="s">
        <v>23</v>
      </c>
      <c r="H455" s="5" t="s">
        <v>1315</v>
      </c>
      <c r="I455" s="5" t="s">
        <v>1316</v>
      </c>
      <c r="J455" s="5" t="s">
        <v>23</v>
      </c>
      <c r="K455" s="5" t="s">
        <v>1316</v>
      </c>
      <c r="L455" s="5"/>
    </row>
    <row r="456" spans="1:12" hidden="1" x14ac:dyDescent="0.35">
      <c r="A456" s="2" t="s">
        <v>1317</v>
      </c>
      <c r="B456" s="2"/>
      <c r="C456" s="4"/>
      <c r="D456" s="4"/>
      <c r="E456" s="4"/>
      <c r="F456" s="4"/>
      <c r="G456" s="4"/>
      <c r="H456" s="4"/>
      <c r="I456" s="4"/>
      <c r="J456" s="4"/>
      <c r="K456" s="4"/>
      <c r="L456" s="5"/>
    </row>
    <row r="457" spans="1:12" hidden="1" x14ac:dyDescent="0.35">
      <c r="A457" s="2" t="s">
        <v>1318</v>
      </c>
      <c r="B457" s="2"/>
      <c r="C457" s="5" t="s">
        <v>22</v>
      </c>
      <c r="D457" s="5" t="s">
        <v>23</v>
      </c>
      <c r="E457" s="5" t="s">
        <v>22</v>
      </c>
      <c r="F457" s="5" t="s">
        <v>200</v>
      </c>
      <c r="G457" s="5" t="s">
        <v>23</v>
      </c>
      <c r="H457" s="5" t="s">
        <v>200</v>
      </c>
      <c r="I457" s="5" t="s">
        <v>48</v>
      </c>
      <c r="J457" s="5" t="s">
        <v>23</v>
      </c>
      <c r="K457" s="5" t="s">
        <v>48</v>
      </c>
      <c r="L457" s="4"/>
    </row>
    <row r="458" spans="1:12" hidden="1" x14ac:dyDescent="0.35">
      <c r="A458" s="2" t="s">
        <v>1319</v>
      </c>
      <c r="B458" s="2"/>
      <c r="C458" s="5" t="s">
        <v>247</v>
      </c>
      <c r="D458" s="5" t="s">
        <v>23</v>
      </c>
      <c r="E458" s="5" t="s">
        <v>247</v>
      </c>
      <c r="F458" s="5" t="s">
        <v>123</v>
      </c>
      <c r="G458" s="5" t="s">
        <v>23</v>
      </c>
      <c r="H458" s="5" t="s">
        <v>123</v>
      </c>
      <c r="I458" s="5" t="s">
        <v>1320</v>
      </c>
      <c r="J458" s="5" t="s">
        <v>23</v>
      </c>
      <c r="K458" s="5" t="s">
        <v>1320</v>
      </c>
      <c r="L458" s="5"/>
    </row>
    <row r="459" spans="1:12" hidden="1" x14ac:dyDescent="0.35">
      <c r="A459" s="2" t="s">
        <v>1321</v>
      </c>
      <c r="B459" s="2"/>
      <c r="C459" s="5" t="s">
        <v>279</v>
      </c>
      <c r="D459" s="5" t="s">
        <v>23</v>
      </c>
      <c r="E459" s="5" t="s">
        <v>279</v>
      </c>
      <c r="F459" s="5" t="s">
        <v>1322</v>
      </c>
      <c r="G459" s="5" t="s">
        <v>23</v>
      </c>
      <c r="H459" s="5" t="s">
        <v>1322</v>
      </c>
      <c r="I459" s="5" t="s">
        <v>1323</v>
      </c>
      <c r="J459" s="5" t="s">
        <v>23</v>
      </c>
      <c r="K459" s="5" t="s">
        <v>1323</v>
      </c>
      <c r="L459" s="5"/>
    </row>
    <row r="460" spans="1:12" ht="19.5" hidden="1" x14ac:dyDescent="0.35">
      <c r="A460" s="2" t="s">
        <v>1324</v>
      </c>
      <c r="B460" s="2"/>
      <c r="C460" s="5" t="s">
        <v>23</v>
      </c>
      <c r="D460" s="5" t="s">
        <v>23</v>
      </c>
      <c r="E460" s="5" t="s">
        <v>23</v>
      </c>
      <c r="F460" s="5" t="s">
        <v>23</v>
      </c>
      <c r="G460" s="5" t="s">
        <v>23</v>
      </c>
      <c r="H460" s="5" t="s">
        <v>23</v>
      </c>
      <c r="I460" s="5" t="s">
        <v>9</v>
      </c>
      <c r="J460" s="5" t="s">
        <v>23</v>
      </c>
      <c r="K460" s="5" t="s">
        <v>9</v>
      </c>
      <c r="L460" s="5"/>
    </row>
    <row r="461" spans="1:12" hidden="1" x14ac:dyDescent="0.35">
      <c r="A461" s="2" t="s">
        <v>117</v>
      </c>
      <c r="B461" s="2"/>
      <c r="C461" s="5" t="s">
        <v>770</v>
      </c>
      <c r="D461" s="5" t="s">
        <v>23</v>
      </c>
      <c r="E461" s="5" t="s">
        <v>770</v>
      </c>
      <c r="F461" s="5" t="s">
        <v>1325</v>
      </c>
      <c r="G461" s="5" t="s">
        <v>23</v>
      </c>
      <c r="H461" s="5" t="s">
        <v>1325</v>
      </c>
      <c r="I461" s="5" t="s">
        <v>267</v>
      </c>
      <c r="J461" s="5" t="s">
        <v>23</v>
      </c>
      <c r="K461" s="5" t="s">
        <v>267</v>
      </c>
      <c r="L461" s="5"/>
    </row>
    <row r="462" spans="1:12" x14ac:dyDescent="0.35">
      <c r="A462" s="2" t="s">
        <v>2205</v>
      </c>
      <c r="B462" s="2" t="str">
        <f>TRIM(A462)</f>
        <v>Federal Transit Administration</v>
      </c>
      <c r="C462" s="5" t="s">
        <v>1326</v>
      </c>
      <c r="D462" s="5" t="s">
        <v>23</v>
      </c>
      <c r="E462" s="5" t="s">
        <v>1326</v>
      </c>
      <c r="F462" s="8" t="s">
        <v>1327</v>
      </c>
      <c r="G462" s="5" t="s">
        <v>23</v>
      </c>
      <c r="H462" s="5" t="s">
        <v>1327</v>
      </c>
      <c r="I462" s="5" t="s">
        <v>1328</v>
      </c>
      <c r="J462" s="5" t="s">
        <v>23</v>
      </c>
      <c r="K462" s="5" t="s">
        <v>1328</v>
      </c>
      <c r="L462" s="5"/>
    </row>
    <row r="463" spans="1:12" hidden="1" x14ac:dyDescent="0.35">
      <c r="A463" s="2" t="s">
        <v>1329</v>
      </c>
      <c r="B463" s="2"/>
      <c r="C463" s="5" t="s">
        <v>34</v>
      </c>
      <c r="D463" s="5" t="s">
        <v>9</v>
      </c>
      <c r="E463" s="5" t="s">
        <v>34</v>
      </c>
      <c r="F463" s="5" t="s">
        <v>966</v>
      </c>
      <c r="G463" s="5" t="s">
        <v>9</v>
      </c>
      <c r="H463" s="5" t="s">
        <v>966</v>
      </c>
      <c r="I463" s="5" t="s">
        <v>965</v>
      </c>
      <c r="J463" s="5" t="s">
        <v>9</v>
      </c>
      <c r="K463" s="5" t="s">
        <v>965</v>
      </c>
      <c r="L463" s="5"/>
    </row>
    <row r="464" spans="1:12" hidden="1" x14ac:dyDescent="0.35">
      <c r="A464" s="2" t="s">
        <v>87</v>
      </c>
      <c r="B464" s="2"/>
      <c r="C464" s="5" t="s">
        <v>418</v>
      </c>
      <c r="D464" s="5" t="s">
        <v>31</v>
      </c>
      <c r="E464" s="5" t="s">
        <v>302</v>
      </c>
      <c r="F464" s="5" t="s">
        <v>1330</v>
      </c>
      <c r="G464" s="5" t="s">
        <v>73</v>
      </c>
      <c r="H464" s="5" t="s">
        <v>318</v>
      </c>
      <c r="I464" s="5" t="s">
        <v>236</v>
      </c>
      <c r="J464" s="5" t="s">
        <v>514</v>
      </c>
      <c r="K464" s="5" t="s">
        <v>1331</v>
      </c>
      <c r="L464" s="5"/>
    </row>
    <row r="465" spans="1:12" ht="19.5" hidden="1" x14ac:dyDescent="0.35">
      <c r="A465" s="2" t="s">
        <v>62</v>
      </c>
      <c r="B465" s="2"/>
      <c r="C465" s="5" t="s">
        <v>23</v>
      </c>
      <c r="D465" s="5" t="s">
        <v>31</v>
      </c>
      <c r="E465" s="5" t="s">
        <v>68</v>
      </c>
      <c r="F465" s="5" t="s">
        <v>23</v>
      </c>
      <c r="G465" s="5" t="s">
        <v>111</v>
      </c>
      <c r="H465" s="5" t="s">
        <v>1332</v>
      </c>
      <c r="I465" s="5" t="s">
        <v>23</v>
      </c>
      <c r="J465" s="5" t="s">
        <v>254</v>
      </c>
      <c r="K465" s="5" t="s">
        <v>1333</v>
      </c>
      <c r="L465" s="5"/>
    </row>
    <row r="466" spans="1:12" hidden="1" x14ac:dyDescent="0.35">
      <c r="A466" s="2" t="s">
        <v>792</v>
      </c>
      <c r="B466" s="2"/>
      <c r="C466" s="4"/>
      <c r="D466" s="4"/>
      <c r="E466" s="4"/>
      <c r="F466" s="4"/>
      <c r="G466" s="4"/>
      <c r="H466" s="4"/>
      <c r="I466" s="4"/>
      <c r="J466" s="4"/>
      <c r="K466" s="4"/>
      <c r="L466" s="5"/>
    </row>
    <row r="467" spans="1:12" ht="19.5" hidden="1" x14ac:dyDescent="0.35">
      <c r="A467" s="2" t="s">
        <v>1334</v>
      </c>
      <c r="B467" s="2"/>
      <c r="C467" s="5" t="s">
        <v>23</v>
      </c>
      <c r="D467" s="5" t="s">
        <v>23</v>
      </c>
      <c r="E467" s="5" t="s">
        <v>23</v>
      </c>
      <c r="F467" s="5" t="s">
        <v>23</v>
      </c>
      <c r="G467" s="5" t="s">
        <v>23</v>
      </c>
      <c r="H467" s="5" t="s">
        <v>23</v>
      </c>
      <c r="I467" s="5" t="s">
        <v>1335</v>
      </c>
      <c r="J467" s="5" t="s">
        <v>23</v>
      </c>
      <c r="K467" s="5" t="s">
        <v>1335</v>
      </c>
      <c r="L467" s="4"/>
    </row>
    <row r="468" spans="1:12" hidden="1" x14ac:dyDescent="0.35">
      <c r="A468" s="2" t="s">
        <v>117</v>
      </c>
      <c r="B468" s="2"/>
      <c r="C468" s="5" t="s">
        <v>9</v>
      </c>
      <c r="D468" s="5" t="s">
        <v>23</v>
      </c>
      <c r="E468" s="5" t="s">
        <v>9</v>
      </c>
      <c r="F468" s="5" t="s">
        <v>1336</v>
      </c>
      <c r="G468" s="5" t="s">
        <v>23</v>
      </c>
      <c r="H468" s="5" t="s">
        <v>1336</v>
      </c>
      <c r="I468" s="5" t="s">
        <v>1337</v>
      </c>
      <c r="J468" s="5" t="s">
        <v>23</v>
      </c>
      <c r="K468" s="5" t="s">
        <v>1337</v>
      </c>
      <c r="L468" s="5"/>
    </row>
    <row r="469" spans="1:12" ht="19.5" hidden="1" x14ac:dyDescent="0.35">
      <c r="A469" s="2" t="s">
        <v>69</v>
      </c>
      <c r="B469" s="2"/>
      <c r="C469" s="5" t="s">
        <v>23</v>
      </c>
      <c r="D469" s="5" t="s">
        <v>31</v>
      </c>
      <c r="E469" s="5" t="s">
        <v>68</v>
      </c>
      <c r="F469" s="5" t="s">
        <v>23</v>
      </c>
      <c r="G469" s="5" t="s">
        <v>31</v>
      </c>
      <c r="H469" s="5" t="s">
        <v>68</v>
      </c>
      <c r="I469" s="5" t="s">
        <v>23</v>
      </c>
      <c r="J469" s="5" t="s">
        <v>12</v>
      </c>
      <c r="K469" s="5" t="s">
        <v>314</v>
      </c>
      <c r="L469" s="5"/>
    </row>
    <row r="470" spans="1:12" x14ac:dyDescent="0.35">
      <c r="A470" s="2" t="s">
        <v>2206</v>
      </c>
      <c r="B470" s="2" t="str">
        <f>TRIM(A470)</f>
        <v>Department of Transportation</v>
      </c>
      <c r="C470" s="5" t="s">
        <v>1338</v>
      </c>
      <c r="D470" s="5" t="s">
        <v>65</v>
      </c>
      <c r="E470" s="5" t="s">
        <v>1339</v>
      </c>
      <c r="F470" s="8" t="s">
        <v>1340</v>
      </c>
      <c r="G470" s="5" t="s">
        <v>49</v>
      </c>
      <c r="H470" s="5" t="s">
        <v>1341</v>
      </c>
      <c r="I470" s="5" t="s">
        <v>1342</v>
      </c>
      <c r="J470" s="5" t="s">
        <v>601</v>
      </c>
      <c r="K470" s="5" t="s">
        <v>1343</v>
      </c>
      <c r="L470" s="5"/>
    </row>
    <row r="471" spans="1:12" hidden="1" x14ac:dyDescent="0.35">
      <c r="A471" s="2" t="s">
        <v>1344</v>
      </c>
      <c r="B471" s="2"/>
      <c r="C471" s="4"/>
      <c r="D471" s="4"/>
      <c r="E471" s="4"/>
      <c r="F471" s="4"/>
      <c r="G471" s="4"/>
      <c r="H471" s="4"/>
      <c r="I471" s="4"/>
      <c r="J471" s="4"/>
      <c r="K471" s="4"/>
      <c r="L471" s="5"/>
    </row>
    <row r="472" spans="1:12" hidden="1" x14ac:dyDescent="0.35">
      <c r="A472" s="2" t="s">
        <v>1345</v>
      </c>
      <c r="B472" s="2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hidden="1" x14ac:dyDescent="0.35">
      <c r="A473" s="2" t="s">
        <v>1346</v>
      </c>
      <c r="B473" s="2"/>
      <c r="C473" s="5" t="s">
        <v>48</v>
      </c>
      <c r="D473" s="5" t="s">
        <v>277</v>
      </c>
      <c r="E473" s="5" t="s">
        <v>12</v>
      </c>
      <c r="F473" s="5" t="s">
        <v>410</v>
      </c>
      <c r="G473" s="5" t="s">
        <v>185</v>
      </c>
      <c r="H473" s="5" t="s">
        <v>64</v>
      </c>
      <c r="I473" s="5" t="s">
        <v>1295</v>
      </c>
      <c r="J473" s="5" t="s">
        <v>81</v>
      </c>
      <c r="K473" s="5" t="s">
        <v>261</v>
      </c>
      <c r="L473" s="4"/>
    </row>
    <row r="474" spans="1:12" ht="19.5" hidden="1" x14ac:dyDescent="0.35">
      <c r="A474" s="2" t="s">
        <v>1347</v>
      </c>
      <c r="B474" s="2"/>
      <c r="C474" s="5" t="s">
        <v>53</v>
      </c>
      <c r="D474" s="5" t="s">
        <v>23</v>
      </c>
      <c r="E474" s="5" t="s">
        <v>53</v>
      </c>
      <c r="F474" s="5" t="s">
        <v>1348</v>
      </c>
      <c r="G474" s="5" t="s">
        <v>23</v>
      </c>
      <c r="H474" s="5" t="s">
        <v>1348</v>
      </c>
      <c r="I474" s="5" t="s">
        <v>913</v>
      </c>
      <c r="J474" s="5" t="s">
        <v>23</v>
      </c>
      <c r="K474" s="5" t="s">
        <v>913</v>
      </c>
      <c r="L474" s="5"/>
    </row>
    <row r="475" spans="1:12" ht="19.5" hidden="1" x14ac:dyDescent="0.35">
      <c r="A475" s="2" t="s">
        <v>1349</v>
      </c>
      <c r="B475" s="2"/>
      <c r="C475" s="5" t="s">
        <v>12</v>
      </c>
      <c r="D475" s="5" t="s">
        <v>23</v>
      </c>
      <c r="E475" s="5" t="s">
        <v>12</v>
      </c>
      <c r="F475" s="5" t="s">
        <v>12</v>
      </c>
      <c r="G475" s="5" t="s">
        <v>23</v>
      </c>
      <c r="H475" s="5" t="s">
        <v>12</v>
      </c>
      <c r="I475" s="5" t="s">
        <v>12</v>
      </c>
      <c r="J475" s="5" t="s">
        <v>23</v>
      </c>
      <c r="K475" s="5" t="s">
        <v>12</v>
      </c>
      <c r="L475" s="5"/>
    </row>
    <row r="476" spans="1:12" hidden="1" x14ac:dyDescent="0.35">
      <c r="A476" s="2" t="s">
        <v>1350</v>
      </c>
      <c r="B476" s="2"/>
      <c r="C476" s="5" t="s">
        <v>1351</v>
      </c>
      <c r="D476" s="5" t="s">
        <v>23</v>
      </c>
      <c r="E476" s="5" t="s">
        <v>1351</v>
      </c>
      <c r="F476" s="5" t="s">
        <v>1352</v>
      </c>
      <c r="G476" s="5" t="s">
        <v>23</v>
      </c>
      <c r="H476" s="5" t="s">
        <v>1352</v>
      </c>
      <c r="I476" s="5" t="s">
        <v>1353</v>
      </c>
      <c r="J476" s="5" t="s">
        <v>23</v>
      </c>
      <c r="K476" s="5" t="s">
        <v>1353</v>
      </c>
      <c r="L476" s="5"/>
    </row>
    <row r="477" spans="1:12" hidden="1" x14ac:dyDescent="0.35">
      <c r="A477" s="2" t="s">
        <v>117</v>
      </c>
      <c r="B477" s="2"/>
      <c r="C477" s="5" t="s">
        <v>517</v>
      </c>
      <c r="D477" s="5" t="s">
        <v>23</v>
      </c>
      <c r="E477" s="5" t="s">
        <v>517</v>
      </c>
      <c r="F477" s="5" t="s">
        <v>1354</v>
      </c>
      <c r="G477" s="5" t="s">
        <v>23</v>
      </c>
      <c r="H477" s="5" t="s">
        <v>1354</v>
      </c>
      <c r="I477" s="5" t="s">
        <v>1355</v>
      </c>
      <c r="J477" s="5" t="s">
        <v>23</v>
      </c>
      <c r="K477" s="5" t="s">
        <v>1355</v>
      </c>
      <c r="L477" s="5"/>
    </row>
    <row r="478" spans="1:12" hidden="1" x14ac:dyDescent="0.35">
      <c r="A478" s="2" t="s">
        <v>1356</v>
      </c>
      <c r="B478" s="2"/>
      <c r="C478" s="4"/>
      <c r="D478" s="4"/>
      <c r="E478" s="4"/>
      <c r="F478" s="4"/>
      <c r="G478" s="4"/>
      <c r="H478" s="4"/>
      <c r="I478" s="4"/>
      <c r="J478" s="4"/>
      <c r="K478" s="4"/>
      <c r="L478" s="5"/>
    </row>
    <row r="479" spans="1:12" ht="19.5" hidden="1" x14ac:dyDescent="0.35">
      <c r="A479" s="2" t="s">
        <v>1357</v>
      </c>
      <c r="B479" s="2"/>
      <c r="C479" s="5" t="s">
        <v>23</v>
      </c>
      <c r="D479" s="5" t="s">
        <v>23</v>
      </c>
      <c r="E479" s="5" t="s">
        <v>23</v>
      </c>
      <c r="F479" s="5" t="s">
        <v>737</v>
      </c>
      <c r="G479" s="5" t="s">
        <v>23</v>
      </c>
      <c r="H479" s="5" t="s">
        <v>737</v>
      </c>
      <c r="I479" s="5" t="s">
        <v>737</v>
      </c>
      <c r="J479" s="5" t="s">
        <v>23</v>
      </c>
      <c r="K479" s="5" t="s">
        <v>737</v>
      </c>
      <c r="L479" s="4"/>
    </row>
    <row r="480" spans="1:12" hidden="1" x14ac:dyDescent="0.35">
      <c r="A480" s="2" t="s">
        <v>1358</v>
      </c>
      <c r="B480" s="2"/>
      <c r="C480" s="5" t="s">
        <v>185</v>
      </c>
      <c r="D480" s="5" t="s">
        <v>23</v>
      </c>
      <c r="E480" s="5" t="s">
        <v>185</v>
      </c>
      <c r="F480" s="5" t="s">
        <v>1359</v>
      </c>
      <c r="G480" s="5" t="s">
        <v>23</v>
      </c>
      <c r="H480" s="5" t="s">
        <v>1359</v>
      </c>
      <c r="I480" s="5" t="s">
        <v>1223</v>
      </c>
      <c r="J480" s="5" t="s">
        <v>23</v>
      </c>
      <c r="K480" s="5" t="s">
        <v>1223</v>
      </c>
      <c r="L480" s="5"/>
    </row>
    <row r="481" spans="1:12" ht="19.5" hidden="1" x14ac:dyDescent="0.35">
      <c r="A481" s="2" t="s">
        <v>1360</v>
      </c>
      <c r="B481" s="2"/>
      <c r="C481" s="5" t="s">
        <v>23</v>
      </c>
      <c r="D481" s="5" t="s">
        <v>23</v>
      </c>
      <c r="E481" s="5" t="s">
        <v>23</v>
      </c>
      <c r="F481" s="5" t="s">
        <v>48</v>
      </c>
      <c r="G481" s="5" t="s">
        <v>23</v>
      </c>
      <c r="H481" s="5" t="s">
        <v>48</v>
      </c>
      <c r="I481" s="5" t="s">
        <v>23</v>
      </c>
      <c r="J481" s="5" t="s">
        <v>23</v>
      </c>
      <c r="K481" s="5" t="s">
        <v>23</v>
      </c>
      <c r="L481" s="5"/>
    </row>
    <row r="482" spans="1:12" ht="19.5" hidden="1" x14ac:dyDescent="0.35">
      <c r="A482" s="2" t="s">
        <v>1361</v>
      </c>
      <c r="B482" s="2"/>
      <c r="C482" s="5" t="s">
        <v>1362</v>
      </c>
      <c r="D482" s="5" t="s">
        <v>23</v>
      </c>
      <c r="E482" s="5" t="s">
        <v>1362</v>
      </c>
      <c r="F482" s="5" t="s">
        <v>1363</v>
      </c>
      <c r="G482" s="5" t="s">
        <v>23</v>
      </c>
      <c r="H482" s="5" t="s">
        <v>1363</v>
      </c>
      <c r="I482" s="5" t="s">
        <v>1364</v>
      </c>
      <c r="J482" s="5" t="s">
        <v>23</v>
      </c>
      <c r="K482" s="5" t="s">
        <v>1364</v>
      </c>
      <c r="L482" s="5"/>
    </row>
    <row r="483" spans="1:12" hidden="1" x14ac:dyDescent="0.35">
      <c r="A483" s="2" t="s">
        <v>117</v>
      </c>
      <c r="B483" s="2"/>
      <c r="C483" s="5" t="s">
        <v>1365</v>
      </c>
      <c r="D483" s="5" t="s">
        <v>9</v>
      </c>
      <c r="E483" s="5" t="s">
        <v>1365</v>
      </c>
      <c r="F483" s="5" t="s">
        <v>1366</v>
      </c>
      <c r="G483" s="5" t="s">
        <v>9</v>
      </c>
      <c r="H483" s="5" t="s">
        <v>1367</v>
      </c>
      <c r="I483" s="5" t="s">
        <v>1368</v>
      </c>
      <c r="J483" s="5" t="s">
        <v>22</v>
      </c>
      <c r="K483" s="5" t="s">
        <v>826</v>
      </c>
      <c r="L483" s="5"/>
    </row>
    <row r="484" spans="1:12" x14ac:dyDescent="0.35">
      <c r="A484" s="2" t="s">
        <v>2207</v>
      </c>
      <c r="B484" s="2" t="str">
        <f>TRIM(A484)</f>
        <v>Bureau of the Fiscal Service</v>
      </c>
      <c r="C484" s="5" t="s">
        <v>1369</v>
      </c>
      <c r="D484" s="5" t="s">
        <v>9</v>
      </c>
      <c r="E484" s="5" t="s">
        <v>1369</v>
      </c>
      <c r="F484" s="8" t="s">
        <v>1370</v>
      </c>
      <c r="G484" s="5" t="s">
        <v>9</v>
      </c>
      <c r="H484" s="5" t="s">
        <v>1371</v>
      </c>
      <c r="I484" s="5" t="s">
        <v>1372</v>
      </c>
      <c r="J484" s="5" t="s">
        <v>22</v>
      </c>
      <c r="K484" s="5" t="s">
        <v>1373</v>
      </c>
      <c r="L484" s="5"/>
    </row>
    <row r="485" spans="1:12" hidden="1" x14ac:dyDescent="0.35">
      <c r="A485" s="2" t="s">
        <v>1374</v>
      </c>
      <c r="B485" s="2"/>
      <c r="C485" s="5" t="s">
        <v>1206</v>
      </c>
      <c r="D485" s="5" t="s">
        <v>23</v>
      </c>
      <c r="E485" s="5" t="s">
        <v>1206</v>
      </c>
      <c r="F485" s="5" t="s">
        <v>1375</v>
      </c>
      <c r="G485" s="5" t="s">
        <v>23</v>
      </c>
      <c r="H485" s="5" t="s">
        <v>1375</v>
      </c>
      <c r="I485" s="5" t="s">
        <v>1376</v>
      </c>
      <c r="J485" s="5" t="s">
        <v>23</v>
      </c>
      <c r="K485" s="5" t="s">
        <v>1376</v>
      </c>
      <c r="L485" s="5"/>
    </row>
    <row r="486" spans="1:12" ht="19.5" hidden="1" x14ac:dyDescent="0.35">
      <c r="A486" s="2" t="s">
        <v>1377</v>
      </c>
      <c r="B486" s="2"/>
      <c r="C486" s="4"/>
      <c r="D486" s="4"/>
      <c r="E486" s="4"/>
      <c r="F486" s="4"/>
      <c r="G486" s="4"/>
      <c r="H486" s="4"/>
      <c r="I486" s="4"/>
      <c r="J486" s="4"/>
      <c r="K486" s="4"/>
      <c r="L486" s="5"/>
    </row>
    <row r="487" spans="1:12" hidden="1" x14ac:dyDescent="0.35">
      <c r="A487" s="2" t="s">
        <v>144</v>
      </c>
      <c r="B487" s="2"/>
      <c r="C487" s="5" t="s">
        <v>65</v>
      </c>
      <c r="D487" s="5" t="s">
        <v>23</v>
      </c>
      <c r="E487" s="5" t="s">
        <v>65</v>
      </c>
      <c r="F487" s="5" t="s">
        <v>165</v>
      </c>
      <c r="G487" s="5" t="s">
        <v>23</v>
      </c>
      <c r="H487" s="5" t="s">
        <v>165</v>
      </c>
      <c r="I487" s="5" t="s">
        <v>42</v>
      </c>
      <c r="J487" s="5" t="s">
        <v>23</v>
      </c>
      <c r="K487" s="5" t="s">
        <v>42</v>
      </c>
      <c r="L487" s="4"/>
    </row>
    <row r="488" spans="1:12" ht="19.5" hidden="1" x14ac:dyDescent="0.35">
      <c r="A488" s="2" t="s">
        <v>1378</v>
      </c>
      <c r="B488" s="2"/>
      <c r="C488" s="5" t="s">
        <v>313</v>
      </c>
      <c r="D488" s="5" t="s">
        <v>23</v>
      </c>
      <c r="E488" s="5" t="s">
        <v>313</v>
      </c>
      <c r="F488" s="5" t="s">
        <v>586</v>
      </c>
      <c r="G488" s="5" t="s">
        <v>23</v>
      </c>
      <c r="H488" s="5" t="s">
        <v>586</v>
      </c>
      <c r="I488" s="5" t="s">
        <v>1379</v>
      </c>
      <c r="J488" s="5" t="s">
        <v>23</v>
      </c>
      <c r="K488" s="5" t="s">
        <v>1379</v>
      </c>
      <c r="L488" s="5"/>
    </row>
    <row r="489" spans="1:12" ht="19.5" hidden="1" x14ac:dyDescent="0.35">
      <c r="A489" s="2" t="s">
        <v>1380</v>
      </c>
      <c r="B489" s="2"/>
      <c r="C489" s="5" t="s">
        <v>444</v>
      </c>
      <c r="D489" s="5" t="s">
        <v>23</v>
      </c>
      <c r="E489" s="5" t="s">
        <v>444</v>
      </c>
      <c r="F489" s="5" t="s">
        <v>1381</v>
      </c>
      <c r="G489" s="5" t="s">
        <v>23</v>
      </c>
      <c r="H489" s="5" t="s">
        <v>1381</v>
      </c>
      <c r="I489" s="5" t="s">
        <v>454</v>
      </c>
      <c r="J489" s="5" t="s">
        <v>23</v>
      </c>
      <c r="K489" s="5" t="s">
        <v>454</v>
      </c>
      <c r="L489" s="5"/>
    </row>
    <row r="490" spans="1:12" hidden="1" x14ac:dyDescent="0.35">
      <c r="A490" s="2" t="s">
        <v>1382</v>
      </c>
      <c r="B490" s="2"/>
      <c r="C490" s="5" t="s">
        <v>470</v>
      </c>
      <c r="D490" s="5" t="s">
        <v>1308</v>
      </c>
      <c r="E490" s="5" t="s">
        <v>466</v>
      </c>
      <c r="F490" s="5" t="s">
        <v>1383</v>
      </c>
      <c r="G490" s="5" t="s">
        <v>1384</v>
      </c>
      <c r="H490" s="5" t="s">
        <v>1385</v>
      </c>
      <c r="I490" s="5" t="s">
        <v>1386</v>
      </c>
      <c r="J490" s="5" t="s">
        <v>1387</v>
      </c>
      <c r="K490" s="5" t="s">
        <v>1388</v>
      </c>
      <c r="L490" s="5"/>
    </row>
    <row r="491" spans="1:12" hidden="1" x14ac:dyDescent="0.35">
      <c r="A491" s="2" t="s">
        <v>1389</v>
      </c>
      <c r="B491" s="2"/>
      <c r="C491" s="4"/>
      <c r="D491" s="4"/>
      <c r="E491" s="4"/>
      <c r="F491" s="4"/>
      <c r="G491" s="4"/>
      <c r="H491" s="4"/>
      <c r="I491" s="4"/>
      <c r="J491" s="4"/>
      <c r="K491" s="4"/>
      <c r="L491" s="5"/>
    </row>
    <row r="492" spans="1:12" hidden="1" x14ac:dyDescent="0.35">
      <c r="A492" s="2" t="s">
        <v>1390</v>
      </c>
      <c r="B492" s="2"/>
      <c r="C492" s="5" t="s">
        <v>1002</v>
      </c>
      <c r="D492" s="5" t="s">
        <v>23</v>
      </c>
      <c r="E492" s="5" t="s">
        <v>1002</v>
      </c>
      <c r="F492" s="5" t="s">
        <v>1391</v>
      </c>
      <c r="G492" s="5" t="s">
        <v>23</v>
      </c>
      <c r="H492" s="5" t="s">
        <v>1391</v>
      </c>
      <c r="I492" s="5" t="s">
        <v>1392</v>
      </c>
      <c r="J492" s="5" t="s">
        <v>23</v>
      </c>
      <c r="K492" s="5" t="s">
        <v>1392</v>
      </c>
      <c r="L492" s="4"/>
    </row>
    <row r="493" spans="1:12" hidden="1" x14ac:dyDescent="0.35">
      <c r="A493" s="2" t="s">
        <v>1393</v>
      </c>
      <c r="B493" s="2"/>
      <c r="C493" s="5" t="s">
        <v>1394</v>
      </c>
      <c r="D493" s="5" t="s">
        <v>23</v>
      </c>
      <c r="E493" s="5" t="s">
        <v>1394</v>
      </c>
      <c r="F493" s="5" t="s">
        <v>1395</v>
      </c>
      <c r="G493" s="5" t="s">
        <v>23</v>
      </c>
      <c r="H493" s="5" t="s">
        <v>1395</v>
      </c>
      <c r="I493" s="5" t="s">
        <v>1396</v>
      </c>
      <c r="J493" s="5" t="s">
        <v>23</v>
      </c>
      <c r="K493" s="5" t="s">
        <v>1396</v>
      </c>
      <c r="L493" s="5"/>
    </row>
    <row r="494" spans="1:12" hidden="1" x14ac:dyDescent="0.35">
      <c r="A494" s="2" t="s">
        <v>1397</v>
      </c>
      <c r="B494" s="2"/>
      <c r="C494" s="5" t="s">
        <v>1398</v>
      </c>
      <c r="D494" s="5" t="s">
        <v>23</v>
      </c>
      <c r="E494" s="5" t="s">
        <v>1398</v>
      </c>
      <c r="F494" s="5" t="s">
        <v>1399</v>
      </c>
      <c r="G494" s="5" t="s">
        <v>23</v>
      </c>
      <c r="H494" s="5" t="s">
        <v>1399</v>
      </c>
      <c r="I494" s="5" t="s">
        <v>1400</v>
      </c>
      <c r="J494" s="5" t="s">
        <v>23</v>
      </c>
      <c r="K494" s="5" t="s">
        <v>1400</v>
      </c>
      <c r="L494" s="5"/>
    </row>
    <row r="495" spans="1:12" ht="19.5" hidden="1" x14ac:dyDescent="0.35">
      <c r="A495" s="2" t="s">
        <v>1401</v>
      </c>
      <c r="B495" s="2"/>
      <c r="C495" s="5" t="s">
        <v>1402</v>
      </c>
      <c r="D495" s="5" t="s">
        <v>23</v>
      </c>
      <c r="E495" s="5" t="s">
        <v>1402</v>
      </c>
      <c r="F495" s="5" t="s">
        <v>1403</v>
      </c>
      <c r="G495" s="5" t="s">
        <v>23</v>
      </c>
      <c r="H495" s="5" t="s">
        <v>1403</v>
      </c>
      <c r="I495" s="5" t="s">
        <v>1404</v>
      </c>
      <c r="J495" s="5" t="s">
        <v>23</v>
      </c>
      <c r="K495" s="5" t="s">
        <v>1404</v>
      </c>
      <c r="L495" s="5"/>
    </row>
    <row r="496" spans="1:12" ht="28.5" hidden="1" x14ac:dyDescent="0.35">
      <c r="A496" s="2" t="s">
        <v>1405</v>
      </c>
      <c r="B496" s="2"/>
      <c r="C496" s="5" t="s">
        <v>1406</v>
      </c>
      <c r="D496" s="5" t="s">
        <v>23</v>
      </c>
      <c r="E496" s="5" t="s">
        <v>1406</v>
      </c>
      <c r="F496" s="5" t="s">
        <v>1407</v>
      </c>
      <c r="G496" s="5" t="s">
        <v>23</v>
      </c>
      <c r="H496" s="5" t="s">
        <v>1407</v>
      </c>
      <c r="I496" s="5" t="s">
        <v>1408</v>
      </c>
      <c r="J496" s="5" t="s">
        <v>23</v>
      </c>
      <c r="K496" s="5" t="s">
        <v>1408</v>
      </c>
      <c r="L496" s="5"/>
    </row>
    <row r="497" spans="1:12" ht="28.5" hidden="1" x14ac:dyDescent="0.35">
      <c r="A497" s="2" t="s">
        <v>1409</v>
      </c>
      <c r="B497" s="2"/>
      <c r="C497" s="5" t="s">
        <v>1410</v>
      </c>
      <c r="D497" s="5" t="s">
        <v>23</v>
      </c>
      <c r="E497" s="5" t="s">
        <v>1410</v>
      </c>
      <c r="F497" s="5" t="s">
        <v>1411</v>
      </c>
      <c r="G497" s="5" t="s">
        <v>23</v>
      </c>
      <c r="H497" s="5" t="s">
        <v>1411</v>
      </c>
      <c r="I497" s="5" t="s">
        <v>1412</v>
      </c>
      <c r="J497" s="5" t="s">
        <v>23</v>
      </c>
      <c r="K497" s="5" t="s">
        <v>1412</v>
      </c>
      <c r="L497" s="5"/>
    </row>
    <row r="498" spans="1:12" ht="19.5" hidden="1" x14ac:dyDescent="0.35">
      <c r="A498" s="2" t="s">
        <v>1413</v>
      </c>
      <c r="B498" s="2"/>
      <c r="C498" s="5" t="s">
        <v>1414</v>
      </c>
      <c r="D498" s="5" t="s">
        <v>23</v>
      </c>
      <c r="E498" s="5" t="s">
        <v>1414</v>
      </c>
      <c r="F498" s="5" t="s">
        <v>1415</v>
      </c>
      <c r="G498" s="5" t="s">
        <v>23</v>
      </c>
      <c r="H498" s="5" t="s">
        <v>1415</v>
      </c>
      <c r="I498" s="5" t="s">
        <v>1416</v>
      </c>
      <c r="J498" s="5" t="s">
        <v>23</v>
      </c>
      <c r="K498" s="5" t="s">
        <v>1416</v>
      </c>
      <c r="L498" s="5"/>
    </row>
    <row r="499" spans="1:12" ht="28.5" hidden="1" x14ac:dyDescent="0.35">
      <c r="A499" s="2" t="s">
        <v>1417</v>
      </c>
      <c r="B499" s="2"/>
      <c r="C499" s="5" t="s">
        <v>1418</v>
      </c>
      <c r="D499" s="5" t="s">
        <v>23</v>
      </c>
      <c r="E499" s="5" t="s">
        <v>1418</v>
      </c>
      <c r="F499" s="5" t="s">
        <v>1419</v>
      </c>
      <c r="G499" s="5" t="s">
        <v>23</v>
      </c>
      <c r="H499" s="5" t="s">
        <v>1419</v>
      </c>
      <c r="I499" s="5" t="s">
        <v>1420</v>
      </c>
      <c r="J499" s="5" t="s">
        <v>23</v>
      </c>
      <c r="K499" s="5" t="s">
        <v>1420</v>
      </c>
      <c r="L499" s="5"/>
    </row>
    <row r="500" spans="1:12" ht="19.5" hidden="1" x14ac:dyDescent="0.35">
      <c r="A500" s="2" t="s">
        <v>1421</v>
      </c>
      <c r="B500" s="2"/>
      <c r="C500" s="5" t="s">
        <v>1422</v>
      </c>
      <c r="D500" s="5" t="s">
        <v>23</v>
      </c>
      <c r="E500" s="5" t="s">
        <v>1422</v>
      </c>
      <c r="F500" s="5" t="s">
        <v>1423</v>
      </c>
      <c r="G500" s="5" t="s">
        <v>23</v>
      </c>
      <c r="H500" s="5" t="s">
        <v>1423</v>
      </c>
      <c r="I500" s="5" t="s">
        <v>1424</v>
      </c>
      <c r="J500" s="5" t="s">
        <v>23</v>
      </c>
      <c r="K500" s="5" t="s">
        <v>1424</v>
      </c>
      <c r="L500" s="5"/>
    </row>
    <row r="501" spans="1:12" hidden="1" x14ac:dyDescent="0.35">
      <c r="A501" s="2" t="s">
        <v>117</v>
      </c>
      <c r="B501" s="2"/>
      <c r="C501" s="5" t="s">
        <v>470</v>
      </c>
      <c r="D501" s="5" t="s">
        <v>23</v>
      </c>
      <c r="E501" s="5" t="s">
        <v>470</v>
      </c>
      <c r="F501" s="5" t="s">
        <v>1425</v>
      </c>
      <c r="G501" s="5" t="s">
        <v>12</v>
      </c>
      <c r="H501" s="5" t="s">
        <v>995</v>
      </c>
      <c r="I501" s="5" t="s">
        <v>1426</v>
      </c>
      <c r="J501" s="5" t="s">
        <v>23</v>
      </c>
      <c r="K501" s="5" t="s">
        <v>1426</v>
      </c>
      <c r="L501" s="5"/>
    </row>
    <row r="502" spans="1:12" x14ac:dyDescent="0.35">
      <c r="A502" s="2" t="s">
        <v>2208</v>
      </c>
      <c r="B502" s="2" t="str">
        <f>TRIM(A502)</f>
        <v>Internal Revenue Service</v>
      </c>
      <c r="C502" s="5" t="s">
        <v>1427</v>
      </c>
      <c r="D502" s="5" t="s">
        <v>23</v>
      </c>
      <c r="E502" s="5" t="s">
        <v>1427</v>
      </c>
      <c r="F502" s="8" t="s">
        <v>1428</v>
      </c>
      <c r="G502" s="5" t="s">
        <v>12</v>
      </c>
      <c r="H502" s="5" t="s">
        <v>1429</v>
      </c>
      <c r="I502" s="5" t="s">
        <v>1430</v>
      </c>
      <c r="J502" s="5" t="s">
        <v>23</v>
      </c>
      <c r="K502" s="5" t="s">
        <v>1430</v>
      </c>
      <c r="L502" s="5"/>
    </row>
    <row r="503" spans="1:12" hidden="1" x14ac:dyDescent="0.35">
      <c r="A503" s="2" t="s">
        <v>1431</v>
      </c>
      <c r="B503" s="2"/>
      <c r="C503" s="5" t="s">
        <v>269</v>
      </c>
      <c r="D503" s="5" t="s">
        <v>1432</v>
      </c>
      <c r="E503" s="5" t="s">
        <v>1433</v>
      </c>
      <c r="F503" s="5" t="s">
        <v>1434</v>
      </c>
      <c r="G503" s="5" t="s">
        <v>1435</v>
      </c>
      <c r="H503" s="5" t="s">
        <v>1436</v>
      </c>
      <c r="I503" s="5" t="s">
        <v>1437</v>
      </c>
      <c r="J503" s="5" t="s">
        <v>1438</v>
      </c>
      <c r="K503" s="5" t="s">
        <v>451</v>
      </c>
      <c r="L503" s="5"/>
    </row>
    <row r="504" spans="1:12" hidden="1" x14ac:dyDescent="0.35">
      <c r="A504" s="2" t="s">
        <v>1439</v>
      </c>
      <c r="B504" s="2"/>
      <c r="C504" s="4"/>
      <c r="D504" s="4"/>
      <c r="E504" s="4"/>
      <c r="F504" s="4"/>
      <c r="G504" s="4"/>
      <c r="H504" s="4"/>
      <c r="I504" s="4"/>
      <c r="J504" s="4"/>
      <c r="K504" s="4"/>
      <c r="L504" s="5"/>
    </row>
    <row r="505" spans="1:12" ht="19.5" hidden="1" x14ac:dyDescent="0.35">
      <c r="A505" s="2" t="s">
        <v>1440</v>
      </c>
      <c r="B505" s="2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hidden="1" x14ac:dyDescent="0.35">
      <c r="A506" s="2" t="s">
        <v>1441</v>
      </c>
      <c r="B506" s="2"/>
      <c r="C506" s="5" t="s">
        <v>1442</v>
      </c>
      <c r="D506" s="5" t="s">
        <v>23</v>
      </c>
      <c r="E506" s="5" t="s">
        <v>1442</v>
      </c>
      <c r="F506" s="5" t="s">
        <v>1443</v>
      </c>
      <c r="G506" s="5" t="s">
        <v>23</v>
      </c>
      <c r="H506" s="5" t="s">
        <v>1443</v>
      </c>
      <c r="I506" s="5" t="s">
        <v>1444</v>
      </c>
      <c r="J506" s="5" t="s">
        <v>23</v>
      </c>
      <c r="K506" s="5" t="s">
        <v>1444</v>
      </c>
      <c r="L506" s="4"/>
    </row>
    <row r="507" spans="1:12" hidden="1" x14ac:dyDescent="0.35">
      <c r="A507" s="2" t="s">
        <v>1445</v>
      </c>
      <c r="B507" s="2"/>
      <c r="C507" s="5" t="s">
        <v>1446</v>
      </c>
      <c r="D507" s="5" t="s">
        <v>23</v>
      </c>
      <c r="E507" s="5" t="s">
        <v>1446</v>
      </c>
      <c r="F507" s="5" t="s">
        <v>1447</v>
      </c>
      <c r="G507" s="5" t="s">
        <v>23</v>
      </c>
      <c r="H507" s="5" t="s">
        <v>1447</v>
      </c>
      <c r="I507" s="5" t="s">
        <v>1448</v>
      </c>
      <c r="J507" s="5" t="s">
        <v>23</v>
      </c>
      <c r="K507" s="5" t="s">
        <v>1448</v>
      </c>
      <c r="L507" s="5"/>
    </row>
    <row r="508" spans="1:12" ht="19.5" x14ac:dyDescent="0.35">
      <c r="A508" s="2" t="s">
        <v>2209</v>
      </c>
      <c r="B508" s="2" t="str">
        <f t="shared" ref="B508:B509" si="0">TRIM(A508)</f>
        <v>Interest on Treasury Debt Securities (Gross)</v>
      </c>
      <c r="C508" s="5" t="s">
        <v>1449</v>
      </c>
      <c r="D508" s="5" t="s">
        <v>23</v>
      </c>
      <c r="E508" s="5" t="s">
        <v>1449</v>
      </c>
      <c r="F508" s="8" t="s">
        <v>1450</v>
      </c>
      <c r="G508" s="5" t="s">
        <v>23</v>
      </c>
      <c r="H508" s="5" t="s">
        <v>1450</v>
      </c>
      <c r="I508" s="5" t="s">
        <v>1451</v>
      </c>
      <c r="J508" s="5" t="s">
        <v>23</v>
      </c>
      <c r="K508" s="5" t="s">
        <v>1451</v>
      </c>
      <c r="L508" s="5"/>
    </row>
    <row r="509" spans="1:12" x14ac:dyDescent="0.35">
      <c r="A509" s="2" t="s">
        <v>2210</v>
      </c>
      <c r="B509" s="2" t="str">
        <f t="shared" si="0"/>
        <v>Interest on the Public Debt</v>
      </c>
      <c r="C509" s="5" t="s">
        <v>1449</v>
      </c>
      <c r="D509" s="5" t="s">
        <v>23</v>
      </c>
      <c r="E509" s="5" t="s">
        <v>1449</v>
      </c>
      <c r="F509" s="8" t="s">
        <v>1450</v>
      </c>
      <c r="G509" s="5" t="s">
        <v>23</v>
      </c>
      <c r="H509" s="5" t="s">
        <v>1450</v>
      </c>
      <c r="I509" s="5" t="s">
        <v>1451</v>
      </c>
      <c r="J509" s="5" t="s">
        <v>23</v>
      </c>
      <c r="K509" s="5" t="s">
        <v>1451</v>
      </c>
      <c r="L509" s="5"/>
    </row>
    <row r="510" spans="1:12" hidden="1" x14ac:dyDescent="0.35">
      <c r="A510" s="2" t="s">
        <v>87</v>
      </c>
      <c r="B510" s="2"/>
      <c r="C510" s="5" t="s">
        <v>444</v>
      </c>
      <c r="D510" s="5" t="s">
        <v>23</v>
      </c>
      <c r="E510" s="5" t="s">
        <v>444</v>
      </c>
      <c r="F510" s="5" t="s">
        <v>960</v>
      </c>
      <c r="G510" s="5" t="s">
        <v>23</v>
      </c>
      <c r="H510" s="5" t="s">
        <v>960</v>
      </c>
      <c r="I510" s="5" t="s">
        <v>34</v>
      </c>
      <c r="J510" s="5" t="s">
        <v>23</v>
      </c>
      <c r="K510" s="5" t="s">
        <v>34</v>
      </c>
      <c r="L510" s="5"/>
    </row>
    <row r="511" spans="1:12" ht="19.5" hidden="1" x14ac:dyDescent="0.35">
      <c r="A511" s="2" t="s">
        <v>62</v>
      </c>
      <c r="B511" s="2"/>
      <c r="C511" s="5" t="s">
        <v>23</v>
      </c>
      <c r="D511" s="5" t="s">
        <v>1452</v>
      </c>
      <c r="E511" s="5" t="s">
        <v>1453</v>
      </c>
      <c r="F511" s="5" t="s">
        <v>23</v>
      </c>
      <c r="G511" s="5" t="s">
        <v>1454</v>
      </c>
      <c r="H511" s="5" t="s">
        <v>1455</v>
      </c>
      <c r="I511" s="5" t="s">
        <v>23</v>
      </c>
      <c r="J511" s="5" t="s">
        <v>1456</v>
      </c>
      <c r="K511" s="5" t="s">
        <v>1457</v>
      </c>
      <c r="L511" s="5"/>
    </row>
    <row r="512" spans="1:12" hidden="1" x14ac:dyDescent="0.35">
      <c r="A512" s="2" t="s">
        <v>67</v>
      </c>
      <c r="B512" s="2"/>
      <c r="C512" s="5" t="s">
        <v>1458</v>
      </c>
      <c r="D512" s="5" t="s">
        <v>23</v>
      </c>
      <c r="E512" s="5" t="s">
        <v>1458</v>
      </c>
      <c r="F512" s="5" t="s">
        <v>1459</v>
      </c>
      <c r="G512" s="5" t="s">
        <v>23</v>
      </c>
      <c r="H512" s="5" t="s">
        <v>1459</v>
      </c>
      <c r="I512" s="5" t="s">
        <v>1460</v>
      </c>
      <c r="J512" s="5" t="s">
        <v>23</v>
      </c>
      <c r="K512" s="5" t="s">
        <v>1460</v>
      </c>
      <c r="L512" s="5"/>
    </row>
    <row r="513" spans="1:12" x14ac:dyDescent="0.35">
      <c r="A513" s="2" t="s">
        <v>2211</v>
      </c>
      <c r="B513" s="2" t="str">
        <f>TRIM(A513)</f>
        <v>Department of the Treasury</v>
      </c>
      <c r="C513" s="5" t="s">
        <v>1461</v>
      </c>
      <c r="D513" s="5" t="s">
        <v>280</v>
      </c>
      <c r="E513" s="5" t="s">
        <v>1462</v>
      </c>
      <c r="F513" s="8" t="s">
        <v>1463</v>
      </c>
      <c r="G513" s="5" t="s">
        <v>1464</v>
      </c>
      <c r="H513" s="5" t="s">
        <v>1465</v>
      </c>
      <c r="I513" s="5" t="s">
        <v>1466</v>
      </c>
      <c r="J513" s="5" t="s">
        <v>1467</v>
      </c>
      <c r="K513" s="5" t="s">
        <v>1468</v>
      </c>
      <c r="L513" s="5"/>
    </row>
    <row r="514" spans="1:12" hidden="1" x14ac:dyDescent="0.35">
      <c r="A514" s="2" t="s">
        <v>1469</v>
      </c>
      <c r="B514" s="2"/>
      <c r="C514" s="4"/>
      <c r="D514" s="4"/>
      <c r="E514" s="4"/>
      <c r="F514" s="4"/>
      <c r="G514" s="4"/>
      <c r="H514" s="4"/>
      <c r="I514" s="4"/>
      <c r="J514" s="4"/>
      <c r="K514" s="4"/>
      <c r="L514" s="5"/>
    </row>
    <row r="515" spans="1:12" ht="19.5" hidden="1" x14ac:dyDescent="0.35">
      <c r="A515" s="2" t="s">
        <v>1470</v>
      </c>
      <c r="B515" s="2"/>
      <c r="C515" s="5" t="s">
        <v>61</v>
      </c>
      <c r="D515" s="5" t="s">
        <v>23</v>
      </c>
      <c r="E515" s="5" t="s">
        <v>61</v>
      </c>
      <c r="F515" s="5" t="s">
        <v>1471</v>
      </c>
      <c r="G515" s="5" t="s">
        <v>23</v>
      </c>
      <c r="H515" s="5" t="s">
        <v>1471</v>
      </c>
      <c r="I515" s="5" t="s">
        <v>1104</v>
      </c>
      <c r="J515" s="5" t="s">
        <v>23</v>
      </c>
      <c r="K515" s="5" t="s">
        <v>1104</v>
      </c>
      <c r="L515" s="4"/>
    </row>
    <row r="516" spans="1:12" hidden="1" x14ac:dyDescent="0.35">
      <c r="A516" s="2" t="s">
        <v>1472</v>
      </c>
      <c r="B516" s="2"/>
      <c r="C516" s="4"/>
      <c r="D516" s="4"/>
      <c r="E516" s="4"/>
      <c r="F516" s="4"/>
      <c r="G516" s="4"/>
      <c r="H516" s="4"/>
      <c r="I516" s="4"/>
      <c r="J516" s="4"/>
      <c r="K516" s="4"/>
      <c r="L516" s="5"/>
    </row>
    <row r="517" spans="1:12" ht="19.5" hidden="1" x14ac:dyDescent="0.35">
      <c r="A517" s="2" t="s">
        <v>1473</v>
      </c>
      <c r="B517" s="2"/>
      <c r="C517" s="5" t="s">
        <v>1474</v>
      </c>
      <c r="D517" s="5" t="s">
        <v>23</v>
      </c>
      <c r="E517" s="5" t="s">
        <v>1474</v>
      </c>
      <c r="F517" s="5" t="s">
        <v>1475</v>
      </c>
      <c r="G517" s="5" t="s">
        <v>23</v>
      </c>
      <c r="H517" s="5" t="s">
        <v>1475</v>
      </c>
      <c r="I517" s="5" t="s">
        <v>1476</v>
      </c>
      <c r="J517" s="5" t="s">
        <v>23</v>
      </c>
      <c r="K517" s="5" t="s">
        <v>1476</v>
      </c>
      <c r="L517" s="4"/>
    </row>
    <row r="518" spans="1:12" hidden="1" x14ac:dyDescent="0.35">
      <c r="A518" s="2" t="s">
        <v>1477</v>
      </c>
      <c r="B518" s="2"/>
      <c r="C518" s="5" t="s">
        <v>1478</v>
      </c>
      <c r="D518" s="5" t="s">
        <v>23</v>
      </c>
      <c r="E518" s="5" t="s">
        <v>1478</v>
      </c>
      <c r="F518" s="5" t="s">
        <v>1479</v>
      </c>
      <c r="G518" s="5" t="s">
        <v>23</v>
      </c>
      <c r="H518" s="5" t="s">
        <v>1479</v>
      </c>
      <c r="I518" s="5" t="s">
        <v>1480</v>
      </c>
      <c r="J518" s="5" t="s">
        <v>23</v>
      </c>
      <c r="K518" s="5" t="s">
        <v>1480</v>
      </c>
      <c r="L518" s="5"/>
    </row>
    <row r="519" spans="1:12" ht="19.5" hidden="1" x14ac:dyDescent="0.35">
      <c r="A519" s="2" t="s">
        <v>1481</v>
      </c>
      <c r="B519" s="2"/>
      <c r="C519" s="5" t="s">
        <v>1303</v>
      </c>
      <c r="D519" s="5" t="s">
        <v>23</v>
      </c>
      <c r="E519" s="5" t="s">
        <v>1303</v>
      </c>
      <c r="F519" s="5" t="s">
        <v>1482</v>
      </c>
      <c r="G519" s="5" t="s">
        <v>23</v>
      </c>
      <c r="H519" s="5" t="s">
        <v>1482</v>
      </c>
      <c r="I519" s="5" t="s">
        <v>1483</v>
      </c>
      <c r="J519" s="5" t="s">
        <v>23</v>
      </c>
      <c r="K519" s="5" t="s">
        <v>1483</v>
      </c>
      <c r="L519" s="5"/>
    </row>
    <row r="520" spans="1:12" hidden="1" x14ac:dyDescent="0.35">
      <c r="A520" s="2" t="s">
        <v>1484</v>
      </c>
      <c r="B520" s="2"/>
      <c r="C520" s="5" t="s">
        <v>1485</v>
      </c>
      <c r="D520" s="5" t="s">
        <v>23</v>
      </c>
      <c r="E520" s="5" t="s">
        <v>1485</v>
      </c>
      <c r="F520" s="5" t="s">
        <v>1486</v>
      </c>
      <c r="G520" s="5" t="s">
        <v>23</v>
      </c>
      <c r="H520" s="5" t="s">
        <v>1486</v>
      </c>
      <c r="I520" s="5" t="s">
        <v>1487</v>
      </c>
      <c r="J520" s="5" t="s">
        <v>23</v>
      </c>
      <c r="K520" s="5" t="s">
        <v>1487</v>
      </c>
      <c r="L520" s="5"/>
    </row>
    <row r="521" spans="1:12" hidden="1" x14ac:dyDescent="0.35">
      <c r="A521" s="2" t="s">
        <v>117</v>
      </c>
      <c r="B521" s="2"/>
      <c r="C521" s="5" t="s">
        <v>317</v>
      </c>
      <c r="D521" s="5" t="s">
        <v>163</v>
      </c>
      <c r="E521" s="5" t="s">
        <v>960</v>
      </c>
      <c r="F521" s="5" t="s">
        <v>271</v>
      </c>
      <c r="G521" s="5" t="s">
        <v>871</v>
      </c>
      <c r="H521" s="5" t="s">
        <v>1359</v>
      </c>
      <c r="I521" s="5" t="s">
        <v>1488</v>
      </c>
      <c r="J521" s="5" t="s">
        <v>321</v>
      </c>
      <c r="K521" s="5" t="s">
        <v>1489</v>
      </c>
      <c r="L521" s="5"/>
    </row>
    <row r="522" spans="1:12" hidden="1" x14ac:dyDescent="0.35">
      <c r="A522" s="2" t="s">
        <v>1490</v>
      </c>
      <c r="B522" s="2"/>
      <c r="C522" s="4"/>
      <c r="D522" s="4"/>
      <c r="E522" s="4"/>
      <c r="F522" s="4"/>
      <c r="G522" s="4"/>
      <c r="H522" s="4"/>
      <c r="I522" s="4"/>
      <c r="J522" s="4"/>
      <c r="K522" s="4"/>
      <c r="L522" s="5"/>
    </row>
    <row r="523" spans="1:12" hidden="1" x14ac:dyDescent="0.35">
      <c r="A523" s="2" t="s">
        <v>1491</v>
      </c>
      <c r="B523" s="2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hidden="1" x14ac:dyDescent="0.35">
      <c r="A524" s="2" t="s">
        <v>1492</v>
      </c>
      <c r="B524" s="2"/>
      <c r="C524" s="5" t="s">
        <v>9</v>
      </c>
      <c r="D524" s="5" t="s">
        <v>12</v>
      </c>
      <c r="E524" s="5" t="s">
        <v>314</v>
      </c>
      <c r="F524" s="5" t="s">
        <v>12</v>
      </c>
      <c r="G524" s="5" t="s">
        <v>80</v>
      </c>
      <c r="H524" s="5" t="s">
        <v>64</v>
      </c>
      <c r="I524" s="5" t="s">
        <v>12</v>
      </c>
      <c r="J524" s="5" t="s">
        <v>60</v>
      </c>
      <c r="K524" s="5" t="s">
        <v>1381</v>
      </c>
      <c r="L524" s="4"/>
    </row>
    <row r="525" spans="1:12" hidden="1" x14ac:dyDescent="0.35">
      <c r="A525" s="2" t="s">
        <v>437</v>
      </c>
      <c r="B525" s="2"/>
      <c r="C525" s="5" t="s">
        <v>320</v>
      </c>
      <c r="D525" s="5" t="s">
        <v>553</v>
      </c>
      <c r="E525" s="5" t="s">
        <v>31</v>
      </c>
      <c r="F525" s="5" t="s">
        <v>1493</v>
      </c>
      <c r="G525" s="5" t="s">
        <v>15</v>
      </c>
      <c r="H525" s="5" t="s">
        <v>60</v>
      </c>
      <c r="I525" s="5" t="s">
        <v>876</v>
      </c>
      <c r="J525" s="5" t="s">
        <v>1494</v>
      </c>
      <c r="K525" s="5" t="s">
        <v>166</v>
      </c>
      <c r="L525" s="5"/>
    </row>
    <row r="526" spans="1:12" hidden="1" x14ac:dyDescent="0.35">
      <c r="A526" s="2" t="s">
        <v>1495</v>
      </c>
      <c r="B526" s="2"/>
      <c r="C526" s="5" t="s">
        <v>1496</v>
      </c>
      <c r="D526" s="5" t="s">
        <v>23</v>
      </c>
      <c r="E526" s="5" t="s">
        <v>1496</v>
      </c>
      <c r="F526" s="5" t="s">
        <v>1497</v>
      </c>
      <c r="G526" s="5" t="s">
        <v>23</v>
      </c>
      <c r="H526" s="5" t="s">
        <v>1497</v>
      </c>
      <c r="I526" s="5" t="s">
        <v>1498</v>
      </c>
      <c r="J526" s="5" t="s">
        <v>23</v>
      </c>
      <c r="K526" s="5" t="s">
        <v>1498</v>
      </c>
      <c r="L526" s="5"/>
    </row>
    <row r="527" spans="1:12" hidden="1" x14ac:dyDescent="0.35">
      <c r="A527" s="2" t="s">
        <v>1499</v>
      </c>
      <c r="B527" s="2"/>
      <c r="C527" s="5" t="s">
        <v>1500</v>
      </c>
      <c r="D527" s="5" t="s">
        <v>23</v>
      </c>
      <c r="E527" s="5" t="s">
        <v>1500</v>
      </c>
      <c r="F527" s="5" t="s">
        <v>1501</v>
      </c>
      <c r="G527" s="5" t="s">
        <v>23</v>
      </c>
      <c r="H527" s="5" t="s">
        <v>1501</v>
      </c>
      <c r="I527" s="5" t="s">
        <v>1502</v>
      </c>
      <c r="J527" s="5" t="s">
        <v>23</v>
      </c>
      <c r="K527" s="5" t="s">
        <v>1502</v>
      </c>
      <c r="L527" s="5"/>
    </row>
    <row r="528" spans="1:12" ht="19.5" hidden="1" x14ac:dyDescent="0.35">
      <c r="A528" s="2" t="s">
        <v>1503</v>
      </c>
      <c r="B528" s="2"/>
      <c r="C528" s="5" t="s">
        <v>145</v>
      </c>
      <c r="D528" s="5" t="s">
        <v>23</v>
      </c>
      <c r="E528" s="5" t="s">
        <v>145</v>
      </c>
      <c r="F528" s="5" t="s">
        <v>1504</v>
      </c>
      <c r="G528" s="5" t="s">
        <v>23</v>
      </c>
      <c r="H528" s="5" t="s">
        <v>1504</v>
      </c>
      <c r="I528" s="5" t="s">
        <v>1505</v>
      </c>
      <c r="J528" s="5" t="s">
        <v>23</v>
      </c>
      <c r="K528" s="5" t="s">
        <v>1505</v>
      </c>
      <c r="L528" s="5"/>
    </row>
    <row r="529" spans="1:12" hidden="1" x14ac:dyDescent="0.35">
      <c r="A529" s="2" t="s">
        <v>1506</v>
      </c>
      <c r="B529" s="2"/>
      <c r="C529" s="4"/>
      <c r="D529" s="4"/>
      <c r="E529" s="4"/>
      <c r="F529" s="4"/>
      <c r="G529" s="4"/>
      <c r="H529" s="4"/>
      <c r="I529" s="4"/>
      <c r="J529" s="4"/>
      <c r="K529" s="4"/>
      <c r="L529" s="5"/>
    </row>
    <row r="530" spans="1:12" hidden="1" x14ac:dyDescent="0.35">
      <c r="A530" s="2" t="s">
        <v>1507</v>
      </c>
      <c r="B530" s="2"/>
      <c r="C530" s="5" t="s">
        <v>963</v>
      </c>
      <c r="D530" s="5" t="s">
        <v>23</v>
      </c>
      <c r="E530" s="5" t="s">
        <v>963</v>
      </c>
      <c r="F530" s="5" t="s">
        <v>1508</v>
      </c>
      <c r="G530" s="5" t="s">
        <v>23</v>
      </c>
      <c r="H530" s="5" t="s">
        <v>1508</v>
      </c>
      <c r="I530" s="5" t="s">
        <v>1509</v>
      </c>
      <c r="J530" s="5" t="s">
        <v>23</v>
      </c>
      <c r="K530" s="5" t="s">
        <v>1509</v>
      </c>
      <c r="L530" s="4"/>
    </row>
    <row r="531" spans="1:12" hidden="1" x14ac:dyDescent="0.35">
      <c r="A531" s="2" t="s">
        <v>1510</v>
      </c>
      <c r="B531" s="2"/>
      <c r="C531" s="5" t="s">
        <v>463</v>
      </c>
      <c r="D531" s="5" t="s">
        <v>12</v>
      </c>
      <c r="E531" s="5" t="s">
        <v>76</v>
      </c>
      <c r="F531" s="5" t="s">
        <v>106</v>
      </c>
      <c r="G531" s="5" t="s">
        <v>118</v>
      </c>
      <c r="H531" s="5" t="s">
        <v>81</v>
      </c>
      <c r="I531" s="5" t="s">
        <v>814</v>
      </c>
      <c r="J531" s="5" t="s">
        <v>42</v>
      </c>
      <c r="K531" s="5" t="s">
        <v>163</v>
      </c>
      <c r="L531" s="5"/>
    </row>
    <row r="532" spans="1:12" hidden="1" x14ac:dyDescent="0.35">
      <c r="A532" s="2" t="s">
        <v>117</v>
      </c>
      <c r="B532" s="2"/>
      <c r="C532" s="5" t="s">
        <v>24</v>
      </c>
      <c r="D532" s="5" t="s">
        <v>23</v>
      </c>
      <c r="E532" s="5" t="s">
        <v>24</v>
      </c>
      <c r="F532" s="5" t="s">
        <v>1511</v>
      </c>
      <c r="G532" s="5" t="s">
        <v>23</v>
      </c>
      <c r="H532" s="5" t="s">
        <v>1511</v>
      </c>
      <c r="I532" s="5" t="s">
        <v>313</v>
      </c>
      <c r="J532" s="5" t="s">
        <v>23</v>
      </c>
      <c r="K532" s="5" t="s">
        <v>313</v>
      </c>
      <c r="L532" s="5"/>
    </row>
    <row r="533" spans="1:12" x14ac:dyDescent="0.35">
      <c r="A533" s="2" t="s">
        <v>2212</v>
      </c>
      <c r="B533" s="2" t="str">
        <f>TRIM(A533)</f>
        <v>Benefits Programs</v>
      </c>
      <c r="C533" s="5" t="s">
        <v>1512</v>
      </c>
      <c r="D533" s="5" t="s">
        <v>320</v>
      </c>
      <c r="E533" s="5" t="s">
        <v>1513</v>
      </c>
      <c r="F533" s="8" t="s">
        <v>1514</v>
      </c>
      <c r="G533" s="5" t="s">
        <v>1515</v>
      </c>
      <c r="H533" s="5" t="s">
        <v>1516</v>
      </c>
      <c r="I533" s="5" t="s">
        <v>1517</v>
      </c>
      <c r="J533" s="5" t="s">
        <v>127</v>
      </c>
      <c r="K533" s="5" t="s">
        <v>1518</v>
      </c>
      <c r="L533" s="5"/>
    </row>
    <row r="534" spans="1:12" hidden="1" x14ac:dyDescent="0.35">
      <c r="A534" s="2" t="s">
        <v>1519</v>
      </c>
      <c r="B534" s="2"/>
      <c r="C534" s="4"/>
      <c r="D534" s="4"/>
      <c r="E534" s="4"/>
      <c r="F534" s="4"/>
      <c r="G534" s="4"/>
      <c r="H534" s="4"/>
      <c r="I534" s="4"/>
      <c r="J534" s="4"/>
      <c r="K534" s="4"/>
      <c r="L534" s="5"/>
    </row>
    <row r="535" spans="1:12" hidden="1" x14ac:dyDescent="0.35">
      <c r="A535" s="2" t="s">
        <v>1520</v>
      </c>
      <c r="B535" s="2"/>
      <c r="C535" s="5" t="s">
        <v>1521</v>
      </c>
      <c r="D535" s="5" t="s">
        <v>23</v>
      </c>
      <c r="E535" s="5" t="s">
        <v>1521</v>
      </c>
      <c r="F535" s="5" t="s">
        <v>1522</v>
      </c>
      <c r="G535" s="5" t="s">
        <v>23</v>
      </c>
      <c r="H535" s="5" t="s">
        <v>1522</v>
      </c>
      <c r="I535" s="5" t="s">
        <v>1523</v>
      </c>
      <c r="J535" s="5" t="s">
        <v>23</v>
      </c>
      <c r="K535" s="5" t="s">
        <v>1523</v>
      </c>
      <c r="L535" s="4"/>
    </row>
    <row r="536" spans="1:12" ht="19.5" hidden="1" x14ac:dyDescent="0.35">
      <c r="A536" s="2" t="s">
        <v>1524</v>
      </c>
      <c r="B536" s="2"/>
      <c r="C536" s="5" t="s">
        <v>1525</v>
      </c>
      <c r="D536" s="5" t="s">
        <v>23</v>
      </c>
      <c r="E536" s="5" t="s">
        <v>1525</v>
      </c>
      <c r="F536" s="5" t="s">
        <v>1526</v>
      </c>
      <c r="G536" s="5" t="s">
        <v>23</v>
      </c>
      <c r="H536" s="5" t="s">
        <v>1526</v>
      </c>
      <c r="I536" s="5" t="s">
        <v>1527</v>
      </c>
      <c r="J536" s="5" t="s">
        <v>23</v>
      </c>
      <c r="K536" s="5" t="s">
        <v>1527</v>
      </c>
      <c r="L536" s="5"/>
    </row>
    <row r="537" spans="1:12" hidden="1" x14ac:dyDescent="0.35">
      <c r="A537" s="2" t="s">
        <v>1528</v>
      </c>
      <c r="B537" s="2"/>
      <c r="C537" s="5" t="s">
        <v>1529</v>
      </c>
      <c r="D537" s="5" t="s">
        <v>23</v>
      </c>
      <c r="E537" s="5" t="s">
        <v>1529</v>
      </c>
      <c r="F537" s="5" t="s">
        <v>1476</v>
      </c>
      <c r="G537" s="5" t="s">
        <v>9</v>
      </c>
      <c r="H537" s="5" t="s">
        <v>1476</v>
      </c>
      <c r="I537" s="5" t="s">
        <v>1530</v>
      </c>
      <c r="J537" s="5" t="s">
        <v>9</v>
      </c>
      <c r="K537" s="5" t="s">
        <v>1530</v>
      </c>
      <c r="L537" s="5"/>
    </row>
    <row r="538" spans="1:12" hidden="1" x14ac:dyDescent="0.35">
      <c r="A538" s="2" t="s">
        <v>117</v>
      </c>
      <c r="B538" s="2"/>
      <c r="C538" s="5" t="s">
        <v>943</v>
      </c>
      <c r="D538" s="5" t="s">
        <v>23</v>
      </c>
      <c r="E538" s="5" t="s">
        <v>943</v>
      </c>
      <c r="F538" s="5" t="s">
        <v>1531</v>
      </c>
      <c r="G538" s="5" t="s">
        <v>23</v>
      </c>
      <c r="H538" s="5" t="s">
        <v>1531</v>
      </c>
      <c r="I538" s="5" t="s">
        <v>1219</v>
      </c>
      <c r="J538" s="5" t="s">
        <v>23</v>
      </c>
      <c r="K538" s="5" t="s">
        <v>1219</v>
      </c>
      <c r="L538" s="5"/>
    </row>
    <row r="539" spans="1:12" ht="19.5" hidden="1" x14ac:dyDescent="0.35">
      <c r="A539" s="2" t="s">
        <v>445</v>
      </c>
      <c r="B539" s="2"/>
      <c r="C539" s="4"/>
      <c r="D539" s="4"/>
      <c r="E539" s="4"/>
      <c r="F539" s="4"/>
      <c r="G539" s="4"/>
      <c r="H539" s="4"/>
      <c r="I539" s="4"/>
      <c r="J539" s="4"/>
      <c r="K539" s="4"/>
      <c r="L539" s="5"/>
    </row>
    <row r="540" spans="1:12" hidden="1" x14ac:dyDescent="0.35">
      <c r="A540" s="2" t="s">
        <v>1532</v>
      </c>
      <c r="B540" s="2"/>
      <c r="C540" s="5" t="s">
        <v>23</v>
      </c>
      <c r="D540" s="5" t="s">
        <v>44</v>
      </c>
      <c r="E540" s="5" t="s">
        <v>1381</v>
      </c>
      <c r="F540" s="5" t="s">
        <v>23</v>
      </c>
      <c r="G540" s="5" t="s">
        <v>50</v>
      </c>
      <c r="H540" s="5" t="s">
        <v>1533</v>
      </c>
      <c r="I540" s="5" t="s">
        <v>23</v>
      </c>
      <c r="J540" s="5" t="s">
        <v>88</v>
      </c>
      <c r="K540" s="5" t="s">
        <v>473</v>
      </c>
      <c r="L540" s="4"/>
    </row>
    <row r="541" spans="1:12" hidden="1" x14ac:dyDescent="0.35">
      <c r="A541" s="2" t="s">
        <v>117</v>
      </c>
      <c r="B541" s="2"/>
      <c r="C541" s="5" t="s">
        <v>23</v>
      </c>
      <c r="D541" s="5" t="s">
        <v>1534</v>
      </c>
      <c r="E541" s="5" t="s">
        <v>1535</v>
      </c>
      <c r="F541" s="5" t="s">
        <v>23</v>
      </c>
      <c r="G541" s="5" t="s">
        <v>1536</v>
      </c>
      <c r="H541" s="5" t="s">
        <v>1537</v>
      </c>
      <c r="I541" s="5" t="s">
        <v>23</v>
      </c>
      <c r="J541" s="5" t="s">
        <v>1538</v>
      </c>
      <c r="K541" s="5" t="s">
        <v>1539</v>
      </c>
      <c r="L541" s="5"/>
    </row>
    <row r="542" spans="1:12" hidden="1" x14ac:dyDescent="0.35">
      <c r="A542" s="2" t="s">
        <v>67</v>
      </c>
      <c r="B542" s="2"/>
      <c r="C542" s="5" t="s">
        <v>467</v>
      </c>
      <c r="D542" s="5" t="s">
        <v>23</v>
      </c>
      <c r="E542" s="5" t="s">
        <v>467</v>
      </c>
      <c r="F542" s="5" t="s">
        <v>1540</v>
      </c>
      <c r="G542" s="5" t="s">
        <v>23</v>
      </c>
      <c r="H542" s="5" t="s">
        <v>1540</v>
      </c>
      <c r="I542" s="5" t="s">
        <v>444</v>
      </c>
      <c r="J542" s="5" t="s">
        <v>23</v>
      </c>
      <c r="K542" s="5" t="s">
        <v>444</v>
      </c>
      <c r="L542" s="5"/>
    </row>
    <row r="543" spans="1:12" x14ac:dyDescent="0.35">
      <c r="A543" s="2" t="s">
        <v>2213</v>
      </c>
      <c r="B543" s="2" t="str">
        <f>TRIM(A543)</f>
        <v>Department of Veterans Affairs</v>
      </c>
      <c r="C543" s="5" t="s">
        <v>1541</v>
      </c>
      <c r="D543" s="5" t="s">
        <v>908</v>
      </c>
      <c r="E543" s="5" t="s">
        <v>1542</v>
      </c>
      <c r="F543" s="8" t="s">
        <v>1543</v>
      </c>
      <c r="G543" s="5" t="s">
        <v>1544</v>
      </c>
      <c r="H543" s="5" t="s">
        <v>1545</v>
      </c>
      <c r="I543" s="5" t="s">
        <v>1546</v>
      </c>
      <c r="J543" s="5" t="s">
        <v>382</v>
      </c>
      <c r="K543" s="5" t="s">
        <v>1547</v>
      </c>
      <c r="L543" s="5"/>
    </row>
    <row r="544" spans="1:12" hidden="1" x14ac:dyDescent="0.35">
      <c r="A544" s="2" t="s">
        <v>1548</v>
      </c>
      <c r="B544" s="2"/>
      <c r="C544" s="4"/>
      <c r="D544" s="4"/>
      <c r="E544" s="4"/>
      <c r="F544" s="4"/>
      <c r="G544" s="4"/>
      <c r="H544" s="4"/>
      <c r="I544" s="4"/>
      <c r="J544" s="4"/>
      <c r="K544" s="4"/>
      <c r="L544" s="5"/>
    </row>
    <row r="545" spans="1:12" hidden="1" x14ac:dyDescent="0.35">
      <c r="A545" s="2" t="s">
        <v>1549</v>
      </c>
      <c r="B545" s="2"/>
      <c r="C545" s="5" t="s">
        <v>250</v>
      </c>
      <c r="D545" s="5" t="s">
        <v>23</v>
      </c>
      <c r="E545" s="5" t="s">
        <v>250</v>
      </c>
      <c r="F545" s="5" t="s">
        <v>406</v>
      </c>
      <c r="G545" s="5" t="s">
        <v>23</v>
      </c>
      <c r="H545" s="5" t="s">
        <v>406</v>
      </c>
      <c r="I545" s="5" t="s">
        <v>1550</v>
      </c>
      <c r="J545" s="5" t="s">
        <v>23</v>
      </c>
      <c r="K545" s="5" t="s">
        <v>1550</v>
      </c>
      <c r="L545" s="4"/>
    </row>
    <row r="546" spans="1:12" hidden="1" x14ac:dyDescent="0.35">
      <c r="A546" s="2" t="s">
        <v>1551</v>
      </c>
      <c r="B546" s="2"/>
      <c r="C546" s="5" t="s">
        <v>1552</v>
      </c>
      <c r="D546" s="5" t="s">
        <v>23</v>
      </c>
      <c r="E546" s="5" t="s">
        <v>1552</v>
      </c>
      <c r="F546" s="5" t="s">
        <v>674</v>
      </c>
      <c r="G546" s="5" t="s">
        <v>23</v>
      </c>
      <c r="H546" s="5" t="s">
        <v>674</v>
      </c>
      <c r="I546" s="5" t="s">
        <v>1553</v>
      </c>
      <c r="J546" s="5" t="s">
        <v>23</v>
      </c>
      <c r="K546" s="5" t="s">
        <v>1553</v>
      </c>
      <c r="L546" s="5"/>
    </row>
    <row r="547" spans="1:12" ht="19.5" hidden="1" x14ac:dyDescent="0.35">
      <c r="A547" s="2" t="s">
        <v>1554</v>
      </c>
      <c r="B547" s="2"/>
      <c r="C547" s="5" t="s">
        <v>463</v>
      </c>
      <c r="D547" s="5" t="s">
        <v>23</v>
      </c>
      <c r="E547" s="5" t="s">
        <v>463</v>
      </c>
      <c r="F547" s="5" t="s">
        <v>321</v>
      </c>
      <c r="G547" s="5" t="s">
        <v>23</v>
      </c>
      <c r="H547" s="5" t="s">
        <v>321</v>
      </c>
      <c r="I547" s="5" t="s">
        <v>296</v>
      </c>
      <c r="J547" s="5" t="s">
        <v>23</v>
      </c>
      <c r="K547" s="5" t="s">
        <v>296</v>
      </c>
      <c r="L547" s="5"/>
    </row>
    <row r="548" spans="1:12" ht="19.5" hidden="1" x14ac:dyDescent="0.35">
      <c r="A548" s="2" t="s">
        <v>1555</v>
      </c>
      <c r="B548" s="2"/>
      <c r="C548" s="5" t="s">
        <v>50</v>
      </c>
      <c r="D548" s="5" t="s">
        <v>23</v>
      </c>
      <c r="E548" s="5" t="s">
        <v>50</v>
      </c>
      <c r="F548" s="5" t="s">
        <v>318</v>
      </c>
      <c r="G548" s="5" t="s">
        <v>23</v>
      </c>
      <c r="H548" s="5" t="s">
        <v>318</v>
      </c>
      <c r="I548" s="5" t="s">
        <v>1556</v>
      </c>
      <c r="J548" s="5" t="s">
        <v>23</v>
      </c>
      <c r="K548" s="5" t="s">
        <v>1556</v>
      </c>
      <c r="L548" s="5"/>
    </row>
    <row r="549" spans="1:12" hidden="1" x14ac:dyDescent="0.35">
      <c r="A549" s="2" t="s">
        <v>87</v>
      </c>
      <c r="B549" s="2"/>
      <c r="C549" s="5" t="s">
        <v>1002</v>
      </c>
      <c r="D549" s="5" t="s">
        <v>23</v>
      </c>
      <c r="E549" s="5" t="s">
        <v>1002</v>
      </c>
      <c r="F549" s="5" t="s">
        <v>1239</v>
      </c>
      <c r="G549" s="5" t="s">
        <v>23</v>
      </c>
      <c r="H549" s="5" t="s">
        <v>1239</v>
      </c>
      <c r="I549" s="5" t="s">
        <v>1557</v>
      </c>
      <c r="J549" s="5" t="s">
        <v>23</v>
      </c>
      <c r="K549" s="5" t="s">
        <v>1557</v>
      </c>
      <c r="L549" s="5"/>
    </row>
    <row r="550" spans="1:12" ht="19.5" hidden="1" x14ac:dyDescent="0.35">
      <c r="A550" s="2" t="s">
        <v>62</v>
      </c>
      <c r="B550" s="2"/>
      <c r="C550" s="5" t="s">
        <v>23</v>
      </c>
      <c r="D550" s="5" t="s">
        <v>118</v>
      </c>
      <c r="E550" s="5" t="s">
        <v>1558</v>
      </c>
      <c r="F550" s="5" t="s">
        <v>23</v>
      </c>
      <c r="G550" s="5" t="s">
        <v>89</v>
      </c>
      <c r="H550" s="5" t="s">
        <v>980</v>
      </c>
      <c r="I550" s="5" t="s">
        <v>23</v>
      </c>
      <c r="J550" s="5" t="s">
        <v>771</v>
      </c>
      <c r="K550" s="5" t="s">
        <v>1559</v>
      </c>
      <c r="L550" s="5"/>
    </row>
    <row r="551" spans="1:12" hidden="1" x14ac:dyDescent="0.35">
      <c r="A551" s="2" t="s">
        <v>275</v>
      </c>
      <c r="B551" s="2"/>
      <c r="C551" s="5" t="s">
        <v>9</v>
      </c>
      <c r="D551" s="5" t="s">
        <v>23</v>
      </c>
      <c r="E551" s="5" t="s">
        <v>9</v>
      </c>
      <c r="F551" s="5" t="s">
        <v>9</v>
      </c>
      <c r="G551" s="5" t="s">
        <v>23</v>
      </c>
      <c r="H551" s="5" t="s">
        <v>9</v>
      </c>
      <c r="I551" s="5" t="s">
        <v>12</v>
      </c>
      <c r="J551" s="5" t="s">
        <v>23</v>
      </c>
      <c r="K551" s="5" t="s">
        <v>12</v>
      </c>
      <c r="L551" s="5"/>
    </row>
    <row r="552" spans="1:12" x14ac:dyDescent="0.35">
      <c r="A552" s="2" t="s">
        <v>2214</v>
      </c>
      <c r="B552" s="2" t="str">
        <f>TRIM(A552)</f>
        <v>Corps of Engineers</v>
      </c>
      <c r="C552" s="5" t="s">
        <v>500</v>
      </c>
      <c r="D552" s="5" t="s">
        <v>118</v>
      </c>
      <c r="E552" s="5" t="s">
        <v>1560</v>
      </c>
      <c r="F552" s="8" t="s">
        <v>1561</v>
      </c>
      <c r="G552" s="5" t="s">
        <v>89</v>
      </c>
      <c r="H552" s="5" t="s">
        <v>1562</v>
      </c>
      <c r="I552" s="5" t="s">
        <v>1563</v>
      </c>
      <c r="J552" s="5" t="s">
        <v>771</v>
      </c>
      <c r="K552" s="5" t="s">
        <v>235</v>
      </c>
      <c r="L552" s="5"/>
    </row>
    <row r="553" spans="1:12" hidden="1" x14ac:dyDescent="0.35">
      <c r="A553" s="2" t="s">
        <v>1564</v>
      </c>
      <c r="B553" s="2"/>
      <c r="C553" s="4"/>
      <c r="D553" s="4"/>
      <c r="E553" s="4"/>
      <c r="F553" s="4"/>
      <c r="G553" s="4"/>
      <c r="H553" s="4"/>
      <c r="I553" s="4"/>
      <c r="J553" s="4"/>
      <c r="K553" s="4"/>
      <c r="L553" s="5"/>
    </row>
    <row r="554" spans="1:12" hidden="1" x14ac:dyDescent="0.35">
      <c r="A554" s="2" t="s">
        <v>1565</v>
      </c>
      <c r="B554" s="2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ht="19.5" hidden="1" x14ac:dyDescent="0.35">
      <c r="A555" s="2" t="s">
        <v>1566</v>
      </c>
      <c r="B555" s="2"/>
      <c r="C555" s="5" t="s">
        <v>23</v>
      </c>
      <c r="D555" s="5" t="s">
        <v>23</v>
      </c>
      <c r="E555" s="5" t="s">
        <v>23</v>
      </c>
      <c r="F555" s="5" t="s">
        <v>1567</v>
      </c>
      <c r="G555" s="5" t="s">
        <v>23</v>
      </c>
      <c r="H555" s="5" t="s">
        <v>1567</v>
      </c>
      <c r="I555" s="5" t="s">
        <v>1568</v>
      </c>
      <c r="J555" s="5" t="s">
        <v>23</v>
      </c>
      <c r="K555" s="5" t="s">
        <v>1568</v>
      </c>
      <c r="L555" s="4"/>
    </row>
    <row r="556" spans="1:12" hidden="1" x14ac:dyDescent="0.35">
      <c r="A556" s="2" t="s">
        <v>1569</v>
      </c>
      <c r="B556" s="2"/>
      <c r="C556" s="5" t="s">
        <v>1570</v>
      </c>
      <c r="D556" s="5" t="s">
        <v>23</v>
      </c>
      <c r="E556" s="5" t="s">
        <v>1570</v>
      </c>
      <c r="F556" s="5" t="s">
        <v>1571</v>
      </c>
      <c r="G556" s="5" t="s">
        <v>23</v>
      </c>
      <c r="H556" s="5" t="s">
        <v>1571</v>
      </c>
      <c r="I556" s="5" t="s">
        <v>1572</v>
      </c>
      <c r="J556" s="5" t="s">
        <v>23</v>
      </c>
      <c r="K556" s="5" t="s">
        <v>1572</v>
      </c>
      <c r="L556" s="5"/>
    </row>
    <row r="557" spans="1:12" hidden="1" x14ac:dyDescent="0.35">
      <c r="A557" s="2" t="s">
        <v>1573</v>
      </c>
      <c r="B557" s="2"/>
      <c r="C557" s="4"/>
      <c r="D557" s="4"/>
      <c r="E557" s="4"/>
      <c r="F557" s="4"/>
      <c r="G557" s="4"/>
      <c r="H557" s="4"/>
      <c r="I557" s="4"/>
      <c r="J557" s="4"/>
      <c r="K557" s="4"/>
      <c r="L557" s="5"/>
    </row>
    <row r="558" spans="1:12" ht="28.5" hidden="1" x14ac:dyDescent="0.35">
      <c r="A558" s="2" t="s">
        <v>1574</v>
      </c>
      <c r="B558" s="2"/>
      <c r="C558" s="5" t="s">
        <v>23</v>
      </c>
      <c r="D558" s="5" t="s">
        <v>23</v>
      </c>
      <c r="E558" s="5" t="s">
        <v>23</v>
      </c>
      <c r="F558" s="5" t="s">
        <v>1575</v>
      </c>
      <c r="G558" s="5" t="s">
        <v>23</v>
      </c>
      <c r="H558" s="5" t="s">
        <v>1575</v>
      </c>
      <c r="I558" s="5" t="s">
        <v>1576</v>
      </c>
      <c r="J558" s="5" t="s">
        <v>23</v>
      </c>
      <c r="K558" s="5" t="s">
        <v>1576</v>
      </c>
      <c r="L558" s="4"/>
    </row>
    <row r="559" spans="1:12" ht="28.5" hidden="1" x14ac:dyDescent="0.35">
      <c r="A559" s="2" t="s">
        <v>1577</v>
      </c>
      <c r="B559" s="2"/>
      <c r="C559" s="5" t="s">
        <v>1578</v>
      </c>
      <c r="D559" s="5" t="s">
        <v>23</v>
      </c>
      <c r="E559" s="5" t="s">
        <v>1578</v>
      </c>
      <c r="F559" s="5" t="s">
        <v>1579</v>
      </c>
      <c r="G559" s="5" t="s">
        <v>23</v>
      </c>
      <c r="H559" s="5" t="s">
        <v>1579</v>
      </c>
      <c r="I559" s="5" t="s">
        <v>1580</v>
      </c>
      <c r="J559" s="5" t="s">
        <v>23</v>
      </c>
      <c r="K559" s="5" t="s">
        <v>1580</v>
      </c>
      <c r="L559" s="5"/>
    </row>
    <row r="560" spans="1:12" hidden="1" x14ac:dyDescent="0.35">
      <c r="A560" s="2" t="s">
        <v>1581</v>
      </c>
      <c r="B560" s="2"/>
      <c r="C560" s="5" t="s">
        <v>214</v>
      </c>
      <c r="D560" s="5" t="s">
        <v>23</v>
      </c>
      <c r="E560" s="5" t="s">
        <v>214</v>
      </c>
      <c r="F560" s="5" t="s">
        <v>499</v>
      </c>
      <c r="G560" s="5" t="s">
        <v>23</v>
      </c>
      <c r="H560" s="5" t="s">
        <v>499</v>
      </c>
      <c r="I560" s="5" t="s">
        <v>139</v>
      </c>
      <c r="J560" s="5" t="s">
        <v>23</v>
      </c>
      <c r="K560" s="5" t="s">
        <v>139</v>
      </c>
      <c r="L560" s="5"/>
    </row>
    <row r="561" spans="1:12" hidden="1" x14ac:dyDescent="0.35">
      <c r="A561" s="2" t="s">
        <v>87</v>
      </c>
      <c r="B561" s="2"/>
      <c r="C561" s="5" t="s">
        <v>1295</v>
      </c>
      <c r="D561" s="5" t="s">
        <v>23</v>
      </c>
      <c r="E561" s="5" t="s">
        <v>1295</v>
      </c>
      <c r="F561" s="5" t="s">
        <v>332</v>
      </c>
      <c r="G561" s="5" t="s">
        <v>23</v>
      </c>
      <c r="H561" s="5" t="s">
        <v>332</v>
      </c>
      <c r="I561" s="5" t="s">
        <v>255</v>
      </c>
      <c r="J561" s="5" t="s">
        <v>23</v>
      </c>
      <c r="K561" s="5" t="s">
        <v>255</v>
      </c>
      <c r="L561" s="5"/>
    </row>
    <row r="562" spans="1:12" ht="19.5" hidden="1" x14ac:dyDescent="0.35">
      <c r="A562" s="2" t="s">
        <v>62</v>
      </c>
      <c r="B562" s="2"/>
      <c r="C562" s="5" t="s">
        <v>23</v>
      </c>
      <c r="D562" s="5" t="s">
        <v>22</v>
      </c>
      <c r="E562" s="5" t="s">
        <v>63</v>
      </c>
      <c r="F562" s="5" t="s">
        <v>23</v>
      </c>
      <c r="G562" s="5" t="s">
        <v>24</v>
      </c>
      <c r="H562" s="5" t="s">
        <v>325</v>
      </c>
      <c r="I562" s="5" t="s">
        <v>23</v>
      </c>
      <c r="J562" s="5" t="s">
        <v>24</v>
      </c>
      <c r="K562" s="5" t="s">
        <v>325</v>
      </c>
      <c r="L562" s="5"/>
    </row>
    <row r="563" spans="1:12" hidden="1" x14ac:dyDescent="0.35">
      <c r="A563" s="2" t="s">
        <v>67</v>
      </c>
      <c r="B563" s="2"/>
      <c r="C563" s="5" t="s">
        <v>1582</v>
      </c>
      <c r="D563" s="5" t="s">
        <v>23</v>
      </c>
      <c r="E563" s="5" t="s">
        <v>1582</v>
      </c>
      <c r="F563" s="5" t="s">
        <v>1583</v>
      </c>
      <c r="G563" s="5" t="s">
        <v>23</v>
      </c>
      <c r="H563" s="5" t="s">
        <v>1583</v>
      </c>
      <c r="I563" s="5" t="s">
        <v>1584</v>
      </c>
      <c r="J563" s="5" t="s">
        <v>23</v>
      </c>
      <c r="K563" s="5" t="s">
        <v>1584</v>
      </c>
      <c r="L563" s="5"/>
    </row>
    <row r="564" spans="1:12" x14ac:dyDescent="0.35">
      <c r="A564" s="2" t="s">
        <v>2215</v>
      </c>
      <c r="B564" s="2" t="str">
        <f>TRIM(A564)</f>
        <v>Other Defense Civil Programs</v>
      </c>
      <c r="C564" s="5" t="s">
        <v>1585</v>
      </c>
      <c r="D564" s="5" t="s">
        <v>22</v>
      </c>
      <c r="E564" s="5" t="s">
        <v>1586</v>
      </c>
      <c r="F564" s="8" t="s">
        <v>1587</v>
      </c>
      <c r="G564" s="5" t="s">
        <v>24</v>
      </c>
      <c r="H564" s="5" t="s">
        <v>1588</v>
      </c>
      <c r="I564" s="5" t="s">
        <v>1589</v>
      </c>
      <c r="J564" s="5" t="s">
        <v>24</v>
      </c>
      <c r="K564" s="5" t="s">
        <v>1590</v>
      </c>
      <c r="L564" s="5"/>
    </row>
    <row r="565" spans="1:12" hidden="1" x14ac:dyDescent="0.35">
      <c r="A565" s="2" t="s">
        <v>1591</v>
      </c>
      <c r="B565" s="2"/>
      <c r="C565" s="4"/>
      <c r="D565" s="4"/>
      <c r="E565" s="4"/>
      <c r="F565" s="4"/>
      <c r="G565" s="4"/>
      <c r="H565" s="4"/>
      <c r="I565" s="4"/>
      <c r="J565" s="4"/>
      <c r="K565" s="4"/>
      <c r="L565" s="5"/>
    </row>
    <row r="566" spans="1:12" hidden="1" x14ac:dyDescent="0.35">
      <c r="A566" s="2" t="s">
        <v>866</v>
      </c>
      <c r="B566" s="2"/>
      <c r="C566" s="5" t="s">
        <v>770</v>
      </c>
      <c r="D566" s="5" t="s">
        <v>23</v>
      </c>
      <c r="E566" s="5" t="s">
        <v>770</v>
      </c>
      <c r="F566" s="5" t="s">
        <v>1592</v>
      </c>
      <c r="G566" s="5" t="s">
        <v>23</v>
      </c>
      <c r="H566" s="5" t="s">
        <v>1592</v>
      </c>
      <c r="I566" s="5" t="s">
        <v>1593</v>
      </c>
      <c r="J566" s="5" t="s">
        <v>23</v>
      </c>
      <c r="K566" s="5" t="s">
        <v>1593</v>
      </c>
      <c r="L566" s="4"/>
    </row>
    <row r="567" spans="1:12" ht="19.5" hidden="1" x14ac:dyDescent="0.35">
      <c r="A567" s="2" t="s">
        <v>1594</v>
      </c>
      <c r="B567" s="2"/>
      <c r="C567" s="5" t="s">
        <v>1056</v>
      </c>
      <c r="D567" s="5" t="s">
        <v>23</v>
      </c>
      <c r="E567" s="5" t="s">
        <v>1056</v>
      </c>
      <c r="F567" s="5" t="s">
        <v>1523</v>
      </c>
      <c r="G567" s="5" t="s">
        <v>23</v>
      </c>
      <c r="H567" s="5" t="s">
        <v>1523</v>
      </c>
      <c r="I567" s="5" t="s">
        <v>1595</v>
      </c>
      <c r="J567" s="5" t="s">
        <v>23</v>
      </c>
      <c r="K567" s="5" t="s">
        <v>1595</v>
      </c>
      <c r="L567" s="5"/>
    </row>
    <row r="568" spans="1:12" ht="19.5" hidden="1" x14ac:dyDescent="0.35">
      <c r="A568" s="2" t="s">
        <v>1596</v>
      </c>
      <c r="B568" s="2"/>
      <c r="C568" s="5" t="s">
        <v>1351</v>
      </c>
      <c r="D568" s="5" t="s">
        <v>23</v>
      </c>
      <c r="E568" s="5" t="s">
        <v>1351</v>
      </c>
      <c r="F568" s="5" t="s">
        <v>1597</v>
      </c>
      <c r="G568" s="5" t="s">
        <v>23</v>
      </c>
      <c r="H568" s="5" t="s">
        <v>1597</v>
      </c>
      <c r="I568" s="5" t="s">
        <v>1598</v>
      </c>
      <c r="J568" s="5" t="s">
        <v>23</v>
      </c>
      <c r="K568" s="5" t="s">
        <v>1598</v>
      </c>
      <c r="L568" s="5"/>
    </row>
    <row r="569" spans="1:12" ht="19.5" hidden="1" x14ac:dyDescent="0.35">
      <c r="A569" s="2" t="s">
        <v>1599</v>
      </c>
      <c r="B569" s="2"/>
      <c r="C569" s="5" t="s">
        <v>43</v>
      </c>
      <c r="D569" s="5" t="s">
        <v>23</v>
      </c>
      <c r="E569" s="5" t="s">
        <v>43</v>
      </c>
      <c r="F569" s="5" t="s">
        <v>1600</v>
      </c>
      <c r="G569" s="5" t="s">
        <v>23</v>
      </c>
      <c r="H569" s="5" t="s">
        <v>1600</v>
      </c>
      <c r="I569" s="5" t="s">
        <v>1601</v>
      </c>
      <c r="J569" s="5" t="s">
        <v>23</v>
      </c>
      <c r="K569" s="5" t="s">
        <v>1601</v>
      </c>
      <c r="L569" s="5"/>
    </row>
    <row r="570" spans="1:12" ht="19.5" hidden="1" x14ac:dyDescent="0.35">
      <c r="A570" s="2" t="s">
        <v>1602</v>
      </c>
      <c r="B570" s="2"/>
      <c r="C570" s="5" t="s">
        <v>502</v>
      </c>
      <c r="D570" s="5" t="s">
        <v>23</v>
      </c>
      <c r="E570" s="5" t="s">
        <v>502</v>
      </c>
      <c r="F570" s="5" t="s">
        <v>1603</v>
      </c>
      <c r="G570" s="5" t="s">
        <v>23</v>
      </c>
      <c r="H570" s="5" t="s">
        <v>1603</v>
      </c>
      <c r="I570" s="5" t="s">
        <v>1485</v>
      </c>
      <c r="J570" s="5" t="s">
        <v>23</v>
      </c>
      <c r="K570" s="5" t="s">
        <v>1485</v>
      </c>
      <c r="L570" s="5"/>
    </row>
    <row r="571" spans="1:12" hidden="1" x14ac:dyDescent="0.35">
      <c r="A571" s="2" t="s">
        <v>87</v>
      </c>
      <c r="B571" s="2"/>
      <c r="C571" s="5" t="s">
        <v>1604</v>
      </c>
      <c r="D571" s="5" t="s">
        <v>9</v>
      </c>
      <c r="E571" s="5" t="s">
        <v>410</v>
      </c>
      <c r="F571" s="5" t="s">
        <v>452</v>
      </c>
      <c r="G571" s="5" t="s">
        <v>58</v>
      </c>
      <c r="H571" s="5" t="s">
        <v>966</v>
      </c>
      <c r="I571" s="5" t="s">
        <v>677</v>
      </c>
      <c r="J571" s="5" t="s">
        <v>166</v>
      </c>
      <c r="K571" s="5" t="s">
        <v>1605</v>
      </c>
      <c r="L571" s="5"/>
    </row>
    <row r="572" spans="1:12" ht="19.5" hidden="1" x14ac:dyDescent="0.35">
      <c r="A572" s="2" t="s">
        <v>268</v>
      </c>
      <c r="B572" s="2"/>
      <c r="C572" s="5" t="s">
        <v>23</v>
      </c>
      <c r="D572" s="5" t="s">
        <v>302</v>
      </c>
      <c r="E572" s="5" t="s">
        <v>1436</v>
      </c>
      <c r="F572" s="5" t="s">
        <v>23</v>
      </c>
      <c r="G572" s="5" t="s">
        <v>305</v>
      </c>
      <c r="H572" s="5" t="s">
        <v>460</v>
      </c>
      <c r="I572" s="5" t="s">
        <v>23</v>
      </c>
      <c r="J572" s="5" t="s">
        <v>58</v>
      </c>
      <c r="K572" s="5" t="s">
        <v>1606</v>
      </c>
      <c r="L572" s="5"/>
    </row>
    <row r="573" spans="1:12" hidden="1" x14ac:dyDescent="0.35">
      <c r="A573" s="2" t="s">
        <v>67</v>
      </c>
      <c r="B573" s="2"/>
      <c r="C573" s="5" t="s">
        <v>1607</v>
      </c>
      <c r="D573" s="5" t="s">
        <v>23</v>
      </c>
      <c r="E573" s="5" t="s">
        <v>1607</v>
      </c>
      <c r="F573" s="5" t="s">
        <v>1059</v>
      </c>
      <c r="G573" s="5" t="s">
        <v>23</v>
      </c>
      <c r="H573" s="5" t="s">
        <v>1059</v>
      </c>
      <c r="I573" s="5" t="s">
        <v>1608</v>
      </c>
      <c r="J573" s="5" t="s">
        <v>23</v>
      </c>
      <c r="K573" s="5" t="s">
        <v>1608</v>
      </c>
      <c r="L573" s="5"/>
    </row>
    <row r="574" spans="1:12" ht="19.5" hidden="1" x14ac:dyDescent="0.35">
      <c r="A574" s="2" t="s">
        <v>69</v>
      </c>
      <c r="B574" s="2"/>
      <c r="C574" s="5" t="s">
        <v>23</v>
      </c>
      <c r="D574" s="5" t="s">
        <v>56</v>
      </c>
      <c r="E574" s="5" t="s">
        <v>1157</v>
      </c>
      <c r="F574" s="5" t="s">
        <v>23</v>
      </c>
      <c r="G574" s="5" t="s">
        <v>48</v>
      </c>
      <c r="H574" s="5" t="s">
        <v>276</v>
      </c>
      <c r="I574" s="5" t="s">
        <v>23</v>
      </c>
      <c r="J574" s="5" t="s">
        <v>277</v>
      </c>
      <c r="K574" s="5" t="s">
        <v>1609</v>
      </c>
      <c r="L574" s="5"/>
    </row>
    <row r="575" spans="1:12" ht="19.5" x14ac:dyDescent="0.35">
      <c r="A575" s="2" t="s">
        <v>2216</v>
      </c>
      <c r="B575" s="2" t="str">
        <f>TRIM(A575)</f>
        <v>Environmental Protection Agency</v>
      </c>
      <c r="C575" s="5" t="s">
        <v>1610</v>
      </c>
      <c r="D575" s="5" t="s">
        <v>81</v>
      </c>
      <c r="E575" s="5" t="s">
        <v>1611</v>
      </c>
      <c r="F575" s="8" t="s">
        <v>1612</v>
      </c>
      <c r="G575" s="5" t="s">
        <v>1613</v>
      </c>
      <c r="H575" s="5" t="s">
        <v>1614</v>
      </c>
      <c r="I575" s="5" t="s">
        <v>1615</v>
      </c>
      <c r="J575" s="5" t="s">
        <v>943</v>
      </c>
      <c r="K575" s="5" t="s">
        <v>1616</v>
      </c>
      <c r="L575" s="5"/>
    </row>
    <row r="576" spans="1:12" hidden="1" x14ac:dyDescent="0.35">
      <c r="A576" s="2" t="s">
        <v>1617</v>
      </c>
      <c r="B576" s="2"/>
      <c r="C576" s="4"/>
      <c r="D576" s="4"/>
      <c r="E576" s="4"/>
      <c r="F576" s="4"/>
      <c r="G576" s="4"/>
      <c r="H576" s="4"/>
      <c r="I576" s="4"/>
      <c r="J576" s="4"/>
      <c r="K576" s="4"/>
      <c r="L576" s="5"/>
    </row>
    <row r="577" spans="1:12" hidden="1" x14ac:dyDescent="0.35">
      <c r="A577" s="2" t="s">
        <v>1618</v>
      </c>
      <c r="B577" s="2"/>
      <c r="C577" s="5" t="s">
        <v>31</v>
      </c>
      <c r="D577" s="5" t="s">
        <v>23</v>
      </c>
      <c r="E577" s="5" t="s">
        <v>31</v>
      </c>
      <c r="F577" s="5" t="s">
        <v>27</v>
      </c>
      <c r="G577" s="5" t="s">
        <v>23</v>
      </c>
      <c r="H577" s="5" t="s">
        <v>27</v>
      </c>
      <c r="I577" s="5" t="s">
        <v>214</v>
      </c>
      <c r="J577" s="5" t="s">
        <v>23</v>
      </c>
      <c r="K577" s="5" t="s">
        <v>214</v>
      </c>
      <c r="L577" s="4"/>
    </row>
    <row r="578" spans="1:12" ht="19.5" hidden="1" x14ac:dyDescent="0.35">
      <c r="A578" s="2" t="s">
        <v>1619</v>
      </c>
      <c r="B578" s="2"/>
      <c r="C578" s="5" t="s">
        <v>80</v>
      </c>
      <c r="D578" s="5" t="s">
        <v>23</v>
      </c>
      <c r="E578" s="5" t="s">
        <v>80</v>
      </c>
      <c r="F578" s="5" t="s">
        <v>119</v>
      </c>
      <c r="G578" s="5" t="s">
        <v>23</v>
      </c>
      <c r="H578" s="5" t="s">
        <v>119</v>
      </c>
      <c r="I578" s="5" t="s">
        <v>118</v>
      </c>
      <c r="J578" s="5" t="s">
        <v>23</v>
      </c>
      <c r="K578" s="5" t="s">
        <v>118</v>
      </c>
      <c r="L578" s="5"/>
    </row>
    <row r="579" spans="1:12" hidden="1" x14ac:dyDescent="0.35">
      <c r="A579" s="2" t="s">
        <v>1620</v>
      </c>
      <c r="B579" s="2"/>
      <c r="C579" s="5" t="s">
        <v>31</v>
      </c>
      <c r="D579" s="5" t="s">
        <v>23</v>
      </c>
      <c r="E579" s="5" t="s">
        <v>31</v>
      </c>
      <c r="F579" s="5" t="s">
        <v>73</v>
      </c>
      <c r="G579" s="5" t="s">
        <v>23</v>
      </c>
      <c r="H579" s="5" t="s">
        <v>73</v>
      </c>
      <c r="I579" s="5" t="s">
        <v>24</v>
      </c>
      <c r="J579" s="5" t="s">
        <v>23</v>
      </c>
      <c r="K579" s="5" t="s">
        <v>24</v>
      </c>
      <c r="L579" s="5"/>
    </row>
    <row r="580" spans="1:12" hidden="1" x14ac:dyDescent="0.35">
      <c r="A580" s="2" t="s">
        <v>87</v>
      </c>
      <c r="B580" s="2"/>
      <c r="C580" s="5" t="s">
        <v>73</v>
      </c>
      <c r="D580" s="5" t="s">
        <v>9</v>
      </c>
      <c r="E580" s="5" t="s">
        <v>73</v>
      </c>
      <c r="F580" s="5" t="s">
        <v>1022</v>
      </c>
      <c r="G580" s="5" t="s">
        <v>9</v>
      </c>
      <c r="H580" s="5" t="s">
        <v>1022</v>
      </c>
      <c r="I580" s="5" t="s">
        <v>515</v>
      </c>
      <c r="J580" s="5" t="s">
        <v>23</v>
      </c>
      <c r="K580" s="5" t="s">
        <v>515</v>
      </c>
      <c r="L580" s="5"/>
    </row>
    <row r="581" spans="1:12" ht="19.5" hidden="1" x14ac:dyDescent="0.35">
      <c r="A581" s="2" t="s">
        <v>62</v>
      </c>
      <c r="B581" s="2"/>
      <c r="C581" s="5" t="s">
        <v>23</v>
      </c>
      <c r="D581" s="5" t="s">
        <v>9</v>
      </c>
      <c r="E581" s="5" t="s">
        <v>9</v>
      </c>
      <c r="F581" s="5" t="s">
        <v>23</v>
      </c>
      <c r="G581" s="5" t="s">
        <v>9</v>
      </c>
      <c r="H581" s="5" t="s">
        <v>9</v>
      </c>
      <c r="I581" s="5" t="s">
        <v>23</v>
      </c>
      <c r="J581" s="5" t="s">
        <v>9</v>
      </c>
      <c r="K581" s="5" t="s">
        <v>9</v>
      </c>
      <c r="L581" s="5"/>
    </row>
    <row r="582" spans="1:12" hidden="1" x14ac:dyDescent="0.35">
      <c r="A582" s="2" t="s">
        <v>67</v>
      </c>
      <c r="B582" s="2"/>
      <c r="C582" s="5" t="s">
        <v>23</v>
      </c>
      <c r="D582" s="5" t="s">
        <v>23</v>
      </c>
      <c r="E582" s="5" t="s">
        <v>23</v>
      </c>
      <c r="F582" s="5" t="s">
        <v>9</v>
      </c>
      <c r="G582" s="5" t="s">
        <v>23</v>
      </c>
      <c r="H582" s="5" t="s">
        <v>9</v>
      </c>
      <c r="I582" s="5" t="s">
        <v>9</v>
      </c>
      <c r="J582" s="5" t="s">
        <v>23</v>
      </c>
      <c r="K582" s="5" t="s">
        <v>9</v>
      </c>
      <c r="L582" s="5"/>
    </row>
    <row r="583" spans="1:12" ht="19.5" x14ac:dyDescent="0.35">
      <c r="A583" s="2" t="s">
        <v>2217</v>
      </c>
      <c r="B583" s="2" t="str">
        <f>TRIM(A583)</f>
        <v>Executive Office of the President</v>
      </c>
      <c r="C583" s="5" t="s">
        <v>214</v>
      </c>
      <c r="D583" s="5" t="s">
        <v>9</v>
      </c>
      <c r="E583" s="5" t="s">
        <v>214</v>
      </c>
      <c r="F583" s="8" t="s">
        <v>116</v>
      </c>
      <c r="G583" s="5" t="s">
        <v>9</v>
      </c>
      <c r="H583" s="5" t="s">
        <v>116</v>
      </c>
      <c r="I583" s="5" t="s">
        <v>116</v>
      </c>
      <c r="J583" s="5" t="s">
        <v>9</v>
      </c>
      <c r="K583" s="5" t="s">
        <v>1195</v>
      </c>
      <c r="L583" s="5"/>
    </row>
    <row r="584" spans="1:12" hidden="1" x14ac:dyDescent="0.35">
      <c r="A584" s="2" t="s">
        <v>1621</v>
      </c>
      <c r="B584" s="2"/>
      <c r="C584" s="4"/>
      <c r="D584" s="4"/>
      <c r="E584" s="4"/>
      <c r="F584" s="4"/>
      <c r="G584" s="4"/>
      <c r="H584" s="4"/>
      <c r="I584" s="4"/>
      <c r="J584" s="4"/>
      <c r="K584" s="4"/>
      <c r="L584" s="5"/>
    </row>
    <row r="585" spans="1:12" hidden="1" x14ac:dyDescent="0.35">
      <c r="A585" s="2" t="s">
        <v>1622</v>
      </c>
      <c r="B585" s="2"/>
      <c r="C585" s="5" t="s">
        <v>1623</v>
      </c>
      <c r="D585" s="5" t="s">
        <v>23</v>
      </c>
      <c r="E585" s="5" t="s">
        <v>1623</v>
      </c>
      <c r="F585" s="5" t="s">
        <v>1624</v>
      </c>
      <c r="G585" s="5" t="s">
        <v>23</v>
      </c>
      <c r="H585" s="5" t="s">
        <v>1624</v>
      </c>
      <c r="I585" s="5" t="s">
        <v>1250</v>
      </c>
      <c r="J585" s="5" t="s">
        <v>23</v>
      </c>
      <c r="K585" s="5" t="s">
        <v>1250</v>
      </c>
      <c r="L585" s="4"/>
    </row>
    <row r="586" spans="1:12" ht="19.5" hidden="1" x14ac:dyDescent="0.35">
      <c r="A586" s="2" t="s">
        <v>1625</v>
      </c>
      <c r="B586" s="2"/>
      <c r="C586" s="5" t="s">
        <v>248</v>
      </c>
      <c r="D586" s="5" t="s">
        <v>23</v>
      </c>
      <c r="E586" s="5" t="s">
        <v>248</v>
      </c>
      <c r="F586" s="5" t="s">
        <v>473</v>
      </c>
      <c r="G586" s="5" t="s">
        <v>23</v>
      </c>
      <c r="H586" s="5" t="s">
        <v>473</v>
      </c>
      <c r="I586" s="5" t="s">
        <v>57</v>
      </c>
      <c r="J586" s="5" t="s">
        <v>23</v>
      </c>
      <c r="K586" s="5" t="s">
        <v>57</v>
      </c>
      <c r="L586" s="5"/>
    </row>
    <row r="587" spans="1:12" hidden="1" x14ac:dyDescent="0.35">
      <c r="A587" s="2" t="s">
        <v>1626</v>
      </c>
      <c r="B587" s="2"/>
      <c r="C587" s="5" t="s">
        <v>200</v>
      </c>
      <c r="D587" s="5" t="s">
        <v>23</v>
      </c>
      <c r="E587" s="5" t="s">
        <v>200</v>
      </c>
      <c r="F587" s="5" t="s">
        <v>517</v>
      </c>
      <c r="G587" s="5" t="s">
        <v>23</v>
      </c>
      <c r="H587" s="5" t="s">
        <v>517</v>
      </c>
      <c r="I587" s="5" t="s">
        <v>1190</v>
      </c>
      <c r="J587" s="5" t="s">
        <v>23</v>
      </c>
      <c r="K587" s="5" t="s">
        <v>1190</v>
      </c>
      <c r="L587" s="5"/>
    </row>
    <row r="588" spans="1:12" ht="19.5" hidden="1" x14ac:dyDescent="0.35">
      <c r="A588" s="2" t="s">
        <v>62</v>
      </c>
      <c r="B588" s="2"/>
      <c r="C588" s="5" t="s">
        <v>23</v>
      </c>
      <c r="D588" s="5" t="s">
        <v>63</v>
      </c>
      <c r="E588" s="5" t="s">
        <v>22</v>
      </c>
      <c r="F588" s="5" t="s">
        <v>23</v>
      </c>
      <c r="G588" s="5" t="s">
        <v>469</v>
      </c>
      <c r="H588" s="5" t="s">
        <v>1627</v>
      </c>
      <c r="I588" s="5" t="s">
        <v>23</v>
      </c>
      <c r="J588" s="5" t="s">
        <v>502</v>
      </c>
      <c r="K588" s="5" t="s">
        <v>951</v>
      </c>
      <c r="L588" s="5"/>
    </row>
    <row r="589" spans="1:12" hidden="1" x14ac:dyDescent="0.35">
      <c r="A589" s="2" t="s">
        <v>67</v>
      </c>
      <c r="B589" s="2"/>
      <c r="C589" s="5" t="s">
        <v>9</v>
      </c>
      <c r="D589" s="5" t="s">
        <v>23</v>
      </c>
      <c r="E589" s="5" t="s">
        <v>9</v>
      </c>
      <c r="F589" s="5" t="s">
        <v>68</v>
      </c>
      <c r="G589" s="5" t="s">
        <v>23</v>
      </c>
      <c r="H589" s="5" t="s">
        <v>68</v>
      </c>
      <c r="I589" s="5" t="s">
        <v>454</v>
      </c>
      <c r="J589" s="5" t="s">
        <v>23</v>
      </c>
      <c r="K589" s="5" t="s">
        <v>454</v>
      </c>
      <c r="L589" s="5"/>
    </row>
    <row r="590" spans="1:12" x14ac:dyDescent="0.35">
      <c r="A590" s="2" t="s">
        <v>2218</v>
      </c>
      <c r="B590" s="2" t="str">
        <f>TRIM(A590)</f>
        <v>General Services Administration</v>
      </c>
      <c r="C590" s="5" t="s">
        <v>165</v>
      </c>
      <c r="D590" s="5" t="s">
        <v>63</v>
      </c>
      <c r="E590" s="5" t="s">
        <v>35</v>
      </c>
      <c r="F590" s="8" t="s">
        <v>1628</v>
      </c>
      <c r="G590" s="5" t="s">
        <v>469</v>
      </c>
      <c r="H590" s="5" t="s">
        <v>1629</v>
      </c>
      <c r="I590" s="5" t="s">
        <v>1630</v>
      </c>
      <c r="J590" s="5" t="s">
        <v>502</v>
      </c>
      <c r="K590" s="5" t="s">
        <v>1631</v>
      </c>
      <c r="L590" s="5"/>
    </row>
    <row r="591" spans="1:12" ht="19.5" hidden="1" x14ac:dyDescent="0.35">
      <c r="A591" s="2" t="s">
        <v>1632</v>
      </c>
      <c r="B591" s="2"/>
      <c r="C591" s="4"/>
      <c r="D591" s="4"/>
      <c r="E591" s="4"/>
      <c r="F591" s="4"/>
      <c r="G591" s="4"/>
      <c r="H591" s="4"/>
      <c r="I591" s="4"/>
      <c r="J591" s="4"/>
      <c r="K591" s="4"/>
      <c r="L591" s="5"/>
    </row>
    <row r="592" spans="1:12" ht="19.5" hidden="1" x14ac:dyDescent="0.35">
      <c r="A592" s="2" t="s">
        <v>1633</v>
      </c>
      <c r="B592" s="2"/>
      <c r="C592" s="5" t="s">
        <v>943</v>
      </c>
      <c r="D592" s="5" t="s">
        <v>23</v>
      </c>
      <c r="E592" s="5" t="s">
        <v>943</v>
      </c>
      <c r="F592" s="5" t="s">
        <v>1634</v>
      </c>
      <c r="G592" s="5" t="s">
        <v>23</v>
      </c>
      <c r="H592" s="5" t="s">
        <v>1634</v>
      </c>
      <c r="I592" s="5" t="s">
        <v>961</v>
      </c>
      <c r="J592" s="5" t="s">
        <v>23</v>
      </c>
      <c r="K592" s="5" t="s">
        <v>961</v>
      </c>
      <c r="L592" s="4"/>
    </row>
    <row r="593" spans="1:12" ht="19.5" hidden="1" x14ac:dyDescent="0.35">
      <c r="A593" s="2" t="s">
        <v>1635</v>
      </c>
      <c r="B593" s="2"/>
      <c r="C593" s="4"/>
      <c r="D593" s="4"/>
      <c r="E593" s="4"/>
      <c r="F593" s="4"/>
      <c r="G593" s="4"/>
      <c r="H593" s="4"/>
      <c r="I593" s="4"/>
      <c r="J593" s="4"/>
      <c r="K593" s="4"/>
      <c r="L593" s="5"/>
    </row>
    <row r="594" spans="1:12" ht="19.5" hidden="1" x14ac:dyDescent="0.35">
      <c r="A594" s="2" t="s">
        <v>1636</v>
      </c>
      <c r="B594" s="2"/>
      <c r="C594" s="5" t="s">
        <v>1325</v>
      </c>
      <c r="D594" s="5" t="s">
        <v>23</v>
      </c>
      <c r="E594" s="5" t="s">
        <v>1325</v>
      </c>
      <c r="F594" s="5" t="s">
        <v>1637</v>
      </c>
      <c r="G594" s="5" t="s">
        <v>23</v>
      </c>
      <c r="H594" s="5" t="s">
        <v>1637</v>
      </c>
      <c r="I594" s="5" t="s">
        <v>1638</v>
      </c>
      <c r="J594" s="5" t="s">
        <v>23</v>
      </c>
      <c r="K594" s="5" t="s">
        <v>1638</v>
      </c>
      <c r="L594" s="4"/>
    </row>
    <row r="595" spans="1:12" hidden="1" x14ac:dyDescent="0.35">
      <c r="A595" s="2" t="s">
        <v>1639</v>
      </c>
      <c r="B595" s="2"/>
      <c r="C595" s="5" t="s">
        <v>1485</v>
      </c>
      <c r="D595" s="5" t="s">
        <v>23</v>
      </c>
      <c r="E595" s="5" t="s">
        <v>1485</v>
      </c>
      <c r="F595" s="5" t="s">
        <v>1640</v>
      </c>
      <c r="G595" s="5" t="s">
        <v>23</v>
      </c>
      <c r="H595" s="5" t="s">
        <v>1640</v>
      </c>
      <c r="I595" s="5" t="s">
        <v>1641</v>
      </c>
      <c r="J595" s="5" t="s">
        <v>23</v>
      </c>
      <c r="K595" s="5" t="s">
        <v>1641</v>
      </c>
      <c r="L595" s="5"/>
    </row>
    <row r="596" spans="1:12" hidden="1" x14ac:dyDescent="0.35">
      <c r="A596" s="2" t="s">
        <v>117</v>
      </c>
      <c r="B596" s="2"/>
      <c r="C596" s="5" t="s">
        <v>1194</v>
      </c>
      <c r="D596" s="5" t="s">
        <v>60</v>
      </c>
      <c r="E596" s="5" t="s">
        <v>17</v>
      </c>
      <c r="F596" s="5" t="s">
        <v>20</v>
      </c>
      <c r="G596" s="5" t="s">
        <v>60</v>
      </c>
      <c r="H596" s="5" t="s">
        <v>1642</v>
      </c>
      <c r="I596" s="5" t="s">
        <v>597</v>
      </c>
      <c r="J596" s="5" t="s">
        <v>25</v>
      </c>
      <c r="K596" s="5" t="s">
        <v>1051</v>
      </c>
      <c r="L596" s="5"/>
    </row>
    <row r="597" spans="1:12" ht="19.5" x14ac:dyDescent="0.35">
      <c r="A597" s="2" t="s">
        <v>2219</v>
      </c>
      <c r="B597" s="2" t="str">
        <f>TRIM(A597)</f>
        <v>International SecurityAssistance</v>
      </c>
      <c r="C597" s="5" t="s">
        <v>1354</v>
      </c>
      <c r="D597" s="5" t="s">
        <v>60</v>
      </c>
      <c r="E597" s="5" t="s">
        <v>405</v>
      </c>
      <c r="F597" s="8" t="s">
        <v>1643</v>
      </c>
      <c r="G597" s="5" t="s">
        <v>60</v>
      </c>
      <c r="H597" s="5" t="s">
        <v>1644</v>
      </c>
      <c r="I597" s="5" t="s">
        <v>1645</v>
      </c>
      <c r="J597" s="5" t="s">
        <v>25</v>
      </c>
      <c r="K597" s="5" t="s">
        <v>1646</v>
      </c>
      <c r="L597" s="5"/>
    </row>
    <row r="598" spans="1:12" hidden="1" x14ac:dyDescent="0.35">
      <c r="A598" s="2" t="s">
        <v>1647</v>
      </c>
      <c r="B598" s="2"/>
      <c r="C598" s="4"/>
      <c r="D598" s="4"/>
      <c r="E598" s="4"/>
      <c r="F598" s="4"/>
      <c r="G598" s="4"/>
      <c r="H598" s="4"/>
      <c r="I598" s="4"/>
      <c r="J598" s="4"/>
      <c r="K598" s="4"/>
      <c r="L598" s="5"/>
    </row>
    <row r="599" spans="1:12" ht="28.5" hidden="1" x14ac:dyDescent="0.35">
      <c r="A599" s="2" t="s">
        <v>1648</v>
      </c>
      <c r="B599" s="2"/>
      <c r="C599" s="5" t="s">
        <v>579</v>
      </c>
      <c r="D599" s="5" t="s">
        <v>23</v>
      </c>
      <c r="E599" s="5" t="s">
        <v>579</v>
      </c>
      <c r="F599" s="5" t="s">
        <v>579</v>
      </c>
      <c r="G599" s="5" t="s">
        <v>23</v>
      </c>
      <c r="H599" s="5" t="s">
        <v>579</v>
      </c>
      <c r="I599" s="5" t="s">
        <v>1649</v>
      </c>
      <c r="J599" s="5" t="s">
        <v>23</v>
      </c>
      <c r="K599" s="5" t="s">
        <v>1649</v>
      </c>
      <c r="L599" s="4"/>
    </row>
    <row r="600" spans="1:12" hidden="1" x14ac:dyDescent="0.35">
      <c r="A600" s="2" t="s">
        <v>117</v>
      </c>
      <c r="B600" s="2"/>
      <c r="C600" s="5" t="s">
        <v>1650</v>
      </c>
      <c r="D600" s="5" t="s">
        <v>23</v>
      </c>
      <c r="E600" s="5" t="s">
        <v>1650</v>
      </c>
      <c r="F600" s="5" t="s">
        <v>1651</v>
      </c>
      <c r="G600" s="5" t="s">
        <v>23</v>
      </c>
      <c r="H600" s="5" t="s">
        <v>1651</v>
      </c>
      <c r="I600" s="5" t="s">
        <v>1652</v>
      </c>
      <c r="J600" s="5" t="s">
        <v>23</v>
      </c>
      <c r="K600" s="5" t="s">
        <v>1652</v>
      </c>
      <c r="L600" s="5"/>
    </row>
    <row r="601" spans="1:12" x14ac:dyDescent="0.35">
      <c r="A601" s="2" t="s">
        <v>2220</v>
      </c>
      <c r="B601" s="2" t="str">
        <f>TRIM(A601)</f>
        <v>Multilateral Assistance</v>
      </c>
      <c r="C601" s="5" t="s">
        <v>1653</v>
      </c>
      <c r="D601" s="5" t="s">
        <v>23</v>
      </c>
      <c r="E601" s="5" t="s">
        <v>1653</v>
      </c>
      <c r="F601" s="8" t="s">
        <v>1036</v>
      </c>
      <c r="G601" s="5" t="s">
        <v>23</v>
      </c>
      <c r="H601" s="5" t="s">
        <v>1036</v>
      </c>
      <c r="I601" s="5" t="s">
        <v>1654</v>
      </c>
      <c r="J601" s="5" t="s">
        <v>23</v>
      </c>
      <c r="K601" s="5" t="s">
        <v>1654</v>
      </c>
      <c r="L601" s="5"/>
    </row>
    <row r="602" spans="1:12" ht="19.5" hidden="1" x14ac:dyDescent="0.35">
      <c r="A602" s="2" t="s">
        <v>1655</v>
      </c>
      <c r="B602" s="2"/>
      <c r="C602" s="4"/>
      <c r="D602" s="4"/>
      <c r="E602" s="4"/>
      <c r="F602" s="4"/>
      <c r="G602" s="4"/>
      <c r="H602" s="4"/>
      <c r="I602" s="4"/>
      <c r="J602" s="4"/>
      <c r="K602" s="4"/>
      <c r="L602" s="5"/>
    </row>
    <row r="603" spans="1:12" ht="19.5" hidden="1" x14ac:dyDescent="0.35">
      <c r="A603" s="2" t="s">
        <v>1656</v>
      </c>
      <c r="B603" s="2"/>
      <c r="C603" s="5" t="s">
        <v>1151</v>
      </c>
      <c r="D603" s="5" t="s">
        <v>23</v>
      </c>
      <c r="E603" s="5" t="s">
        <v>1151</v>
      </c>
      <c r="F603" s="5" t="s">
        <v>755</v>
      </c>
      <c r="G603" s="5" t="s">
        <v>23</v>
      </c>
      <c r="H603" s="5" t="s">
        <v>755</v>
      </c>
      <c r="I603" s="5" t="s">
        <v>1657</v>
      </c>
      <c r="J603" s="5" t="s">
        <v>23</v>
      </c>
      <c r="K603" s="5" t="s">
        <v>1657</v>
      </c>
      <c r="L603" s="4"/>
    </row>
    <row r="604" spans="1:12" ht="19.5" hidden="1" x14ac:dyDescent="0.35">
      <c r="A604" s="2" t="s">
        <v>1658</v>
      </c>
      <c r="B604" s="2"/>
      <c r="C604" s="5" t="s">
        <v>444</v>
      </c>
      <c r="D604" s="5" t="s">
        <v>23</v>
      </c>
      <c r="E604" s="5" t="s">
        <v>444</v>
      </c>
      <c r="F604" s="5" t="s">
        <v>1007</v>
      </c>
      <c r="G604" s="5" t="s">
        <v>23</v>
      </c>
      <c r="H604" s="5" t="s">
        <v>1007</v>
      </c>
      <c r="I604" s="5" t="s">
        <v>1295</v>
      </c>
      <c r="J604" s="5" t="s">
        <v>23</v>
      </c>
      <c r="K604" s="5" t="s">
        <v>1295</v>
      </c>
      <c r="L604" s="5"/>
    </row>
    <row r="605" spans="1:12" ht="19.5" hidden="1" x14ac:dyDescent="0.35">
      <c r="A605" s="2" t="s">
        <v>1659</v>
      </c>
      <c r="B605" s="2"/>
      <c r="C605" s="5" t="s">
        <v>576</v>
      </c>
      <c r="D605" s="5" t="s">
        <v>23</v>
      </c>
      <c r="E605" s="5" t="s">
        <v>576</v>
      </c>
      <c r="F605" s="5" t="s">
        <v>1660</v>
      </c>
      <c r="G605" s="5" t="s">
        <v>23</v>
      </c>
      <c r="H605" s="5" t="s">
        <v>1660</v>
      </c>
      <c r="I605" s="5" t="s">
        <v>1661</v>
      </c>
      <c r="J605" s="5" t="s">
        <v>23</v>
      </c>
      <c r="K605" s="5" t="s">
        <v>1661</v>
      </c>
      <c r="L605" s="5"/>
    </row>
    <row r="606" spans="1:12" hidden="1" x14ac:dyDescent="0.35">
      <c r="A606" s="2" t="s">
        <v>1662</v>
      </c>
      <c r="B606" s="2"/>
      <c r="C606" s="5" t="s">
        <v>770</v>
      </c>
      <c r="D606" s="5" t="s">
        <v>23</v>
      </c>
      <c r="E606" s="5" t="s">
        <v>770</v>
      </c>
      <c r="F606" s="5" t="s">
        <v>1663</v>
      </c>
      <c r="G606" s="5" t="s">
        <v>23</v>
      </c>
      <c r="H606" s="5" t="s">
        <v>1663</v>
      </c>
      <c r="I606" s="5" t="s">
        <v>1664</v>
      </c>
      <c r="J606" s="5" t="s">
        <v>23</v>
      </c>
      <c r="K606" s="5" t="s">
        <v>1664</v>
      </c>
      <c r="L606" s="5"/>
    </row>
    <row r="607" spans="1:12" hidden="1" x14ac:dyDescent="0.35">
      <c r="A607" s="2" t="s">
        <v>117</v>
      </c>
      <c r="B607" s="2"/>
      <c r="C607" s="5" t="s">
        <v>463</v>
      </c>
      <c r="D607" s="5" t="s">
        <v>9</v>
      </c>
      <c r="E607" s="5" t="s">
        <v>463</v>
      </c>
      <c r="F607" s="5" t="s">
        <v>193</v>
      </c>
      <c r="G607" s="5" t="s">
        <v>9</v>
      </c>
      <c r="H607" s="5" t="s">
        <v>193</v>
      </c>
      <c r="I607" s="5" t="s">
        <v>1665</v>
      </c>
      <c r="J607" s="5" t="s">
        <v>12</v>
      </c>
      <c r="K607" s="5" t="s">
        <v>1666</v>
      </c>
      <c r="L607" s="5"/>
    </row>
    <row r="608" spans="1:12" ht="19.5" hidden="1" x14ac:dyDescent="0.35">
      <c r="A608" s="2" t="s">
        <v>1667</v>
      </c>
      <c r="B608" s="2"/>
      <c r="C608" s="5" t="s">
        <v>23</v>
      </c>
      <c r="D608" s="5" t="s">
        <v>314</v>
      </c>
      <c r="E608" s="5" t="s">
        <v>12</v>
      </c>
      <c r="F608" s="5" t="s">
        <v>23</v>
      </c>
      <c r="G608" s="5" t="s">
        <v>12</v>
      </c>
      <c r="H608" s="5" t="s">
        <v>314</v>
      </c>
      <c r="I608" s="5" t="s">
        <v>23</v>
      </c>
      <c r="J608" s="5" t="s">
        <v>22</v>
      </c>
      <c r="K608" s="5" t="s">
        <v>63</v>
      </c>
      <c r="L608" s="5"/>
    </row>
    <row r="609" spans="1:12" hidden="1" x14ac:dyDescent="0.35">
      <c r="A609" s="2" t="s">
        <v>1668</v>
      </c>
      <c r="B609" s="2"/>
      <c r="C609" s="5" t="s">
        <v>44</v>
      </c>
      <c r="D609" s="5" t="s">
        <v>23</v>
      </c>
      <c r="E609" s="5" t="s">
        <v>44</v>
      </c>
      <c r="F609" s="5" t="s">
        <v>1669</v>
      </c>
      <c r="G609" s="5" t="s">
        <v>23</v>
      </c>
      <c r="H609" s="5" t="s">
        <v>1669</v>
      </c>
      <c r="I609" s="5" t="s">
        <v>22</v>
      </c>
      <c r="J609" s="5" t="s">
        <v>23</v>
      </c>
      <c r="K609" s="5" t="s">
        <v>22</v>
      </c>
      <c r="L609" s="5"/>
    </row>
    <row r="610" spans="1:12" ht="19.5" x14ac:dyDescent="0.35">
      <c r="A610" s="2" t="s">
        <v>2221</v>
      </c>
      <c r="B610" s="2" t="str">
        <f>TRIM(A610)</f>
        <v>Agency for International Development</v>
      </c>
      <c r="C610" s="5" t="s">
        <v>1670</v>
      </c>
      <c r="D610" s="5" t="s">
        <v>314</v>
      </c>
      <c r="E610" s="5" t="s">
        <v>1671</v>
      </c>
      <c r="F610" s="8" t="s">
        <v>1672</v>
      </c>
      <c r="G610" s="5" t="s">
        <v>12</v>
      </c>
      <c r="H610" s="5" t="s">
        <v>1673</v>
      </c>
      <c r="I610" s="5" t="s">
        <v>1674</v>
      </c>
      <c r="J610" s="5" t="s">
        <v>31</v>
      </c>
      <c r="K610" s="5" t="s">
        <v>1675</v>
      </c>
      <c r="L610" s="5"/>
    </row>
    <row r="611" spans="1:12" ht="19.5" hidden="1" x14ac:dyDescent="0.35">
      <c r="A611" s="2" t="s">
        <v>1676</v>
      </c>
      <c r="B611" s="2"/>
      <c r="C611" s="4"/>
      <c r="D611" s="4"/>
      <c r="E611" s="4"/>
      <c r="F611" s="4"/>
      <c r="G611" s="4"/>
      <c r="H611" s="4"/>
      <c r="I611" s="4"/>
      <c r="J611" s="4"/>
      <c r="K611" s="4"/>
      <c r="L611" s="5"/>
    </row>
    <row r="612" spans="1:12" ht="19.5" hidden="1" x14ac:dyDescent="0.35">
      <c r="A612" s="2" t="s">
        <v>1677</v>
      </c>
      <c r="B612" s="2"/>
      <c r="C612" s="5" t="s">
        <v>60</v>
      </c>
      <c r="D612" s="5" t="s">
        <v>44</v>
      </c>
      <c r="E612" s="5" t="s">
        <v>12</v>
      </c>
      <c r="F612" s="5" t="s">
        <v>1511</v>
      </c>
      <c r="G612" s="5" t="s">
        <v>106</v>
      </c>
      <c r="H612" s="5" t="s">
        <v>1678</v>
      </c>
      <c r="I612" s="5" t="s">
        <v>15</v>
      </c>
      <c r="J612" s="5" t="s">
        <v>201</v>
      </c>
      <c r="K612" s="5" t="s">
        <v>1679</v>
      </c>
      <c r="L612" s="4"/>
    </row>
    <row r="613" spans="1:12" ht="19.5" hidden="1" x14ac:dyDescent="0.35">
      <c r="A613" s="2" t="s">
        <v>1680</v>
      </c>
      <c r="B613" s="2"/>
      <c r="C613" s="5" t="s">
        <v>23</v>
      </c>
      <c r="D613" s="5" t="s">
        <v>264</v>
      </c>
      <c r="E613" s="5" t="s">
        <v>1681</v>
      </c>
      <c r="F613" s="5" t="s">
        <v>23</v>
      </c>
      <c r="G613" s="5" t="s">
        <v>1682</v>
      </c>
      <c r="H613" s="5" t="s">
        <v>1683</v>
      </c>
      <c r="I613" s="5" t="s">
        <v>23</v>
      </c>
      <c r="J613" s="5" t="s">
        <v>615</v>
      </c>
      <c r="K613" s="5" t="s">
        <v>1684</v>
      </c>
      <c r="L613" s="5"/>
    </row>
    <row r="614" spans="1:12" ht="19.5" x14ac:dyDescent="0.35">
      <c r="A614" s="2" t="s">
        <v>2222</v>
      </c>
      <c r="B614" s="2" t="str">
        <f>TRIM(A614)</f>
        <v>Overseas Private Investment Corporation</v>
      </c>
      <c r="C614" s="5" t="s">
        <v>60</v>
      </c>
      <c r="D614" s="5" t="s">
        <v>88</v>
      </c>
      <c r="E614" s="5" t="s">
        <v>1627</v>
      </c>
      <c r="F614" s="8" t="s">
        <v>1511</v>
      </c>
      <c r="G614" s="5" t="s">
        <v>1151</v>
      </c>
      <c r="H614" s="5" t="s">
        <v>952</v>
      </c>
      <c r="I614" s="5" t="s">
        <v>15</v>
      </c>
      <c r="J614" s="5" t="s">
        <v>1685</v>
      </c>
      <c r="K614" s="5" t="s">
        <v>1686</v>
      </c>
      <c r="L614" s="5"/>
    </row>
    <row r="615" spans="1:12" hidden="1" x14ac:dyDescent="0.35">
      <c r="A615" s="2" t="s">
        <v>1687</v>
      </c>
      <c r="B615" s="2"/>
      <c r="C615" s="5" t="s">
        <v>426</v>
      </c>
      <c r="D615" s="5" t="s">
        <v>12</v>
      </c>
      <c r="E615" s="5" t="s">
        <v>692</v>
      </c>
      <c r="F615" s="5" t="s">
        <v>1471</v>
      </c>
      <c r="G615" s="5" t="s">
        <v>31</v>
      </c>
      <c r="H615" s="5" t="s">
        <v>1195</v>
      </c>
      <c r="I615" s="5" t="s">
        <v>250</v>
      </c>
      <c r="J615" s="5" t="s">
        <v>12</v>
      </c>
      <c r="K615" s="5" t="s">
        <v>487</v>
      </c>
      <c r="L615" s="5"/>
    </row>
    <row r="616" spans="1:12" ht="19.5" hidden="1" x14ac:dyDescent="0.35">
      <c r="A616" s="2" t="s">
        <v>1688</v>
      </c>
      <c r="B616" s="2"/>
      <c r="C616" s="5" t="s">
        <v>23</v>
      </c>
      <c r="D616" s="5" t="s">
        <v>23</v>
      </c>
      <c r="E616" s="5" t="s">
        <v>23</v>
      </c>
      <c r="F616" s="5" t="s">
        <v>23</v>
      </c>
      <c r="G616" s="5" t="s">
        <v>23</v>
      </c>
      <c r="H616" s="5" t="s">
        <v>23</v>
      </c>
      <c r="I616" s="5" t="s">
        <v>214</v>
      </c>
      <c r="J616" s="5" t="s">
        <v>23</v>
      </c>
      <c r="K616" s="5" t="s">
        <v>214</v>
      </c>
      <c r="L616" s="5"/>
    </row>
    <row r="617" spans="1:12" hidden="1" x14ac:dyDescent="0.35">
      <c r="A617" s="2" t="s">
        <v>1689</v>
      </c>
      <c r="B617" s="2"/>
      <c r="C617" s="4"/>
      <c r="D617" s="4"/>
      <c r="E617" s="4"/>
      <c r="F617" s="4"/>
      <c r="G617" s="4"/>
      <c r="H617" s="4"/>
      <c r="I617" s="4"/>
      <c r="J617" s="4"/>
      <c r="K617" s="4"/>
      <c r="L617" s="5"/>
    </row>
    <row r="618" spans="1:12" ht="19.5" hidden="1" x14ac:dyDescent="0.35">
      <c r="A618" s="2" t="s">
        <v>1690</v>
      </c>
      <c r="B618" s="2"/>
      <c r="C618" s="5" t="s">
        <v>1691</v>
      </c>
      <c r="D618" s="5" t="s">
        <v>23</v>
      </c>
      <c r="E618" s="5" t="s">
        <v>1691</v>
      </c>
      <c r="F618" s="5" t="s">
        <v>1692</v>
      </c>
      <c r="G618" s="5" t="s">
        <v>23</v>
      </c>
      <c r="H618" s="5" t="s">
        <v>1692</v>
      </c>
      <c r="I618" s="5" t="s">
        <v>1693</v>
      </c>
      <c r="J618" s="5" t="s">
        <v>23</v>
      </c>
      <c r="K618" s="5" t="s">
        <v>1693</v>
      </c>
      <c r="L618" s="4"/>
    </row>
    <row r="619" spans="1:12" hidden="1" x14ac:dyDescent="0.35">
      <c r="A619" s="2" t="s">
        <v>117</v>
      </c>
      <c r="B619" s="2"/>
      <c r="C619" s="5" t="s">
        <v>56</v>
      </c>
      <c r="D619" s="5" t="s">
        <v>1092</v>
      </c>
      <c r="E619" s="5" t="s">
        <v>1694</v>
      </c>
      <c r="F619" s="5" t="s">
        <v>163</v>
      </c>
      <c r="G619" s="5" t="s">
        <v>439</v>
      </c>
      <c r="H619" s="5" t="s">
        <v>1231</v>
      </c>
      <c r="I619" s="5" t="s">
        <v>57</v>
      </c>
      <c r="J619" s="5" t="s">
        <v>248</v>
      </c>
      <c r="K619" s="5" t="s">
        <v>1695</v>
      </c>
      <c r="L619" s="5"/>
    </row>
    <row r="620" spans="1:12" ht="19.5" hidden="1" x14ac:dyDescent="0.35">
      <c r="A620" s="2" t="s">
        <v>1667</v>
      </c>
      <c r="B620" s="2"/>
      <c r="C620" s="5" t="s">
        <v>23</v>
      </c>
      <c r="D620" s="5" t="s">
        <v>1696</v>
      </c>
      <c r="E620" s="5" t="s">
        <v>1697</v>
      </c>
      <c r="F620" s="5" t="s">
        <v>23</v>
      </c>
      <c r="G620" s="5" t="s">
        <v>1698</v>
      </c>
      <c r="H620" s="5" t="s">
        <v>1699</v>
      </c>
      <c r="I620" s="5" t="s">
        <v>23</v>
      </c>
      <c r="J620" s="5" t="s">
        <v>1700</v>
      </c>
      <c r="K620" s="5" t="s">
        <v>1701</v>
      </c>
      <c r="L620" s="5"/>
    </row>
    <row r="621" spans="1:12" hidden="1" x14ac:dyDescent="0.35">
      <c r="A621" s="2" t="s">
        <v>87</v>
      </c>
      <c r="B621" s="2"/>
      <c r="C621" s="5" t="s">
        <v>277</v>
      </c>
      <c r="D621" s="5" t="s">
        <v>9</v>
      </c>
      <c r="E621" s="5" t="s">
        <v>277</v>
      </c>
      <c r="F621" s="5" t="s">
        <v>165</v>
      </c>
      <c r="G621" s="5" t="s">
        <v>12</v>
      </c>
      <c r="H621" s="5" t="s">
        <v>41</v>
      </c>
      <c r="I621" s="5" t="s">
        <v>165</v>
      </c>
      <c r="J621" s="5" t="s">
        <v>9</v>
      </c>
      <c r="K621" s="5" t="s">
        <v>165</v>
      </c>
      <c r="L621" s="5"/>
    </row>
    <row r="622" spans="1:12" ht="19.5" x14ac:dyDescent="0.35">
      <c r="A622" s="2" t="s">
        <v>2223</v>
      </c>
      <c r="B622" s="2" t="str">
        <f>TRIM(A622)</f>
        <v>International AssistancePrograms</v>
      </c>
      <c r="C622" s="5" t="s">
        <v>1702</v>
      </c>
      <c r="D622" s="5" t="s">
        <v>1703</v>
      </c>
      <c r="E622" s="5" t="s">
        <v>1704</v>
      </c>
      <c r="F622" s="8" t="s">
        <v>1705</v>
      </c>
      <c r="G622" s="5" t="s">
        <v>1706</v>
      </c>
      <c r="H622" s="5" t="s">
        <v>1707</v>
      </c>
      <c r="I622" s="5" t="s">
        <v>1708</v>
      </c>
      <c r="J622" s="5" t="s">
        <v>1709</v>
      </c>
      <c r="K622" s="5" t="s">
        <v>1710</v>
      </c>
      <c r="L622" s="5"/>
    </row>
    <row r="623" spans="1:12" ht="19.5" hidden="1" x14ac:dyDescent="0.35">
      <c r="A623" s="2" t="s">
        <v>1711</v>
      </c>
      <c r="B623" s="2"/>
      <c r="C623" s="4"/>
      <c r="D623" s="4"/>
      <c r="E623" s="4"/>
      <c r="F623" s="4"/>
      <c r="G623" s="4"/>
      <c r="H623" s="4"/>
      <c r="I623" s="4"/>
      <c r="J623" s="4"/>
      <c r="K623" s="4"/>
      <c r="L623" s="5"/>
    </row>
    <row r="624" spans="1:12" hidden="1" x14ac:dyDescent="0.35">
      <c r="A624" s="2" t="s">
        <v>1712</v>
      </c>
      <c r="B624" s="2"/>
      <c r="C624" s="5" t="s">
        <v>1051</v>
      </c>
      <c r="D624" s="5" t="s">
        <v>23</v>
      </c>
      <c r="E624" s="5" t="s">
        <v>1051</v>
      </c>
      <c r="F624" s="5" t="s">
        <v>1713</v>
      </c>
      <c r="G624" s="5" t="s">
        <v>23</v>
      </c>
      <c r="H624" s="5" t="s">
        <v>1713</v>
      </c>
      <c r="I624" s="5" t="s">
        <v>1714</v>
      </c>
      <c r="J624" s="5" t="s">
        <v>23</v>
      </c>
      <c r="K624" s="5" t="s">
        <v>1714</v>
      </c>
      <c r="L624" s="4"/>
    </row>
    <row r="625" spans="1:12" hidden="1" x14ac:dyDescent="0.35">
      <c r="A625" s="2" t="s">
        <v>1715</v>
      </c>
      <c r="B625" s="2"/>
      <c r="C625" s="5" t="s">
        <v>165</v>
      </c>
      <c r="D625" s="5" t="s">
        <v>23</v>
      </c>
      <c r="E625" s="5" t="s">
        <v>165</v>
      </c>
      <c r="F625" s="5" t="s">
        <v>1525</v>
      </c>
      <c r="G625" s="5" t="s">
        <v>23</v>
      </c>
      <c r="H625" s="5" t="s">
        <v>1525</v>
      </c>
      <c r="I625" s="5" t="s">
        <v>217</v>
      </c>
      <c r="J625" s="5" t="s">
        <v>23</v>
      </c>
      <c r="K625" s="5" t="s">
        <v>217</v>
      </c>
      <c r="L625" s="5"/>
    </row>
    <row r="626" spans="1:12" hidden="1" x14ac:dyDescent="0.35">
      <c r="A626" s="2" t="s">
        <v>1716</v>
      </c>
      <c r="B626" s="2"/>
      <c r="C626" s="5" t="s">
        <v>13</v>
      </c>
      <c r="D626" s="5" t="s">
        <v>23</v>
      </c>
      <c r="E626" s="5" t="s">
        <v>13</v>
      </c>
      <c r="F626" s="5" t="s">
        <v>1717</v>
      </c>
      <c r="G626" s="5" t="s">
        <v>23</v>
      </c>
      <c r="H626" s="5" t="s">
        <v>1717</v>
      </c>
      <c r="I626" s="5" t="s">
        <v>1718</v>
      </c>
      <c r="J626" s="5" t="s">
        <v>23</v>
      </c>
      <c r="K626" s="5" t="s">
        <v>1718</v>
      </c>
      <c r="L626" s="5"/>
    </row>
    <row r="627" spans="1:12" hidden="1" x14ac:dyDescent="0.35">
      <c r="A627" s="2" t="s">
        <v>1719</v>
      </c>
      <c r="B627" s="2"/>
      <c r="C627" s="5" t="s">
        <v>1266</v>
      </c>
      <c r="D627" s="5" t="s">
        <v>23</v>
      </c>
      <c r="E627" s="5" t="s">
        <v>1266</v>
      </c>
      <c r="F627" s="5" t="s">
        <v>1720</v>
      </c>
      <c r="G627" s="5" t="s">
        <v>23</v>
      </c>
      <c r="H627" s="5" t="s">
        <v>1720</v>
      </c>
      <c r="I627" s="5" t="s">
        <v>1721</v>
      </c>
      <c r="J627" s="5" t="s">
        <v>23</v>
      </c>
      <c r="K627" s="5" t="s">
        <v>1721</v>
      </c>
      <c r="L627" s="5"/>
    </row>
    <row r="628" spans="1:12" hidden="1" x14ac:dyDescent="0.35">
      <c r="A628" s="2" t="s">
        <v>1722</v>
      </c>
      <c r="B628" s="2"/>
      <c r="C628" s="5" t="s">
        <v>38</v>
      </c>
      <c r="D628" s="5" t="s">
        <v>23</v>
      </c>
      <c r="E628" s="5" t="s">
        <v>38</v>
      </c>
      <c r="F628" s="5" t="s">
        <v>1723</v>
      </c>
      <c r="G628" s="5" t="s">
        <v>23</v>
      </c>
      <c r="H628" s="5" t="s">
        <v>1723</v>
      </c>
      <c r="I628" s="5" t="s">
        <v>1724</v>
      </c>
      <c r="J628" s="5" t="s">
        <v>23</v>
      </c>
      <c r="K628" s="5" t="s">
        <v>1724</v>
      </c>
      <c r="L628" s="5"/>
    </row>
    <row r="629" spans="1:12" hidden="1" x14ac:dyDescent="0.35">
      <c r="A629" s="2" t="s">
        <v>87</v>
      </c>
      <c r="B629" s="2"/>
      <c r="C629" s="5" t="s">
        <v>129</v>
      </c>
      <c r="D629" s="5" t="s">
        <v>23</v>
      </c>
      <c r="E629" s="5" t="s">
        <v>129</v>
      </c>
      <c r="F629" s="5" t="s">
        <v>1725</v>
      </c>
      <c r="G629" s="5" t="s">
        <v>23</v>
      </c>
      <c r="H629" s="5" t="s">
        <v>1725</v>
      </c>
      <c r="I629" s="5" t="s">
        <v>1096</v>
      </c>
      <c r="J629" s="5" t="s">
        <v>23</v>
      </c>
      <c r="K629" s="5" t="s">
        <v>1096</v>
      </c>
      <c r="L629" s="5"/>
    </row>
    <row r="630" spans="1:12" ht="19.5" hidden="1" x14ac:dyDescent="0.35">
      <c r="A630" s="2" t="s">
        <v>62</v>
      </c>
      <c r="B630" s="2"/>
      <c r="C630" s="5" t="s">
        <v>23</v>
      </c>
      <c r="D630" s="5" t="s">
        <v>9</v>
      </c>
      <c r="E630" s="5" t="s">
        <v>9</v>
      </c>
      <c r="F630" s="5" t="s">
        <v>23</v>
      </c>
      <c r="G630" s="5" t="s">
        <v>12</v>
      </c>
      <c r="H630" s="5" t="s">
        <v>314</v>
      </c>
      <c r="I630" s="5" t="s">
        <v>23</v>
      </c>
      <c r="J630" s="5" t="s">
        <v>31</v>
      </c>
      <c r="K630" s="5" t="s">
        <v>68</v>
      </c>
      <c r="L630" s="5"/>
    </row>
    <row r="631" spans="1:12" hidden="1" x14ac:dyDescent="0.35">
      <c r="A631" s="2" t="s">
        <v>67</v>
      </c>
      <c r="B631" s="2"/>
      <c r="C631" s="5" t="s">
        <v>9</v>
      </c>
      <c r="D631" s="5" t="s">
        <v>23</v>
      </c>
      <c r="E631" s="5" t="s">
        <v>9</v>
      </c>
      <c r="F631" s="5" t="s">
        <v>314</v>
      </c>
      <c r="G631" s="5" t="s">
        <v>23</v>
      </c>
      <c r="H631" s="5" t="s">
        <v>314</v>
      </c>
      <c r="I631" s="5" t="s">
        <v>9</v>
      </c>
      <c r="J631" s="5" t="s">
        <v>23</v>
      </c>
      <c r="K631" s="5" t="s">
        <v>9</v>
      </c>
      <c r="L631" s="5"/>
    </row>
    <row r="632" spans="1:12" ht="19.5" x14ac:dyDescent="0.35">
      <c r="A632" s="2" t="s">
        <v>2224</v>
      </c>
      <c r="B632" s="2" t="str">
        <f>TRIM(A632)</f>
        <v>National Aeronautics and Space Administration</v>
      </c>
      <c r="C632" s="5" t="s">
        <v>1726</v>
      </c>
      <c r="D632" s="5" t="s">
        <v>9</v>
      </c>
      <c r="E632" s="5" t="s">
        <v>1726</v>
      </c>
      <c r="F632" s="8" t="s">
        <v>1727</v>
      </c>
      <c r="G632" s="5" t="s">
        <v>12</v>
      </c>
      <c r="H632" s="5" t="s">
        <v>1728</v>
      </c>
      <c r="I632" s="5" t="s">
        <v>1729</v>
      </c>
      <c r="J632" s="5" t="s">
        <v>31</v>
      </c>
      <c r="K632" s="5" t="s">
        <v>1730</v>
      </c>
      <c r="L632" s="5"/>
    </row>
    <row r="633" spans="1:12" hidden="1" x14ac:dyDescent="0.35">
      <c r="A633" s="2" t="s">
        <v>1731</v>
      </c>
      <c r="B633" s="2"/>
      <c r="C633" s="4"/>
      <c r="D633" s="4"/>
      <c r="E633" s="4"/>
      <c r="F633" s="4"/>
      <c r="G633" s="4"/>
      <c r="H633" s="4"/>
      <c r="I633" s="4"/>
      <c r="J633" s="4"/>
      <c r="K633" s="4"/>
      <c r="L633" s="5"/>
    </row>
    <row r="634" spans="1:12" hidden="1" x14ac:dyDescent="0.35">
      <c r="A634" s="2" t="s">
        <v>1732</v>
      </c>
      <c r="B634" s="2"/>
      <c r="C634" s="5" t="s">
        <v>1494</v>
      </c>
      <c r="D634" s="5" t="s">
        <v>23</v>
      </c>
      <c r="E634" s="5" t="s">
        <v>1494</v>
      </c>
      <c r="F634" s="5" t="s">
        <v>1733</v>
      </c>
      <c r="G634" s="5" t="s">
        <v>23</v>
      </c>
      <c r="H634" s="5" t="s">
        <v>1733</v>
      </c>
      <c r="I634" s="5" t="s">
        <v>599</v>
      </c>
      <c r="J634" s="5" t="s">
        <v>23</v>
      </c>
      <c r="K634" s="5" t="s">
        <v>599</v>
      </c>
      <c r="L634" s="4"/>
    </row>
    <row r="635" spans="1:12" ht="19.5" hidden="1" x14ac:dyDescent="0.35">
      <c r="A635" s="2" t="s">
        <v>1734</v>
      </c>
      <c r="B635" s="2"/>
      <c r="C635" s="5" t="s">
        <v>91</v>
      </c>
      <c r="D635" s="5" t="s">
        <v>23</v>
      </c>
      <c r="E635" s="5" t="s">
        <v>91</v>
      </c>
      <c r="F635" s="5" t="s">
        <v>784</v>
      </c>
      <c r="G635" s="5" t="s">
        <v>23</v>
      </c>
      <c r="H635" s="5" t="s">
        <v>784</v>
      </c>
      <c r="I635" s="5" t="s">
        <v>593</v>
      </c>
      <c r="J635" s="5" t="s">
        <v>23</v>
      </c>
      <c r="K635" s="5" t="s">
        <v>593</v>
      </c>
      <c r="L635" s="5"/>
    </row>
    <row r="636" spans="1:12" hidden="1" x14ac:dyDescent="0.35">
      <c r="A636" s="2" t="s">
        <v>87</v>
      </c>
      <c r="B636" s="2"/>
      <c r="C636" s="5" t="s">
        <v>111</v>
      </c>
      <c r="D636" s="5" t="s">
        <v>23</v>
      </c>
      <c r="E636" s="5" t="s">
        <v>111</v>
      </c>
      <c r="F636" s="5" t="s">
        <v>609</v>
      </c>
      <c r="G636" s="5" t="s">
        <v>23</v>
      </c>
      <c r="H636" s="5" t="s">
        <v>609</v>
      </c>
      <c r="I636" s="5" t="s">
        <v>206</v>
      </c>
      <c r="J636" s="5" t="s">
        <v>23</v>
      </c>
      <c r="K636" s="5" t="s">
        <v>206</v>
      </c>
      <c r="L636" s="5"/>
    </row>
    <row r="637" spans="1:12" ht="19.5" hidden="1" x14ac:dyDescent="0.35">
      <c r="A637" s="2" t="s">
        <v>62</v>
      </c>
      <c r="B637" s="2"/>
      <c r="C637" s="5" t="s">
        <v>23</v>
      </c>
      <c r="D637" s="5" t="s">
        <v>56</v>
      </c>
      <c r="E637" s="5" t="s">
        <v>1157</v>
      </c>
      <c r="F637" s="5" t="s">
        <v>23</v>
      </c>
      <c r="G637" s="5" t="s">
        <v>57</v>
      </c>
      <c r="H637" s="5" t="s">
        <v>543</v>
      </c>
      <c r="I637" s="5" t="s">
        <v>23</v>
      </c>
      <c r="J637" s="5" t="s">
        <v>1735</v>
      </c>
      <c r="K637" s="5" t="s">
        <v>1736</v>
      </c>
      <c r="L637" s="5"/>
    </row>
    <row r="638" spans="1:12" x14ac:dyDescent="0.35">
      <c r="A638" s="2" t="s">
        <v>2225</v>
      </c>
      <c r="B638" s="2" t="str">
        <f>TRIM(A638)</f>
        <v>National Science Foundation</v>
      </c>
      <c r="C638" s="5" t="s">
        <v>1737</v>
      </c>
      <c r="D638" s="5" t="s">
        <v>56</v>
      </c>
      <c r="E638" s="5" t="s">
        <v>1738</v>
      </c>
      <c r="F638" s="8" t="s">
        <v>1739</v>
      </c>
      <c r="G638" s="5" t="s">
        <v>57</v>
      </c>
      <c r="H638" s="5" t="s">
        <v>1740</v>
      </c>
      <c r="I638" s="5" t="s">
        <v>1741</v>
      </c>
      <c r="J638" s="5" t="s">
        <v>1735</v>
      </c>
      <c r="K638" s="5" t="s">
        <v>1742</v>
      </c>
      <c r="L638" s="5"/>
    </row>
    <row r="639" spans="1:12" hidden="1" x14ac:dyDescent="0.35">
      <c r="A639" s="2" t="s">
        <v>1743</v>
      </c>
      <c r="B639" s="2"/>
      <c r="C639" s="4"/>
      <c r="D639" s="4"/>
      <c r="E639" s="4"/>
      <c r="F639" s="4"/>
      <c r="G639" s="4"/>
      <c r="H639" s="4"/>
      <c r="I639" s="4"/>
      <c r="J639" s="4"/>
      <c r="K639" s="4"/>
      <c r="L639" s="5"/>
    </row>
    <row r="640" spans="1:12" ht="28.5" hidden="1" x14ac:dyDescent="0.35">
      <c r="A640" s="2" t="s">
        <v>1744</v>
      </c>
      <c r="B640" s="2"/>
      <c r="C640" s="5" t="s">
        <v>1745</v>
      </c>
      <c r="D640" s="5" t="s">
        <v>23</v>
      </c>
      <c r="E640" s="5" t="s">
        <v>1745</v>
      </c>
      <c r="F640" s="5" t="s">
        <v>1746</v>
      </c>
      <c r="G640" s="5" t="s">
        <v>23</v>
      </c>
      <c r="H640" s="5" t="s">
        <v>1746</v>
      </c>
      <c r="I640" s="5" t="s">
        <v>1747</v>
      </c>
      <c r="J640" s="5" t="s">
        <v>23</v>
      </c>
      <c r="K640" s="5" t="s">
        <v>1747</v>
      </c>
      <c r="L640" s="4"/>
    </row>
    <row r="641" spans="1:12" ht="19.5" hidden="1" x14ac:dyDescent="0.35">
      <c r="A641" s="2" t="s">
        <v>1748</v>
      </c>
      <c r="B641" s="2"/>
      <c r="C641" s="5" t="s">
        <v>217</v>
      </c>
      <c r="D641" s="5" t="s">
        <v>23</v>
      </c>
      <c r="E641" s="5" t="s">
        <v>217</v>
      </c>
      <c r="F641" s="5" t="s">
        <v>1749</v>
      </c>
      <c r="G641" s="5" t="s">
        <v>23</v>
      </c>
      <c r="H641" s="5" t="s">
        <v>1749</v>
      </c>
      <c r="I641" s="5" t="s">
        <v>23</v>
      </c>
      <c r="J641" s="5" t="s">
        <v>23</v>
      </c>
      <c r="K641" s="5" t="s">
        <v>23</v>
      </c>
      <c r="L641" s="5"/>
    </row>
    <row r="642" spans="1:12" ht="19.5" hidden="1" x14ac:dyDescent="0.35">
      <c r="A642" s="2" t="s">
        <v>1750</v>
      </c>
      <c r="B642" s="2"/>
      <c r="C642" s="5" t="s">
        <v>1751</v>
      </c>
      <c r="D642" s="5" t="s">
        <v>23</v>
      </c>
      <c r="E642" s="5" t="s">
        <v>1751</v>
      </c>
      <c r="F642" s="5" t="s">
        <v>1752</v>
      </c>
      <c r="G642" s="5" t="s">
        <v>23</v>
      </c>
      <c r="H642" s="5" t="s">
        <v>1752</v>
      </c>
      <c r="I642" s="5" t="s">
        <v>1753</v>
      </c>
      <c r="J642" s="5" t="s">
        <v>23</v>
      </c>
      <c r="K642" s="5" t="s">
        <v>1753</v>
      </c>
      <c r="L642" s="5"/>
    </row>
    <row r="643" spans="1:12" hidden="1" x14ac:dyDescent="0.35">
      <c r="A643" s="2" t="s">
        <v>1754</v>
      </c>
      <c r="B643" s="2"/>
      <c r="C643" s="5" t="s">
        <v>1755</v>
      </c>
      <c r="D643" s="5" t="s">
        <v>39</v>
      </c>
      <c r="E643" s="5" t="s">
        <v>58</v>
      </c>
      <c r="F643" s="5" t="s">
        <v>1756</v>
      </c>
      <c r="G643" s="5" t="s">
        <v>1757</v>
      </c>
      <c r="H643" s="5" t="s">
        <v>1758</v>
      </c>
      <c r="I643" s="5" t="s">
        <v>1759</v>
      </c>
      <c r="J643" s="5" t="s">
        <v>1760</v>
      </c>
      <c r="K643" s="5" t="s">
        <v>1761</v>
      </c>
      <c r="L643" s="5"/>
    </row>
    <row r="644" spans="1:12" ht="19.5" hidden="1" x14ac:dyDescent="0.35">
      <c r="A644" s="2" t="s">
        <v>1762</v>
      </c>
      <c r="B644" s="2"/>
      <c r="C644" s="5" t="s">
        <v>1763</v>
      </c>
      <c r="D644" s="5" t="s">
        <v>1764</v>
      </c>
      <c r="E644" s="5" t="s">
        <v>1765</v>
      </c>
      <c r="F644" s="5" t="s">
        <v>1766</v>
      </c>
      <c r="G644" s="5" t="s">
        <v>1767</v>
      </c>
      <c r="H644" s="5" t="s">
        <v>1768</v>
      </c>
      <c r="I644" s="5" t="s">
        <v>1769</v>
      </c>
      <c r="J644" s="5" t="s">
        <v>1770</v>
      </c>
      <c r="K644" s="5" t="s">
        <v>800</v>
      </c>
      <c r="L644" s="5"/>
    </row>
    <row r="645" spans="1:12" hidden="1" x14ac:dyDescent="0.35">
      <c r="A645" s="2" t="s">
        <v>87</v>
      </c>
      <c r="B645" s="2"/>
      <c r="C645" s="5" t="s">
        <v>1533</v>
      </c>
      <c r="D645" s="5" t="s">
        <v>23</v>
      </c>
      <c r="E645" s="5" t="s">
        <v>1533</v>
      </c>
      <c r="F645" s="5" t="s">
        <v>770</v>
      </c>
      <c r="G645" s="5" t="s">
        <v>23</v>
      </c>
      <c r="H645" s="5" t="s">
        <v>770</v>
      </c>
      <c r="I645" s="5" t="s">
        <v>1771</v>
      </c>
      <c r="J645" s="5" t="s">
        <v>23</v>
      </c>
      <c r="K645" s="5" t="s">
        <v>1771</v>
      </c>
      <c r="L645" s="5"/>
    </row>
    <row r="646" spans="1:12" ht="19.5" hidden="1" x14ac:dyDescent="0.35">
      <c r="A646" s="2" t="s">
        <v>62</v>
      </c>
      <c r="B646" s="2"/>
      <c r="C646" s="5" t="s">
        <v>23</v>
      </c>
      <c r="D646" s="5" t="s">
        <v>12</v>
      </c>
      <c r="E646" s="5" t="s">
        <v>314</v>
      </c>
      <c r="F646" s="5" t="s">
        <v>23</v>
      </c>
      <c r="G646" s="5" t="s">
        <v>22</v>
      </c>
      <c r="H646" s="5" t="s">
        <v>63</v>
      </c>
      <c r="I646" s="5" t="s">
        <v>23</v>
      </c>
      <c r="J646" s="5" t="s">
        <v>31</v>
      </c>
      <c r="K646" s="5" t="s">
        <v>68</v>
      </c>
      <c r="L646" s="5"/>
    </row>
    <row r="647" spans="1:12" hidden="1" x14ac:dyDescent="0.35">
      <c r="A647" s="2" t="s">
        <v>792</v>
      </c>
      <c r="B647" s="2"/>
      <c r="C647" s="4"/>
      <c r="D647" s="4"/>
      <c r="E647" s="4"/>
      <c r="F647" s="4"/>
      <c r="G647" s="4"/>
      <c r="H647" s="4"/>
      <c r="I647" s="4"/>
      <c r="J647" s="4"/>
      <c r="K647" s="4"/>
      <c r="L647" s="5"/>
    </row>
    <row r="648" spans="1:12" hidden="1" x14ac:dyDescent="0.35">
      <c r="A648" s="2" t="s">
        <v>1772</v>
      </c>
      <c r="B648" s="2"/>
      <c r="C648" s="5" t="s">
        <v>23</v>
      </c>
      <c r="D648" s="5" t="s">
        <v>23</v>
      </c>
      <c r="E648" s="5" t="s">
        <v>23</v>
      </c>
      <c r="F648" s="5" t="s">
        <v>1773</v>
      </c>
      <c r="G648" s="5" t="s">
        <v>23</v>
      </c>
      <c r="H648" s="5" t="s">
        <v>1773</v>
      </c>
      <c r="I648" s="5" t="s">
        <v>1774</v>
      </c>
      <c r="J648" s="5" t="s">
        <v>23</v>
      </c>
      <c r="K648" s="5" t="s">
        <v>1774</v>
      </c>
      <c r="L648" s="4"/>
    </row>
    <row r="649" spans="1:12" ht="19.5" hidden="1" x14ac:dyDescent="0.35">
      <c r="A649" s="2" t="s">
        <v>1775</v>
      </c>
      <c r="B649" s="2"/>
      <c r="C649" s="4"/>
      <c r="D649" s="4"/>
      <c r="E649" s="4"/>
      <c r="F649" s="4"/>
      <c r="G649" s="4"/>
      <c r="H649" s="4"/>
      <c r="I649" s="4"/>
      <c r="J649" s="4"/>
      <c r="K649" s="4"/>
      <c r="L649" s="5"/>
    </row>
    <row r="650" spans="1:12" hidden="1" x14ac:dyDescent="0.35">
      <c r="A650" s="2" t="s">
        <v>437</v>
      </c>
      <c r="B650" s="2"/>
      <c r="C650" s="5" t="s">
        <v>68</v>
      </c>
      <c r="D650" s="5" t="s">
        <v>23</v>
      </c>
      <c r="E650" s="5" t="s">
        <v>68</v>
      </c>
      <c r="F650" s="5" t="s">
        <v>430</v>
      </c>
      <c r="G650" s="5" t="s">
        <v>23</v>
      </c>
      <c r="H650" s="5" t="s">
        <v>430</v>
      </c>
      <c r="I650" s="5" t="s">
        <v>326</v>
      </c>
      <c r="J650" s="5" t="s">
        <v>23</v>
      </c>
      <c r="K650" s="5" t="s">
        <v>326</v>
      </c>
      <c r="L650" s="4"/>
    </row>
    <row r="651" spans="1:12" ht="19.5" x14ac:dyDescent="0.35">
      <c r="A651" s="2" t="s">
        <v>2226</v>
      </c>
      <c r="B651" s="2" t="str">
        <f>TRIM(A651)</f>
        <v>Office of Personnel Management</v>
      </c>
      <c r="C651" s="5" t="s">
        <v>1776</v>
      </c>
      <c r="D651" s="5" t="s">
        <v>1777</v>
      </c>
      <c r="E651" s="5" t="s">
        <v>1778</v>
      </c>
      <c r="F651" s="8" t="s">
        <v>1779</v>
      </c>
      <c r="G651" s="5" t="s">
        <v>1780</v>
      </c>
      <c r="H651" s="5" t="s">
        <v>1781</v>
      </c>
      <c r="I651" s="5" t="s">
        <v>1782</v>
      </c>
      <c r="J651" s="5" t="s">
        <v>1783</v>
      </c>
      <c r="K651" s="5" t="s">
        <v>1784</v>
      </c>
      <c r="L651" s="5"/>
    </row>
    <row r="652" spans="1:12" hidden="1" x14ac:dyDescent="0.35">
      <c r="A652" s="2" t="s">
        <v>1785</v>
      </c>
      <c r="B652" s="2"/>
      <c r="C652" s="4"/>
      <c r="D652" s="4"/>
      <c r="E652" s="4"/>
      <c r="F652" s="4"/>
      <c r="G652" s="4"/>
      <c r="H652" s="4"/>
      <c r="I652" s="4"/>
      <c r="J652" s="4"/>
      <c r="K652" s="4"/>
      <c r="L652" s="5"/>
    </row>
    <row r="653" spans="1:12" hidden="1" x14ac:dyDescent="0.35">
      <c r="A653" s="2" t="s">
        <v>1786</v>
      </c>
      <c r="B653" s="2"/>
      <c r="C653" s="5" t="s">
        <v>111</v>
      </c>
      <c r="D653" s="5" t="s">
        <v>23</v>
      </c>
      <c r="E653" s="5" t="s">
        <v>111</v>
      </c>
      <c r="F653" s="5" t="s">
        <v>45</v>
      </c>
      <c r="G653" s="5" t="s">
        <v>9</v>
      </c>
      <c r="H653" s="5" t="s">
        <v>45</v>
      </c>
      <c r="I653" s="5" t="s">
        <v>1678</v>
      </c>
      <c r="J653" s="5" t="s">
        <v>23</v>
      </c>
      <c r="K653" s="5" t="s">
        <v>1678</v>
      </c>
      <c r="L653" s="4"/>
    </row>
    <row r="654" spans="1:12" hidden="1" x14ac:dyDescent="0.35">
      <c r="A654" s="2" t="s">
        <v>1787</v>
      </c>
      <c r="B654" s="2"/>
      <c r="C654" s="5" t="s">
        <v>12</v>
      </c>
      <c r="D654" s="5" t="s">
        <v>9</v>
      </c>
      <c r="E654" s="5" t="s">
        <v>12</v>
      </c>
      <c r="F654" s="5" t="s">
        <v>25</v>
      </c>
      <c r="G654" s="5" t="s">
        <v>22</v>
      </c>
      <c r="H654" s="5" t="s">
        <v>80</v>
      </c>
      <c r="I654" s="5" t="s">
        <v>1788</v>
      </c>
      <c r="J654" s="5" t="s">
        <v>12</v>
      </c>
      <c r="K654" s="5" t="s">
        <v>1124</v>
      </c>
      <c r="L654" s="5"/>
    </row>
    <row r="655" spans="1:12" hidden="1" x14ac:dyDescent="0.35">
      <c r="A655" s="2" t="s">
        <v>1789</v>
      </c>
      <c r="B655" s="2"/>
      <c r="C655" s="5" t="s">
        <v>24</v>
      </c>
      <c r="D655" s="5" t="s">
        <v>9</v>
      </c>
      <c r="E655" s="5" t="s">
        <v>24</v>
      </c>
      <c r="F655" s="5" t="s">
        <v>965</v>
      </c>
      <c r="G655" s="5" t="s">
        <v>9</v>
      </c>
      <c r="H655" s="5" t="s">
        <v>1790</v>
      </c>
      <c r="I655" s="5" t="s">
        <v>236</v>
      </c>
      <c r="J655" s="5" t="s">
        <v>9</v>
      </c>
      <c r="K655" s="5" t="s">
        <v>904</v>
      </c>
      <c r="L655" s="5"/>
    </row>
    <row r="656" spans="1:12" hidden="1" x14ac:dyDescent="0.35">
      <c r="A656" s="2" t="s">
        <v>87</v>
      </c>
      <c r="B656" s="2"/>
      <c r="C656" s="5" t="s">
        <v>58</v>
      </c>
      <c r="D656" s="5" t="s">
        <v>22</v>
      </c>
      <c r="E656" s="5" t="s">
        <v>32</v>
      </c>
      <c r="F656" s="5" t="s">
        <v>1613</v>
      </c>
      <c r="G656" s="5" t="s">
        <v>25</v>
      </c>
      <c r="H656" s="5" t="s">
        <v>1791</v>
      </c>
      <c r="I656" s="5" t="s">
        <v>1022</v>
      </c>
      <c r="J656" s="5" t="s">
        <v>25</v>
      </c>
      <c r="K656" s="5" t="s">
        <v>317</v>
      </c>
      <c r="L656" s="5"/>
    </row>
    <row r="657" spans="1:12" ht="19.5" hidden="1" x14ac:dyDescent="0.35">
      <c r="A657" s="2" t="s">
        <v>62</v>
      </c>
      <c r="B657" s="2"/>
      <c r="C657" s="5" t="s">
        <v>23</v>
      </c>
      <c r="D657" s="5" t="s">
        <v>1157</v>
      </c>
      <c r="E657" s="5" t="s">
        <v>56</v>
      </c>
      <c r="F657" s="5" t="s">
        <v>23</v>
      </c>
      <c r="G657" s="5" t="s">
        <v>314</v>
      </c>
      <c r="H657" s="5" t="s">
        <v>12</v>
      </c>
      <c r="I657" s="5" t="s">
        <v>23</v>
      </c>
      <c r="J657" s="5" t="s">
        <v>675</v>
      </c>
      <c r="K657" s="5" t="s">
        <v>1792</v>
      </c>
      <c r="L657" s="5"/>
    </row>
    <row r="658" spans="1:12" hidden="1" x14ac:dyDescent="0.35">
      <c r="A658" s="2" t="s">
        <v>67</v>
      </c>
      <c r="B658" s="2"/>
      <c r="C658" s="5" t="s">
        <v>314</v>
      </c>
      <c r="D658" s="5" t="s">
        <v>23</v>
      </c>
      <c r="E658" s="5" t="s">
        <v>314</v>
      </c>
      <c r="F658" s="5" t="s">
        <v>9</v>
      </c>
      <c r="G658" s="5" t="s">
        <v>23</v>
      </c>
      <c r="H658" s="5" t="s">
        <v>9</v>
      </c>
      <c r="I658" s="5" t="s">
        <v>22</v>
      </c>
      <c r="J658" s="5" t="s">
        <v>23</v>
      </c>
      <c r="K658" s="5" t="s">
        <v>22</v>
      </c>
      <c r="L658" s="5"/>
    </row>
    <row r="659" spans="1:12" x14ac:dyDescent="0.35">
      <c r="A659" s="2" t="s">
        <v>2227</v>
      </c>
      <c r="B659" s="2" t="str">
        <f>TRIM(A659)</f>
        <v>Small Business Administration</v>
      </c>
      <c r="C659" s="5" t="s">
        <v>1134</v>
      </c>
      <c r="D659" s="5" t="s">
        <v>63</v>
      </c>
      <c r="E659" s="5" t="s">
        <v>947</v>
      </c>
      <c r="F659" s="8" t="s">
        <v>855</v>
      </c>
      <c r="G659" s="5" t="s">
        <v>24</v>
      </c>
      <c r="H659" s="5" t="s">
        <v>1793</v>
      </c>
      <c r="I659" s="5" t="s">
        <v>500</v>
      </c>
      <c r="J659" s="5" t="s">
        <v>1794</v>
      </c>
      <c r="K659" s="5" t="s">
        <v>1795</v>
      </c>
      <c r="L659" s="5"/>
    </row>
    <row r="660" spans="1:12" hidden="1" x14ac:dyDescent="0.35">
      <c r="A660" s="2" t="s">
        <v>1796</v>
      </c>
      <c r="B660" s="2"/>
      <c r="C660" s="4"/>
      <c r="D660" s="4"/>
      <c r="E660" s="4"/>
      <c r="F660" s="4"/>
      <c r="G660" s="4"/>
      <c r="H660" s="4"/>
      <c r="I660" s="4"/>
      <c r="J660" s="4"/>
      <c r="K660" s="4"/>
      <c r="L660" s="5"/>
    </row>
    <row r="661" spans="1:12" ht="19.5" hidden="1" x14ac:dyDescent="0.35">
      <c r="A661" s="2" t="s">
        <v>1797</v>
      </c>
      <c r="B661" s="2"/>
      <c r="C661" s="5" t="s">
        <v>76</v>
      </c>
      <c r="D661" s="5" t="s">
        <v>23</v>
      </c>
      <c r="E661" s="5" t="s">
        <v>76</v>
      </c>
      <c r="F661" s="5" t="s">
        <v>1798</v>
      </c>
      <c r="G661" s="5" t="s">
        <v>23</v>
      </c>
      <c r="H661" s="5" t="s">
        <v>1798</v>
      </c>
      <c r="I661" s="5" t="s">
        <v>1799</v>
      </c>
      <c r="J661" s="5" t="s">
        <v>23</v>
      </c>
      <c r="K661" s="5" t="s">
        <v>1799</v>
      </c>
      <c r="L661" s="4"/>
    </row>
    <row r="662" spans="1:12" ht="19.5" hidden="1" x14ac:dyDescent="0.35">
      <c r="A662" s="2" t="s">
        <v>1800</v>
      </c>
      <c r="B662" s="2"/>
      <c r="C662" s="5" t="s">
        <v>1801</v>
      </c>
      <c r="D662" s="5" t="s">
        <v>23</v>
      </c>
      <c r="E662" s="5" t="s">
        <v>1801</v>
      </c>
      <c r="F662" s="5" t="s">
        <v>1802</v>
      </c>
      <c r="G662" s="5" t="s">
        <v>23</v>
      </c>
      <c r="H662" s="5" t="s">
        <v>1802</v>
      </c>
      <c r="I662" s="5" t="s">
        <v>1803</v>
      </c>
      <c r="J662" s="5" t="s">
        <v>23</v>
      </c>
      <c r="K662" s="5" t="s">
        <v>1803</v>
      </c>
      <c r="L662" s="5"/>
    </row>
    <row r="663" spans="1:12" ht="28.5" hidden="1" x14ac:dyDescent="0.35">
      <c r="A663" s="2" t="s">
        <v>1804</v>
      </c>
      <c r="B663" s="2"/>
      <c r="C663" s="4"/>
      <c r="D663" s="4"/>
      <c r="E663" s="4"/>
      <c r="F663" s="4"/>
      <c r="G663" s="4"/>
      <c r="H663" s="4"/>
      <c r="I663" s="4"/>
      <c r="J663" s="4"/>
      <c r="K663" s="4"/>
      <c r="L663" s="5"/>
    </row>
    <row r="664" spans="1:12" hidden="1" x14ac:dyDescent="0.35">
      <c r="A664" s="2" t="s">
        <v>1805</v>
      </c>
      <c r="B664" s="2"/>
      <c r="C664" s="5" t="s">
        <v>1806</v>
      </c>
      <c r="D664" s="5" t="s">
        <v>23</v>
      </c>
      <c r="E664" s="5" t="s">
        <v>1806</v>
      </c>
      <c r="F664" s="5" t="s">
        <v>1807</v>
      </c>
      <c r="G664" s="5" t="s">
        <v>23</v>
      </c>
      <c r="H664" s="5" t="s">
        <v>1807</v>
      </c>
      <c r="I664" s="5" t="s">
        <v>1808</v>
      </c>
      <c r="J664" s="5" t="s">
        <v>23</v>
      </c>
      <c r="K664" s="5" t="s">
        <v>1808</v>
      </c>
      <c r="L664" s="4"/>
    </row>
    <row r="665" spans="1:12" hidden="1" x14ac:dyDescent="0.35">
      <c r="A665" s="2" t="s">
        <v>1809</v>
      </c>
      <c r="B665" s="2"/>
      <c r="C665" s="5" t="s">
        <v>1810</v>
      </c>
      <c r="D665" s="5" t="s">
        <v>23</v>
      </c>
      <c r="E665" s="5" t="s">
        <v>1810</v>
      </c>
      <c r="F665" s="5" t="s">
        <v>184</v>
      </c>
      <c r="G665" s="5" t="s">
        <v>23</v>
      </c>
      <c r="H665" s="5" t="s">
        <v>184</v>
      </c>
      <c r="I665" s="5" t="s">
        <v>1387</v>
      </c>
      <c r="J665" s="5" t="s">
        <v>23</v>
      </c>
      <c r="K665" s="5" t="s">
        <v>1387</v>
      </c>
      <c r="L665" s="5"/>
    </row>
    <row r="666" spans="1:12" ht="19.5" x14ac:dyDescent="0.35">
      <c r="A666" s="2" t="s">
        <v>2228</v>
      </c>
      <c r="B666" s="2" t="str">
        <f>TRIM(A666)</f>
        <v>Federal Old-Age and Survivors Insurance TrustFund (Off-Budget)</v>
      </c>
      <c r="C666" s="5" t="s">
        <v>1811</v>
      </c>
      <c r="D666" s="5" t="s">
        <v>23</v>
      </c>
      <c r="E666" s="5" t="s">
        <v>1811</v>
      </c>
      <c r="F666" s="8" t="s">
        <v>1812</v>
      </c>
      <c r="G666" s="5" t="s">
        <v>23</v>
      </c>
      <c r="H666" s="5" t="s">
        <v>1812</v>
      </c>
      <c r="I666" s="5" t="s">
        <v>1813</v>
      </c>
      <c r="J666" s="5" t="s">
        <v>23</v>
      </c>
      <c r="K666" s="5" t="s">
        <v>1813</v>
      </c>
      <c r="L666" s="5"/>
    </row>
    <row r="667" spans="1:12" ht="19.5" hidden="1" x14ac:dyDescent="0.35">
      <c r="A667" s="2" t="s">
        <v>1814</v>
      </c>
      <c r="B667" s="2"/>
      <c r="C667" s="4"/>
      <c r="D667" s="4"/>
      <c r="E667" s="4"/>
      <c r="F667" s="4"/>
      <c r="G667" s="4"/>
      <c r="H667" s="4"/>
      <c r="I667" s="4"/>
      <c r="J667" s="4"/>
      <c r="K667" s="4"/>
      <c r="L667" s="5"/>
    </row>
    <row r="668" spans="1:12" hidden="1" x14ac:dyDescent="0.35">
      <c r="A668" s="2" t="s">
        <v>1805</v>
      </c>
      <c r="B668" s="2"/>
      <c r="C668" s="5" t="s">
        <v>1815</v>
      </c>
      <c r="D668" s="5" t="s">
        <v>23</v>
      </c>
      <c r="E668" s="5" t="s">
        <v>1815</v>
      </c>
      <c r="F668" s="5" t="s">
        <v>1816</v>
      </c>
      <c r="G668" s="5" t="s">
        <v>23</v>
      </c>
      <c r="H668" s="5" t="s">
        <v>1816</v>
      </c>
      <c r="I668" s="5" t="s">
        <v>1817</v>
      </c>
      <c r="J668" s="5" t="s">
        <v>23</v>
      </c>
      <c r="K668" s="5" t="s">
        <v>1817</v>
      </c>
      <c r="L668" s="4"/>
    </row>
    <row r="669" spans="1:12" hidden="1" x14ac:dyDescent="0.35">
      <c r="A669" s="2" t="s">
        <v>1809</v>
      </c>
      <c r="B669" s="2"/>
      <c r="C669" s="5" t="s">
        <v>1818</v>
      </c>
      <c r="D669" s="5" t="s">
        <v>23</v>
      </c>
      <c r="E669" s="5" t="s">
        <v>1818</v>
      </c>
      <c r="F669" s="5" t="s">
        <v>1819</v>
      </c>
      <c r="G669" s="5" t="s">
        <v>23</v>
      </c>
      <c r="H669" s="5" t="s">
        <v>1819</v>
      </c>
      <c r="I669" s="5" t="s">
        <v>1820</v>
      </c>
      <c r="J669" s="5" t="s">
        <v>23</v>
      </c>
      <c r="K669" s="5" t="s">
        <v>1820</v>
      </c>
      <c r="L669" s="5"/>
    </row>
    <row r="670" spans="1:12" ht="19.5" x14ac:dyDescent="0.35">
      <c r="A670" s="2" t="s">
        <v>2229</v>
      </c>
      <c r="B670" s="2" t="str">
        <f>TRIM(A670)</f>
        <v>Federal Disability Insurance Trust Fund (Off-Budget)</v>
      </c>
      <c r="C670" s="5" t="s">
        <v>1821</v>
      </c>
      <c r="D670" s="5" t="s">
        <v>23</v>
      </c>
      <c r="E670" s="5" t="s">
        <v>1821</v>
      </c>
      <c r="F670" s="8" t="s">
        <v>1822</v>
      </c>
      <c r="G670" s="5" t="s">
        <v>23</v>
      </c>
      <c r="H670" s="5" t="s">
        <v>1822</v>
      </c>
      <c r="I670" s="5" t="s">
        <v>1823</v>
      </c>
      <c r="J670" s="5" t="s">
        <v>23</v>
      </c>
      <c r="K670" s="5" t="s">
        <v>1823</v>
      </c>
      <c r="L670" s="5"/>
    </row>
    <row r="671" spans="1:12" hidden="1" x14ac:dyDescent="0.35">
      <c r="A671" s="2" t="s">
        <v>87</v>
      </c>
      <c r="B671" s="2"/>
      <c r="C671" s="5" t="s">
        <v>73</v>
      </c>
      <c r="D671" s="5" t="s">
        <v>23</v>
      </c>
      <c r="E671" s="5" t="s">
        <v>73</v>
      </c>
      <c r="F671" s="5" t="s">
        <v>125</v>
      </c>
      <c r="G671" s="5" t="s">
        <v>23</v>
      </c>
      <c r="H671" s="5" t="s">
        <v>125</v>
      </c>
      <c r="I671" s="5" t="s">
        <v>269</v>
      </c>
      <c r="J671" s="5" t="s">
        <v>23</v>
      </c>
      <c r="K671" s="5" t="s">
        <v>269</v>
      </c>
      <c r="L671" s="5"/>
    </row>
    <row r="672" spans="1:12" ht="19.5" hidden="1" x14ac:dyDescent="0.35">
      <c r="A672" s="2" t="s">
        <v>445</v>
      </c>
      <c r="B672" s="2"/>
      <c r="C672" s="4"/>
      <c r="D672" s="4"/>
      <c r="E672" s="4"/>
      <c r="F672" s="4"/>
      <c r="G672" s="4"/>
      <c r="H672" s="4"/>
      <c r="I672" s="4"/>
      <c r="J672" s="4"/>
      <c r="K672" s="4"/>
      <c r="L672" s="5"/>
    </row>
    <row r="673" spans="1:12" hidden="1" x14ac:dyDescent="0.35">
      <c r="A673" s="2" t="s">
        <v>1824</v>
      </c>
      <c r="B673" s="2"/>
      <c r="C673" s="5" t="s">
        <v>23</v>
      </c>
      <c r="D673" s="5" t="s">
        <v>1825</v>
      </c>
      <c r="E673" s="5" t="s">
        <v>209</v>
      </c>
      <c r="F673" s="5" t="s">
        <v>23</v>
      </c>
      <c r="G673" s="5" t="s">
        <v>1826</v>
      </c>
      <c r="H673" s="5" t="s">
        <v>1827</v>
      </c>
      <c r="I673" s="5" t="s">
        <v>23</v>
      </c>
      <c r="J673" s="5" t="s">
        <v>1828</v>
      </c>
      <c r="K673" s="5" t="s">
        <v>1829</v>
      </c>
      <c r="L673" s="4"/>
    </row>
    <row r="674" spans="1:12" hidden="1" x14ac:dyDescent="0.35">
      <c r="A674" s="2" t="s">
        <v>1830</v>
      </c>
      <c r="B674" s="2"/>
      <c r="C674" s="5" t="s">
        <v>23</v>
      </c>
      <c r="D674" s="5" t="s">
        <v>32</v>
      </c>
      <c r="E674" s="5" t="s">
        <v>1070</v>
      </c>
      <c r="F674" s="5" t="s">
        <v>23</v>
      </c>
      <c r="G674" s="5" t="s">
        <v>163</v>
      </c>
      <c r="H674" s="5" t="s">
        <v>1669</v>
      </c>
      <c r="I674" s="5" t="s">
        <v>23</v>
      </c>
      <c r="J674" s="5" t="s">
        <v>418</v>
      </c>
      <c r="K674" s="5" t="s">
        <v>1678</v>
      </c>
      <c r="L674" s="5"/>
    </row>
    <row r="675" spans="1:12" hidden="1" x14ac:dyDescent="0.35">
      <c r="A675" s="2" t="s">
        <v>459</v>
      </c>
      <c r="B675" s="2"/>
      <c r="C675" s="4"/>
      <c r="D675" s="4"/>
      <c r="E675" s="4"/>
      <c r="F675" s="4"/>
      <c r="G675" s="4"/>
      <c r="H675" s="4"/>
      <c r="I675" s="4"/>
      <c r="J675" s="4"/>
      <c r="K675" s="4"/>
      <c r="L675" s="5"/>
    </row>
    <row r="676" spans="1:12" hidden="1" x14ac:dyDescent="0.35">
      <c r="A676" s="2" t="s">
        <v>1830</v>
      </c>
      <c r="B676" s="2"/>
      <c r="C676" s="5" t="s">
        <v>1073</v>
      </c>
      <c r="D676" s="5" t="s">
        <v>23</v>
      </c>
      <c r="E676" s="5" t="s">
        <v>1073</v>
      </c>
      <c r="F676" s="5" t="s">
        <v>1831</v>
      </c>
      <c r="G676" s="5" t="s">
        <v>23</v>
      </c>
      <c r="H676" s="5" t="s">
        <v>1831</v>
      </c>
      <c r="I676" s="5" t="s">
        <v>1832</v>
      </c>
      <c r="J676" s="5" t="s">
        <v>23</v>
      </c>
      <c r="K676" s="5" t="s">
        <v>1832</v>
      </c>
      <c r="L676" s="4"/>
    </row>
    <row r="677" spans="1:12" x14ac:dyDescent="0.35">
      <c r="A677" s="2" t="s">
        <v>2230</v>
      </c>
      <c r="B677" s="2" t="str">
        <f>TRIM(A677)</f>
        <v>Social Security Administration</v>
      </c>
      <c r="C677" s="5" t="s">
        <v>1833</v>
      </c>
      <c r="D677" s="5" t="s">
        <v>694</v>
      </c>
      <c r="E677" s="5" t="s">
        <v>1834</v>
      </c>
      <c r="F677" s="8" t="s">
        <v>1835</v>
      </c>
      <c r="G677" s="5" t="s">
        <v>1836</v>
      </c>
      <c r="H677" s="5" t="s">
        <v>1837</v>
      </c>
      <c r="I677" s="5" t="s">
        <v>1838</v>
      </c>
      <c r="J677" s="5" t="s">
        <v>1839</v>
      </c>
      <c r="K677" s="5" t="s">
        <v>1840</v>
      </c>
      <c r="L677" s="5"/>
    </row>
    <row r="678" spans="1:12" hidden="1" x14ac:dyDescent="0.35">
      <c r="A678" s="2" t="s">
        <v>1841</v>
      </c>
      <c r="B678" s="2"/>
      <c r="C678" s="4"/>
      <c r="D678" s="4"/>
      <c r="E678" s="4"/>
      <c r="F678" s="4"/>
      <c r="G678" s="4"/>
      <c r="H678" s="4"/>
      <c r="I678" s="4"/>
      <c r="J678" s="4"/>
      <c r="K678" s="4"/>
      <c r="L678" s="5"/>
    </row>
    <row r="679" spans="1:12" ht="19.5" hidden="1" x14ac:dyDescent="0.35">
      <c r="A679" s="2" t="s">
        <v>1842</v>
      </c>
      <c r="B679" s="2"/>
      <c r="C679" s="5" t="s">
        <v>1006</v>
      </c>
      <c r="D679" s="5" t="s">
        <v>9</v>
      </c>
      <c r="E679" s="5" t="s">
        <v>1006</v>
      </c>
      <c r="F679" s="5" t="s">
        <v>785</v>
      </c>
      <c r="G679" s="5" t="s">
        <v>9</v>
      </c>
      <c r="H679" s="5" t="s">
        <v>785</v>
      </c>
      <c r="I679" s="5" t="s">
        <v>1843</v>
      </c>
      <c r="J679" s="5" t="s">
        <v>9</v>
      </c>
      <c r="K679" s="5" t="s">
        <v>1843</v>
      </c>
      <c r="L679" s="4"/>
    </row>
    <row r="680" spans="1:12" ht="19.5" hidden="1" x14ac:dyDescent="0.35">
      <c r="A680" s="2" t="s">
        <v>1844</v>
      </c>
      <c r="B680" s="2"/>
      <c r="C680" s="5" t="s">
        <v>202</v>
      </c>
      <c r="D680" s="5" t="s">
        <v>9</v>
      </c>
      <c r="E680" s="5" t="s">
        <v>202</v>
      </c>
      <c r="F680" s="5" t="s">
        <v>1845</v>
      </c>
      <c r="G680" s="5" t="s">
        <v>9</v>
      </c>
      <c r="H680" s="5" t="s">
        <v>1845</v>
      </c>
      <c r="I680" s="5" t="s">
        <v>673</v>
      </c>
      <c r="J680" s="5" t="s">
        <v>9</v>
      </c>
      <c r="K680" s="5" t="s">
        <v>673</v>
      </c>
      <c r="L680" s="5"/>
    </row>
    <row r="681" spans="1:12" ht="19.5" hidden="1" x14ac:dyDescent="0.35">
      <c r="A681" s="2" t="s">
        <v>1846</v>
      </c>
      <c r="B681" s="2"/>
      <c r="C681" s="5" t="s">
        <v>965</v>
      </c>
      <c r="D681" s="5" t="s">
        <v>9</v>
      </c>
      <c r="E681" s="5" t="s">
        <v>965</v>
      </c>
      <c r="F681" s="5" t="s">
        <v>1847</v>
      </c>
      <c r="G681" s="5" t="s">
        <v>12</v>
      </c>
      <c r="H681" s="5" t="s">
        <v>1847</v>
      </c>
      <c r="I681" s="5" t="s">
        <v>1848</v>
      </c>
      <c r="J681" s="5" t="s">
        <v>9</v>
      </c>
      <c r="K681" s="5" t="s">
        <v>167</v>
      </c>
      <c r="L681" s="5"/>
    </row>
    <row r="682" spans="1:12" ht="19.5" hidden="1" x14ac:dyDescent="0.35">
      <c r="A682" s="2" t="s">
        <v>1849</v>
      </c>
      <c r="B682" s="2"/>
      <c r="C682" s="5" t="s">
        <v>23</v>
      </c>
      <c r="D682" s="5" t="s">
        <v>23</v>
      </c>
      <c r="E682" s="5" t="s">
        <v>23</v>
      </c>
      <c r="F682" s="5" t="s">
        <v>1493</v>
      </c>
      <c r="G682" s="5" t="s">
        <v>23</v>
      </c>
      <c r="H682" s="5" t="s">
        <v>1493</v>
      </c>
      <c r="I682" s="5" t="s">
        <v>1485</v>
      </c>
      <c r="J682" s="5" t="s">
        <v>23</v>
      </c>
      <c r="K682" s="5" t="s">
        <v>1485</v>
      </c>
      <c r="L682" s="5"/>
    </row>
    <row r="683" spans="1:12" hidden="1" x14ac:dyDescent="0.35">
      <c r="A683" s="2" t="s">
        <v>1850</v>
      </c>
      <c r="B683" s="2"/>
      <c r="C683" s="4"/>
      <c r="D683" s="4"/>
      <c r="E683" s="4"/>
      <c r="F683" s="4"/>
      <c r="G683" s="4"/>
      <c r="H683" s="4"/>
      <c r="I683" s="4"/>
      <c r="J683" s="4"/>
      <c r="K683" s="4"/>
      <c r="L683" s="5"/>
    </row>
    <row r="684" spans="1:12" hidden="1" x14ac:dyDescent="0.35">
      <c r="A684" s="2" t="s">
        <v>1851</v>
      </c>
      <c r="B684" s="2"/>
      <c r="C684" s="5" t="s">
        <v>58</v>
      </c>
      <c r="D684" s="5" t="s">
        <v>9</v>
      </c>
      <c r="E684" s="5" t="s">
        <v>58</v>
      </c>
      <c r="F684" s="5" t="s">
        <v>583</v>
      </c>
      <c r="G684" s="5" t="s">
        <v>9</v>
      </c>
      <c r="H684" s="5" t="s">
        <v>583</v>
      </c>
      <c r="I684" s="5" t="s">
        <v>1197</v>
      </c>
      <c r="J684" s="5" t="s">
        <v>9</v>
      </c>
      <c r="K684" s="5" t="s">
        <v>1197</v>
      </c>
      <c r="L684" s="4"/>
    </row>
    <row r="685" spans="1:12" hidden="1" x14ac:dyDescent="0.35">
      <c r="A685" s="2" t="s">
        <v>1852</v>
      </c>
      <c r="B685" s="2"/>
      <c r="C685" s="5" t="s">
        <v>134</v>
      </c>
      <c r="D685" s="5" t="s">
        <v>9</v>
      </c>
      <c r="E685" s="5" t="s">
        <v>134</v>
      </c>
      <c r="F685" s="5" t="s">
        <v>38</v>
      </c>
      <c r="G685" s="5" t="s">
        <v>32</v>
      </c>
      <c r="H685" s="5" t="s">
        <v>1154</v>
      </c>
      <c r="I685" s="5" t="s">
        <v>1853</v>
      </c>
      <c r="J685" s="5" t="s">
        <v>27</v>
      </c>
      <c r="K685" s="5" t="s">
        <v>1854</v>
      </c>
      <c r="L685" s="5"/>
    </row>
    <row r="686" spans="1:12" ht="19.5" hidden="1" x14ac:dyDescent="0.35">
      <c r="A686" s="2" t="s">
        <v>1855</v>
      </c>
      <c r="B686" s="2"/>
      <c r="C686" s="5" t="s">
        <v>214</v>
      </c>
      <c r="D686" s="5" t="s">
        <v>9</v>
      </c>
      <c r="E686" s="5" t="s">
        <v>421</v>
      </c>
      <c r="F686" s="5" t="s">
        <v>586</v>
      </c>
      <c r="G686" s="5" t="s">
        <v>12</v>
      </c>
      <c r="H686" s="5" t="s">
        <v>422</v>
      </c>
      <c r="I686" s="5" t="s">
        <v>422</v>
      </c>
      <c r="J686" s="5" t="s">
        <v>12</v>
      </c>
      <c r="K686" s="5" t="s">
        <v>1208</v>
      </c>
      <c r="L686" s="5"/>
    </row>
    <row r="687" spans="1:12" ht="19.5" hidden="1" x14ac:dyDescent="0.35">
      <c r="A687" s="2" t="s">
        <v>1856</v>
      </c>
      <c r="B687" s="2"/>
      <c r="C687" s="5" t="s">
        <v>22</v>
      </c>
      <c r="D687" s="5" t="s">
        <v>9</v>
      </c>
      <c r="E687" s="5" t="s">
        <v>12</v>
      </c>
      <c r="F687" s="5" t="s">
        <v>9</v>
      </c>
      <c r="G687" s="5" t="s">
        <v>44</v>
      </c>
      <c r="H687" s="5" t="s">
        <v>64</v>
      </c>
      <c r="I687" s="5" t="s">
        <v>264</v>
      </c>
      <c r="J687" s="5" t="s">
        <v>1857</v>
      </c>
      <c r="K687" s="5" t="s">
        <v>1858</v>
      </c>
      <c r="L687" s="5"/>
    </row>
    <row r="688" spans="1:12" ht="19.5" hidden="1" x14ac:dyDescent="0.35">
      <c r="A688" s="2" t="s">
        <v>1859</v>
      </c>
      <c r="B688" s="2"/>
      <c r="C688" s="4"/>
      <c r="D688" s="4"/>
      <c r="E688" s="4"/>
      <c r="F688" s="4"/>
      <c r="G688" s="4"/>
      <c r="H688" s="4"/>
      <c r="I688" s="4"/>
      <c r="J688" s="4"/>
      <c r="K688" s="4"/>
      <c r="L688" s="5"/>
    </row>
    <row r="689" spans="1:12" hidden="1" x14ac:dyDescent="0.35">
      <c r="A689" s="2" t="s">
        <v>1860</v>
      </c>
      <c r="B689" s="2"/>
      <c r="C689" s="5" t="s">
        <v>1861</v>
      </c>
      <c r="D689" s="5" t="s">
        <v>23</v>
      </c>
      <c r="E689" s="5" t="s">
        <v>1861</v>
      </c>
      <c r="F689" s="5" t="s">
        <v>1862</v>
      </c>
      <c r="G689" s="5" t="s">
        <v>23</v>
      </c>
      <c r="H689" s="5" t="s">
        <v>1862</v>
      </c>
      <c r="I689" s="5" t="s">
        <v>1863</v>
      </c>
      <c r="J689" s="5" t="s">
        <v>23</v>
      </c>
      <c r="K689" s="5" t="s">
        <v>1863</v>
      </c>
      <c r="L689" s="4"/>
    </row>
    <row r="690" spans="1:12" ht="19.5" hidden="1" x14ac:dyDescent="0.35">
      <c r="A690" s="2" t="s">
        <v>1864</v>
      </c>
      <c r="B690" s="2"/>
      <c r="C690" s="5" t="s">
        <v>23</v>
      </c>
      <c r="D690" s="5" t="s">
        <v>23</v>
      </c>
      <c r="E690" s="5" t="s">
        <v>23</v>
      </c>
      <c r="F690" s="5" t="s">
        <v>9</v>
      </c>
      <c r="G690" s="5" t="s">
        <v>23</v>
      </c>
      <c r="H690" s="5" t="s">
        <v>9</v>
      </c>
      <c r="I690" s="5" t="s">
        <v>9</v>
      </c>
      <c r="J690" s="5" t="s">
        <v>23</v>
      </c>
      <c r="K690" s="5" t="s">
        <v>9</v>
      </c>
      <c r="L690" s="5"/>
    </row>
    <row r="691" spans="1:12" hidden="1" x14ac:dyDescent="0.35">
      <c r="A691" s="2" t="s">
        <v>117</v>
      </c>
      <c r="B691" s="2"/>
      <c r="C691" s="5" t="s">
        <v>426</v>
      </c>
      <c r="D691" s="5" t="s">
        <v>31</v>
      </c>
      <c r="E691" s="5" t="s">
        <v>313</v>
      </c>
      <c r="F691" s="5" t="s">
        <v>969</v>
      </c>
      <c r="G691" s="5" t="s">
        <v>200</v>
      </c>
      <c r="H691" s="5" t="s">
        <v>1092</v>
      </c>
      <c r="I691" s="5" t="s">
        <v>447</v>
      </c>
      <c r="J691" s="5" t="s">
        <v>73</v>
      </c>
      <c r="K691" s="5" t="s">
        <v>553</v>
      </c>
      <c r="L691" s="5"/>
    </row>
    <row r="692" spans="1:12" ht="19.5" hidden="1" x14ac:dyDescent="0.35">
      <c r="A692" s="2" t="s">
        <v>1865</v>
      </c>
      <c r="B692" s="2"/>
      <c r="C692" s="4"/>
      <c r="D692" s="4"/>
      <c r="E692" s="4"/>
      <c r="F692" s="4"/>
      <c r="G692" s="4"/>
      <c r="H692" s="4"/>
      <c r="I692" s="4"/>
      <c r="J692" s="4"/>
      <c r="K692" s="4"/>
      <c r="L692" s="5"/>
    </row>
    <row r="693" spans="1:12" hidden="1" x14ac:dyDescent="0.35">
      <c r="A693" s="2" t="s">
        <v>1866</v>
      </c>
      <c r="B693" s="2"/>
      <c r="C693" s="5" t="s">
        <v>1867</v>
      </c>
      <c r="D693" s="5" t="s">
        <v>23</v>
      </c>
      <c r="E693" s="5" t="s">
        <v>1867</v>
      </c>
      <c r="F693" s="5" t="s">
        <v>1868</v>
      </c>
      <c r="G693" s="5" t="s">
        <v>23</v>
      </c>
      <c r="H693" s="5" t="s">
        <v>1868</v>
      </c>
      <c r="I693" s="5" t="s">
        <v>1869</v>
      </c>
      <c r="J693" s="5" t="s">
        <v>23</v>
      </c>
      <c r="K693" s="5" t="s">
        <v>1869</v>
      </c>
      <c r="L693" s="4"/>
    </row>
    <row r="694" spans="1:12" hidden="1" x14ac:dyDescent="0.35">
      <c r="A694" s="2" t="s">
        <v>1870</v>
      </c>
      <c r="B694" s="2"/>
      <c r="C694" s="5" t="s">
        <v>9</v>
      </c>
      <c r="D694" s="5" t="s">
        <v>9</v>
      </c>
      <c r="E694" s="5" t="s">
        <v>9</v>
      </c>
      <c r="F694" s="5" t="s">
        <v>9</v>
      </c>
      <c r="G694" s="5" t="s">
        <v>25</v>
      </c>
      <c r="H694" s="5" t="s">
        <v>66</v>
      </c>
      <c r="I694" s="5" t="s">
        <v>855</v>
      </c>
      <c r="J694" s="5" t="s">
        <v>12</v>
      </c>
      <c r="K694" s="5" t="s">
        <v>1871</v>
      </c>
      <c r="L694" s="5"/>
    </row>
    <row r="695" spans="1:12" ht="19.5" x14ac:dyDescent="0.35">
      <c r="A695" s="2" t="s">
        <v>2231</v>
      </c>
      <c r="B695" s="2" t="str">
        <f>TRIM(A695)</f>
        <v>Federal Deposit Insurance Corporation</v>
      </c>
      <c r="C695" s="5" t="s">
        <v>1872</v>
      </c>
      <c r="D695" s="5" t="s">
        <v>9</v>
      </c>
      <c r="E695" s="5" t="s">
        <v>1867</v>
      </c>
      <c r="F695" s="8" t="s">
        <v>1868</v>
      </c>
      <c r="G695" s="5" t="s">
        <v>25</v>
      </c>
      <c r="H695" s="5" t="s">
        <v>1873</v>
      </c>
      <c r="I695" s="5" t="s">
        <v>1874</v>
      </c>
      <c r="J695" s="5" t="s">
        <v>12</v>
      </c>
      <c r="K695" s="5" t="s">
        <v>1875</v>
      </c>
      <c r="L695" s="5"/>
    </row>
    <row r="696" spans="1:12" hidden="1" x14ac:dyDescent="0.35">
      <c r="A696" s="2" t="s">
        <v>1876</v>
      </c>
      <c r="B696" s="2"/>
      <c r="C696" s="5" t="s">
        <v>901</v>
      </c>
      <c r="D696" s="5" t="s">
        <v>23</v>
      </c>
      <c r="E696" s="5" t="s">
        <v>901</v>
      </c>
      <c r="F696" s="5" t="s">
        <v>1152</v>
      </c>
      <c r="G696" s="5" t="s">
        <v>23</v>
      </c>
      <c r="H696" s="5" t="s">
        <v>1152</v>
      </c>
      <c r="I696" s="5" t="s">
        <v>677</v>
      </c>
      <c r="J696" s="5" t="s">
        <v>23</v>
      </c>
      <c r="K696" s="5" t="s">
        <v>677</v>
      </c>
      <c r="L696" s="5"/>
    </row>
    <row r="697" spans="1:12" ht="19.5" hidden="1" x14ac:dyDescent="0.35">
      <c r="A697" s="2" t="s">
        <v>1877</v>
      </c>
      <c r="B697" s="2"/>
      <c r="C697" s="5" t="s">
        <v>58</v>
      </c>
      <c r="D697" s="5" t="s">
        <v>23</v>
      </c>
      <c r="E697" s="5" t="s">
        <v>58</v>
      </c>
      <c r="F697" s="5" t="s">
        <v>1878</v>
      </c>
      <c r="G697" s="5" t="s">
        <v>23</v>
      </c>
      <c r="H697" s="5" t="s">
        <v>1878</v>
      </c>
      <c r="I697" s="5" t="s">
        <v>145</v>
      </c>
      <c r="J697" s="5" t="s">
        <v>23</v>
      </c>
      <c r="K697" s="5" t="s">
        <v>145</v>
      </c>
      <c r="L697" s="5"/>
    </row>
    <row r="698" spans="1:12" ht="19.5" hidden="1" x14ac:dyDescent="0.35">
      <c r="A698" s="2" t="s">
        <v>1879</v>
      </c>
      <c r="B698" s="2"/>
      <c r="C698" s="5" t="s">
        <v>200</v>
      </c>
      <c r="D698" s="5" t="s">
        <v>9</v>
      </c>
      <c r="E698" s="5" t="s">
        <v>200</v>
      </c>
      <c r="F698" s="5" t="s">
        <v>1791</v>
      </c>
      <c r="G698" s="5" t="s">
        <v>9</v>
      </c>
      <c r="H698" s="5" t="s">
        <v>1791</v>
      </c>
      <c r="I698" s="5" t="s">
        <v>601</v>
      </c>
      <c r="J698" s="5" t="s">
        <v>9</v>
      </c>
      <c r="K698" s="5" t="s">
        <v>601</v>
      </c>
      <c r="L698" s="5"/>
    </row>
    <row r="699" spans="1:12" ht="19.5" hidden="1" x14ac:dyDescent="0.35">
      <c r="A699" s="2" t="s">
        <v>1880</v>
      </c>
      <c r="B699" s="2"/>
      <c r="C699" s="5" t="s">
        <v>50</v>
      </c>
      <c r="D699" s="5" t="s">
        <v>23</v>
      </c>
      <c r="E699" s="5" t="s">
        <v>50</v>
      </c>
      <c r="F699" s="5" t="s">
        <v>237</v>
      </c>
      <c r="G699" s="5" t="s">
        <v>9</v>
      </c>
      <c r="H699" s="5" t="s">
        <v>237</v>
      </c>
      <c r="I699" s="5" t="s">
        <v>1379</v>
      </c>
      <c r="J699" s="5" t="s">
        <v>23</v>
      </c>
      <c r="K699" s="5" t="s">
        <v>1379</v>
      </c>
      <c r="L699" s="5"/>
    </row>
    <row r="700" spans="1:12" hidden="1" x14ac:dyDescent="0.35">
      <c r="A700" s="2" t="s">
        <v>1881</v>
      </c>
      <c r="B700" s="2"/>
      <c r="C700" s="5" t="s">
        <v>1604</v>
      </c>
      <c r="D700" s="5" t="s">
        <v>23</v>
      </c>
      <c r="E700" s="5" t="s">
        <v>1604</v>
      </c>
      <c r="F700" s="5" t="s">
        <v>422</v>
      </c>
      <c r="G700" s="5" t="s">
        <v>23</v>
      </c>
      <c r="H700" s="5" t="s">
        <v>422</v>
      </c>
      <c r="I700" s="5" t="s">
        <v>1882</v>
      </c>
      <c r="J700" s="5" t="s">
        <v>23</v>
      </c>
      <c r="K700" s="5" t="s">
        <v>1882</v>
      </c>
      <c r="L700" s="5"/>
    </row>
    <row r="701" spans="1:12" ht="19.5" hidden="1" x14ac:dyDescent="0.35">
      <c r="A701" s="2" t="s">
        <v>1883</v>
      </c>
      <c r="B701" s="2"/>
      <c r="C701" s="5" t="s">
        <v>313</v>
      </c>
      <c r="D701" s="5" t="s">
        <v>22</v>
      </c>
      <c r="E701" s="5" t="s">
        <v>50</v>
      </c>
      <c r="F701" s="5" t="s">
        <v>237</v>
      </c>
      <c r="G701" s="5" t="s">
        <v>25</v>
      </c>
      <c r="H701" s="5" t="s">
        <v>250</v>
      </c>
      <c r="I701" s="5" t="s">
        <v>1884</v>
      </c>
      <c r="J701" s="5" t="s">
        <v>24</v>
      </c>
      <c r="K701" s="5" t="s">
        <v>182</v>
      </c>
      <c r="L701" s="5"/>
    </row>
    <row r="702" spans="1:12" ht="19.5" hidden="1" x14ac:dyDescent="0.35">
      <c r="A702" s="2" t="s">
        <v>1885</v>
      </c>
      <c r="B702" s="2"/>
      <c r="C702" s="5" t="s">
        <v>1295</v>
      </c>
      <c r="D702" s="5" t="s">
        <v>1151</v>
      </c>
      <c r="E702" s="5" t="s">
        <v>1886</v>
      </c>
      <c r="F702" s="5" t="s">
        <v>1508</v>
      </c>
      <c r="G702" s="5" t="s">
        <v>1887</v>
      </c>
      <c r="H702" s="5" t="s">
        <v>1888</v>
      </c>
      <c r="I702" s="5" t="s">
        <v>1884</v>
      </c>
      <c r="J702" s="5" t="s">
        <v>1889</v>
      </c>
      <c r="K702" s="5" t="s">
        <v>1890</v>
      </c>
      <c r="L702" s="5"/>
    </row>
    <row r="703" spans="1:12" hidden="1" x14ac:dyDescent="0.35">
      <c r="A703" s="2" t="s">
        <v>1891</v>
      </c>
      <c r="B703" s="2"/>
      <c r="C703" s="5" t="s">
        <v>25</v>
      </c>
      <c r="D703" s="5" t="s">
        <v>9</v>
      </c>
      <c r="E703" s="5" t="s">
        <v>25</v>
      </c>
      <c r="F703" s="5" t="s">
        <v>91</v>
      </c>
      <c r="G703" s="5" t="s">
        <v>9</v>
      </c>
      <c r="H703" s="5" t="s">
        <v>91</v>
      </c>
      <c r="I703" s="5" t="s">
        <v>125</v>
      </c>
      <c r="J703" s="5" t="s">
        <v>12</v>
      </c>
      <c r="K703" s="5" t="s">
        <v>8</v>
      </c>
      <c r="L703" s="5"/>
    </row>
    <row r="704" spans="1:12" ht="19.5" hidden="1" x14ac:dyDescent="0.35">
      <c r="A704" s="2" t="s">
        <v>1892</v>
      </c>
      <c r="B704" s="2"/>
      <c r="C704" s="5" t="s">
        <v>200</v>
      </c>
      <c r="D704" s="5" t="s">
        <v>9</v>
      </c>
      <c r="E704" s="5" t="s">
        <v>200</v>
      </c>
      <c r="F704" s="5" t="s">
        <v>93</v>
      </c>
      <c r="G704" s="5" t="s">
        <v>12</v>
      </c>
      <c r="H704" s="5" t="s">
        <v>93</v>
      </c>
      <c r="I704" s="5" t="s">
        <v>322</v>
      </c>
      <c r="J704" s="5" t="s">
        <v>9</v>
      </c>
      <c r="K704" s="5" t="s">
        <v>322</v>
      </c>
      <c r="L704" s="5"/>
    </row>
    <row r="705" spans="1:12" hidden="1" x14ac:dyDescent="0.35">
      <c r="A705" s="2" t="s">
        <v>1893</v>
      </c>
      <c r="B705" s="2"/>
      <c r="C705" s="5" t="s">
        <v>1295</v>
      </c>
      <c r="D705" s="5" t="s">
        <v>9</v>
      </c>
      <c r="E705" s="5" t="s">
        <v>1295</v>
      </c>
      <c r="F705" s="5" t="s">
        <v>1894</v>
      </c>
      <c r="G705" s="5" t="s">
        <v>9</v>
      </c>
      <c r="H705" s="5" t="s">
        <v>1894</v>
      </c>
      <c r="I705" s="5" t="s">
        <v>1895</v>
      </c>
      <c r="J705" s="5" t="s">
        <v>9</v>
      </c>
      <c r="K705" s="5" t="s">
        <v>1895</v>
      </c>
      <c r="L705" s="5"/>
    </row>
    <row r="706" spans="1:12" hidden="1" x14ac:dyDescent="0.35">
      <c r="A706" s="2" t="s">
        <v>1896</v>
      </c>
      <c r="B706" s="2"/>
      <c r="C706" s="5" t="s">
        <v>1274</v>
      </c>
      <c r="D706" s="5" t="s">
        <v>80</v>
      </c>
      <c r="E706" s="5" t="s">
        <v>913</v>
      </c>
      <c r="F706" s="5" t="s">
        <v>615</v>
      </c>
      <c r="G706" s="5" t="s">
        <v>593</v>
      </c>
      <c r="H706" s="5" t="s">
        <v>134</v>
      </c>
      <c r="I706" s="5" t="s">
        <v>1897</v>
      </c>
      <c r="J706" s="5" t="s">
        <v>1493</v>
      </c>
      <c r="K706" s="5" t="s">
        <v>1511</v>
      </c>
      <c r="L706" s="5"/>
    </row>
    <row r="707" spans="1:12" hidden="1" x14ac:dyDescent="0.35">
      <c r="A707" s="2" t="s">
        <v>1898</v>
      </c>
      <c r="B707" s="2"/>
      <c r="C707" s="4"/>
      <c r="D707" s="4"/>
      <c r="E707" s="4"/>
      <c r="F707" s="4"/>
      <c r="G707" s="4"/>
      <c r="H707" s="4"/>
      <c r="I707" s="4"/>
      <c r="J707" s="4"/>
      <c r="K707" s="4"/>
      <c r="L707" s="5"/>
    </row>
    <row r="708" spans="1:12" hidden="1" x14ac:dyDescent="0.35">
      <c r="A708" s="2" t="s">
        <v>1899</v>
      </c>
      <c r="B708" s="2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spans="1:12" hidden="1" x14ac:dyDescent="0.35">
      <c r="A709" s="2" t="s">
        <v>1900</v>
      </c>
      <c r="B709" s="2"/>
      <c r="C709" s="5" t="s">
        <v>1901</v>
      </c>
      <c r="D709" s="5" t="s">
        <v>1902</v>
      </c>
      <c r="E709" s="5" t="s">
        <v>1903</v>
      </c>
      <c r="F709" s="5" t="s">
        <v>1904</v>
      </c>
      <c r="G709" s="5" t="s">
        <v>1905</v>
      </c>
      <c r="H709" s="5" t="s">
        <v>1906</v>
      </c>
      <c r="I709" s="5" t="s">
        <v>1907</v>
      </c>
      <c r="J709" s="5" t="s">
        <v>1908</v>
      </c>
      <c r="K709" s="5" t="s">
        <v>1909</v>
      </c>
      <c r="L709" s="4"/>
    </row>
    <row r="710" spans="1:12" hidden="1" x14ac:dyDescent="0.35">
      <c r="A710" s="2" t="s">
        <v>437</v>
      </c>
      <c r="B710" s="2"/>
      <c r="C710" s="5" t="s">
        <v>23</v>
      </c>
      <c r="D710" s="5" t="s">
        <v>23</v>
      </c>
      <c r="E710" s="5" t="s">
        <v>23</v>
      </c>
      <c r="F710" s="5" t="s">
        <v>1910</v>
      </c>
      <c r="G710" s="5" t="s">
        <v>23</v>
      </c>
      <c r="H710" s="5" t="s">
        <v>1910</v>
      </c>
      <c r="I710" s="5" t="s">
        <v>53</v>
      </c>
      <c r="J710" s="5" t="s">
        <v>23</v>
      </c>
      <c r="K710" s="5" t="s">
        <v>53</v>
      </c>
      <c r="L710" s="5"/>
    </row>
    <row r="711" spans="1:12" hidden="1" x14ac:dyDescent="0.35">
      <c r="A711" s="2" t="s">
        <v>117</v>
      </c>
      <c r="B711" s="2"/>
      <c r="C711" s="5" t="s">
        <v>23</v>
      </c>
      <c r="D711" s="5" t="s">
        <v>23</v>
      </c>
      <c r="E711" s="5" t="s">
        <v>23</v>
      </c>
      <c r="F711" s="5" t="s">
        <v>23</v>
      </c>
      <c r="G711" s="5" t="s">
        <v>23</v>
      </c>
      <c r="H711" s="5" t="s">
        <v>23</v>
      </c>
      <c r="I711" s="5" t="s">
        <v>317</v>
      </c>
      <c r="J711" s="5" t="s">
        <v>23</v>
      </c>
      <c r="K711" s="5" t="s">
        <v>317</v>
      </c>
      <c r="L711" s="5"/>
    </row>
    <row r="712" spans="1:12" hidden="1" x14ac:dyDescent="0.35">
      <c r="A712" s="2" t="s">
        <v>1911</v>
      </c>
      <c r="B712" s="2"/>
      <c r="C712" s="4"/>
      <c r="D712" s="4"/>
      <c r="E712" s="4"/>
      <c r="F712" s="4"/>
      <c r="G712" s="4"/>
      <c r="H712" s="4"/>
      <c r="I712" s="4"/>
      <c r="J712" s="4"/>
      <c r="K712" s="4"/>
      <c r="L712" s="5"/>
    </row>
    <row r="713" spans="1:12" hidden="1" x14ac:dyDescent="0.35">
      <c r="A713" s="2" t="s">
        <v>1912</v>
      </c>
      <c r="B713" s="2"/>
      <c r="C713" s="5" t="s">
        <v>22</v>
      </c>
      <c r="D713" s="5" t="s">
        <v>23</v>
      </c>
      <c r="E713" s="5" t="s">
        <v>22</v>
      </c>
      <c r="F713" s="5" t="s">
        <v>277</v>
      </c>
      <c r="G713" s="5" t="s">
        <v>23</v>
      </c>
      <c r="H713" s="5" t="s">
        <v>277</v>
      </c>
      <c r="I713" s="5" t="s">
        <v>73</v>
      </c>
      <c r="J713" s="5" t="s">
        <v>23</v>
      </c>
      <c r="K713" s="5" t="s">
        <v>73</v>
      </c>
      <c r="L713" s="4"/>
    </row>
    <row r="714" spans="1:12" ht="19.5" hidden="1" x14ac:dyDescent="0.35">
      <c r="A714" s="2" t="s">
        <v>1913</v>
      </c>
      <c r="B714" s="2"/>
      <c r="C714" s="5" t="s">
        <v>9</v>
      </c>
      <c r="D714" s="5" t="s">
        <v>23</v>
      </c>
      <c r="E714" s="5" t="s">
        <v>9</v>
      </c>
      <c r="F714" s="5" t="s">
        <v>650</v>
      </c>
      <c r="G714" s="5" t="s">
        <v>23</v>
      </c>
      <c r="H714" s="5" t="s">
        <v>650</v>
      </c>
      <c r="I714" s="5" t="s">
        <v>747</v>
      </c>
      <c r="J714" s="5" t="s">
        <v>23</v>
      </c>
      <c r="K714" s="5" t="s">
        <v>747</v>
      </c>
      <c r="L714" s="5"/>
    </row>
    <row r="715" spans="1:12" ht="19.5" hidden="1" x14ac:dyDescent="0.35">
      <c r="A715" s="2" t="s">
        <v>1914</v>
      </c>
      <c r="B715" s="2"/>
      <c r="C715" s="4"/>
      <c r="D715" s="4"/>
      <c r="E715" s="4"/>
      <c r="F715" s="4"/>
      <c r="G715" s="4"/>
      <c r="H715" s="4"/>
      <c r="I715" s="4"/>
      <c r="J715" s="4"/>
      <c r="K715" s="4"/>
      <c r="L715" s="5"/>
    </row>
    <row r="716" spans="1:12" hidden="1" x14ac:dyDescent="0.35">
      <c r="A716" s="2" t="s">
        <v>696</v>
      </c>
      <c r="B716" s="2"/>
      <c r="C716" s="5" t="s">
        <v>24</v>
      </c>
      <c r="D716" s="5" t="s">
        <v>23</v>
      </c>
      <c r="E716" s="5" t="s">
        <v>24</v>
      </c>
      <c r="F716" s="5" t="s">
        <v>322</v>
      </c>
      <c r="G716" s="5" t="s">
        <v>23</v>
      </c>
      <c r="H716" s="5" t="s">
        <v>322</v>
      </c>
      <c r="I716" s="5" t="s">
        <v>93</v>
      </c>
      <c r="J716" s="5" t="s">
        <v>23</v>
      </c>
      <c r="K716" s="5" t="s">
        <v>93</v>
      </c>
      <c r="L716" s="4"/>
    </row>
    <row r="717" spans="1:12" ht="19.5" hidden="1" x14ac:dyDescent="0.35">
      <c r="A717" s="2" t="s">
        <v>1915</v>
      </c>
      <c r="B717" s="2"/>
      <c r="C717" s="5" t="s">
        <v>12</v>
      </c>
      <c r="D717" s="5" t="s">
        <v>23</v>
      </c>
      <c r="E717" s="5" t="s">
        <v>12</v>
      </c>
      <c r="F717" s="5" t="s">
        <v>65</v>
      </c>
      <c r="G717" s="5" t="s">
        <v>23</v>
      </c>
      <c r="H717" s="5" t="s">
        <v>65</v>
      </c>
      <c r="I717" s="5" t="s">
        <v>65</v>
      </c>
      <c r="J717" s="5" t="s">
        <v>23</v>
      </c>
      <c r="K717" s="5" t="s">
        <v>65</v>
      </c>
      <c r="L717" s="5"/>
    </row>
    <row r="718" spans="1:12" hidden="1" x14ac:dyDescent="0.35">
      <c r="A718" s="2" t="s">
        <v>1916</v>
      </c>
      <c r="B718" s="2"/>
      <c r="C718" s="4"/>
      <c r="D718" s="4"/>
      <c r="E718" s="4"/>
      <c r="F718" s="4"/>
      <c r="G718" s="4"/>
      <c r="H718" s="4"/>
      <c r="I718" s="4"/>
      <c r="J718" s="4"/>
      <c r="K718" s="4"/>
      <c r="L718" s="5"/>
    </row>
    <row r="719" spans="1:12" hidden="1" x14ac:dyDescent="0.35">
      <c r="A719" s="2" t="s">
        <v>696</v>
      </c>
      <c r="B719" s="2"/>
      <c r="C719" s="5" t="s">
        <v>455</v>
      </c>
      <c r="D719" s="5" t="s">
        <v>23</v>
      </c>
      <c r="E719" s="5" t="s">
        <v>455</v>
      </c>
      <c r="F719" s="5" t="s">
        <v>1486</v>
      </c>
      <c r="G719" s="5" t="s">
        <v>23</v>
      </c>
      <c r="H719" s="5" t="s">
        <v>1486</v>
      </c>
      <c r="I719" s="5" t="s">
        <v>1917</v>
      </c>
      <c r="J719" s="5" t="s">
        <v>23</v>
      </c>
      <c r="K719" s="5" t="s">
        <v>1917</v>
      </c>
      <c r="L719" s="4"/>
    </row>
    <row r="720" spans="1:12" hidden="1" x14ac:dyDescent="0.35">
      <c r="A720" s="2" t="s">
        <v>1918</v>
      </c>
      <c r="B720" s="2"/>
      <c r="C720" s="5" t="s">
        <v>314</v>
      </c>
      <c r="D720" s="5" t="s">
        <v>23</v>
      </c>
      <c r="E720" s="5" t="s">
        <v>314</v>
      </c>
      <c r="F720" s="5" t="s">
        <v>68</v>
      </c>
      <c r="G720" s="5" t="s">
        <v>23</v>
      </c>
      <c r="H720" s="5" t="s">
        <v>68</v>
      </c>
      <c r="I720" s="5" t="s">
        <v>68</v>
      </c>
      <c r="J720" s="5" t="s">
        <v>23</v>
      </c>
      <c r="K720" s="5" t="s">
        <v>68</v>
      </c>
      <c r="L720" s="5"/>
    </row>
    <row r="721" spans="1:12" ht="19.5" hidden="1" x14ac:dyDescent="0.35">
      <c r="A721" s="2" t="s">
        <v>1919</v>
      </c>
      <c r="B721" s="2"/>
      <c r="C721" s="5" t="s">
        <v>60</v>
      </c>
      <c r="D721" s="5" t="s">
        <v>23</v>
      </c>
      <c r="E721" s="5" t="s">
        <v>60</v>
      </c>
      <c r="F721" s="5" t="s">
        <v>426</v>
      </c>
      <c r="G721" s="5" t="s">
        <v>23</v>
      </c>
      <c r="H721" s="5" t="s">
        <v>426</v>
      </c>
      <c r="I721" s="5" t="s">
        <v>61</v>
      </c>
      <c r="J721" s="5" t="s">
        <v>23</v>
      </c>
      <c r="K721" s="5" t="s">
        <v>61</v>
      </c>
      <c r="L721" s="5"/>
    </row>
    <row r="722" spans="1:12" hidden="1" x14ac:dyDescent="0.35">
      <c r="A722" s="2" t="s">
        <v>437</v>
      </c>
      <c r="B722" s="2"/>
      <c r="C722" s="5" t="s">
        <v>9</v>
      </c>
      <c r="D722" s="5" t="s">
        <v>23</v>
      </c>
      <c r="E722" s="5" t="s">
        <v>9</v>
      </c>
      <c r="F722" s="5" t="s">
        <v>9</v>
      </c>
      <c r="G722" s="5" t="s">
        <v>23</v>
      </c>
      <c r="H722" s="5" t="s">
        <v>9</v>
      </c>
      <c r="I722" s="5" t="s">
        <v>9</v>
      </c>
      <c r="J722" s="5" t="s">
        <v>23</v>
      </c>
      <c r="K722" s="5" t="s">
        <v>9</v>
      </c>
      <c r="L722" s="5"/>
    </row>
    <row r="723" spans="1:12" ht="19.5" hidden="1" x14ac:dyDescent="0.35">
      <c r="A723" s="2" t="s">
        <v>1920</v>
      </c>
      <c r="B723" s="2"/>
      <c r="C723" s="4"/>
      <c r="D723" s="4"/>
      <c r="E723" s="4"/>
      <c r="F723" s="4"/>
      <c r="G723" s="4"/>
      <c r="H723" s="4"/>
      <c r="I723" s="4"/>
      <c r="J723" s="4"/>
      <c r="K723" s="4"/>
      <c r="L723" s="5"/>
    </row>
    <row r="724" spans="1:12" hidden="1" x14ac:dyDescent="0.35">
      <c r="A724" s="2" t="s">
        <v>700</v>
      </c>
      <c r="B724" s="2"/>
      <c r="C724" s="5" t="s">
        <v>44</v>
      </c>
      <c r="D724" s="5" t="s">
        <v>23</v>
      </c>
      <c r="E724" s="5" t="s">
        <v>44</v>
      </c>
      <c r="F724" s="5" t="s">
        <v>264</v>
      </c>
      <c r="G724" s="5" t="s">
        <v>23</v>
      </c>
      <c r="H724" s="5" t="s">
        <v>264</v>
      </c>
      <c r="I724" s="5" t="s">
        <v>426</v>
      </c>
      <c r="J724" s="5" t="s">
        <v>23</v>
      </c>
      <c r="K724" s="5" t="s">
        <v>426</v>
      </c>
      <c r="L724" s="4"/>
    </row>
    <row r="725" spans="1:12" ht="37.5" hidden="1" x14ac:dyDescent="0.35">
      <c r="A725" s="2" t="s">
        <v>1921</v>
      </c>
      <c r="B725" s="2"/>
      <c r="C725" s="5" t="s">
        <v>54</v>
      </c>
      <c r="D725" s="5" t="s">
        <v>23</v>
      </c>
      <c r="E725" s="5" t="s">
        <v>54</v>
      </c>
      <c r="F725" s="5" t="s">
        <v>1922</v>
      </c>
      <c r="G725" s="5" t="s">
        <v>23</v>
      </c>
      <c r="H725" s="5" t="s">
        <v>1922</v>
      </c>
      <c r="I725" s="5" t="s">
        <v>1923</v>
      </c>
      <c r="J725" s="5" t="s">
        <v>23</v>
      </c>
      <c r="K725" s="5" t="s">
        <v>1923</v>
      </c>
      <c r="L725" s="5"/>
    </row>
    <row r="726" spans="1:12" ht="19.5" hidden="1" x14ac:dyDescent="0.35">
      <c r="A726" s="2" t="s">
        <v>1924</v>
      </c>
      <c r="B726" s="2"/>
      <c r="C726" s="4"/>
      <c r="D726" s="4"/>
      <c r="E726" s="4"/>
      <c r="F726" s="4"/>
      <c r="G726" s="4"/>
      <c r="H726" s="4"/>
      <c r="I726" s="4"/>
      <c r="J726" s="4"/>
      <c r="K726" s="4"/>
      <c r="L726" s="5"/>
    </row>
    <row r="727" spans="1:12" hidden="1" x14ac:dyDescent="0.35">
      <c r="A727" s="2" t="s">
        <v>696</v>
      </c>
      <c r="B727" s="2"/>
      <c r="C727" s="5" t="s">
        <v>1925</v>
      </c>
      <c r="D727" s="5" t="s">
        <v>23</v>
      </c>
      <c r="E727" s="5" t="s">
        <v>1925</v>
      </c>
      <c r="F727" s="5" t="s">
        <v>1926</v>
      </c>
      <c r="G727" s="5" t="s">
        <v>23</v>
      </c>
      <c r="H727" s="5" t="s">
        <v>1926</v>
      </c>
      <c r="I727" s="5" t="s">
        <v>1927</v>
      </c>
      <c r="J727" s="5" t="s">
        <v>23</v>
      </c>
      <c r="K727" s="5" t="s">
        <v>1927</v>
      </c>
      <c r="L727" s="4"/>
    </row>
    <row r="728" spans="1:12" ht="19.5" hidden="1" x14ac:dyDescent="0.35">
      <c r="A728" s="2" t="s">
        <v>1915</v>
      </c>
      <c r="B728" s="2"/>
      <c r="C728" s="5" t="s">
        <v>31</v>
      </c>
      <c r="D728" s="5" t="s">
        <v>23</v>
      </c>
      <c r="E728" s="5" t="s">
        <v>31</v>
      </c>
      <c r="F728" s="5" t="s">
        <v>73</v>
      </c>
      <c r="G728" s="5" t="s">
        <v>23</v>
      </c>
      <c r="H728" s="5" t="s">
        <v>73</v>
      </c>
      <c r="I728" s="5" t="s">
        <v>200</v>
      </c>
      <c r="J728" s="5" t="s">
        <v>23</v>
      </c>
      <c r="K728" s="5" t="s">
        <v>200</v>
      </c>
      <c r="L728" s="5"/>
    </row>
    <row r="729" spans="1:12" hidden="1" x14ac:dyDescent="0.35">
      <c r="A729" s="2" t="s">
        <v>437</v>
      </c>
      <c r="B729" s="2"/>
      <c r="C729" s="5" t="s">
        <v>22</v>
      </c>
      <c r="D729" s="5" t="s">
        <v>23</v>
      </c>
      <c r="E729" s="5" t="s">
        <v>22</v>
      </c>
      <c r="F729" s="5" t="s">
        <v>12</v>
      </c>
      <c r="G729" s="5" t="s">
        <v>23</v>
      </c>
      <c r="H729" s="5" t="s">
        <v>12</v>
      </c>
      <c r="I729" s="5" t="s">
        <v>64</v>
      </c>
      <c r="J729" s="5" t="s">
        <v>23</v>
      </c>
      <c r="K729" s="5" t="s">
        <v>64</v>
      </c>
      <c r="L729" s="5"/>
    </row>
    <row r="730" spans="1:12" ht="19.5" hidden="1" x14ac:dyDescent="0.35">
      <c r="A730" s="2" t="s">
        <v>1667</v>
      </c>
      <c r="B730" s="2"/>
      <c r="C730" s="5" t="s">
        <v>23</v>
      </c>
      <c r="D730" s="5" t="s">
        <v>874</v>
      </c>
      <c r="E730" s="5" t="s">
        <v>875</v>
      </c>
      <c r="F730" s="5" t="s">
        <v>23</v>
      </c>
      <c r="G730" s="5" t="s">
        <v>1928</v>
      </c>
      <c r="H730" s="5" t="s">
        <v>1929</v>
      </c>
      <c r="I730" s="5" t="s">
        <v>23</v>
      </c>
      <c r="J730" s="5" t="s">
        <v>1930</v>
      </c>
      <c r="K730" s="5" t="s">
        <v>1931</v>
      </c>
      <c r="L730" s="5"/>
    </row>
    <row r="731" spans="1:12" hidden="1" x14ac:dyDescent="0.35">
      <c r="A731" s="2" t="s">
        <v>1932</v>
      </c>
      <c r="B731" s="2"/>
      <c r="C731" s="4"/>
      <c r="D731" s="4"/>
      <c r="E731" s="4"/>
      <c r="F731" s="4"/>
      <c r="G731" s="4"/>
      <c r="H731" s="4"/>
      <c r="I731" s="4"/>
      <c r="J731" s="4"/>
      <c r="K731" s="4"/>
      <c r="L731" s="5"/>
    </row>
    <row r="732" spans="1:12" hidden="1" x14ac:dyDescent="0.35">
      <c r="A732" s="2" t="s">
        <v>437</v>
      </c>
      <c r="B732" s="2"/>
      <c r="C732" s="5" t="s">
        <v>1933</v>
      </c>
      <c r="D732" s="5" t="s">
        <v>23</v>
      </c>
      <c r="E732" s="5" t="s">
        <v>1933</v>
      </c>
      <c r="F732" s="5" t="s">
        <v>1934</v>
      </c>
      <c r="G732" s="5" t="s">
        <v>23</v>
      </c>
      <c r="H732" s="5" t="s">
        <v>1934</v>
      </c>
      <c r="I732" s="5" t="s">
        <v>1935</v>
      </c>
      <c r="J732" s="5" t="s">
        <v>23</v>
      </c>
      <c r="K732" s="5" t="s">
        <v>1935</v>
      </c>
      <c r="L732" s="4"/>
    </row>
    <row r="733" spans="1:12" x14ac:dyDescent="0.35">
      <c r="A733" s="2" t="s">
        <v>2232</v>
      </c>
      <c r="B733" s="2" t="str">
        <f>TRIM(A733)</f>
        <v>Railroad Retirement Board</v>
      </c>
      <c r="C733" s="5" t="s">
        <v>1030</v>
      </c>
      <c r="D733" s="5" t="s">
        <v>874</v>
      </c>
      <c r="E733" s="5" t="s">
        <v>1936</v>
      </c>
      <c r="F733" s="8" t="s">
        <v>1937</v>
      </c>
      <c r="G733" s="5" t="s">
        <v>1928</v>
      </c>
      <c r="H733" s="5" t="s">
        <v>1938</v>
      </c>
      <c r="I733" s="5" t="s">
        <v>1939</v>
      </c>
      <c r="J733" s="5" t="s">
        <v>1930</v>
      </c>
      <c r="K733" s="5" t="s">
        <v>1940</v>
      </c>
      <c r="L733" s="5"/>
    </row>
    <row r="734" spans="1:12" ht="19.5" hidden="1" x14ac:dyDescent="0.35">
      <c r="A734" s="2" t="s">
        <v>1941</v>
      </c>
      <c r="B734" s="2"/>
      <c r="C734" s="5" t="s">
        <v>1942</v>
      </c>
      <c r="D734" s="5" t="s">
        <v>9</v>
      </c>
      <c r="E734" s="5" t="s">
        <v>1942</v>
      </c>
      <c r="F734" s="5" t="s">
        <v>650</v>
      </c>
      <c r="G734" s="5" t="s">
        <v>9</v>
      </c>
      <c r="H734" s="5" t="s">
        <v>650</v>
      </c>
      <c r="I734" s="5" t="s">
        <v>1072</v>
      </c>
      <c r="J734" s="5" t="s">
        <v>9</v>
      </c>
      <c r="K734" s="5" t="s">
        <v>1359</v>
      </c>
      <c r="L734" s="5"/>
    </row>
    <row r="735" spans="1:12" hidden="1" x14ac:dyDescent="0.35">
      <c r="A735" s="2" t="s">
        <v>1943</v>
      </c>
      <c r="B735" s="2"/>
      <c r="C735" s="5" t="s">
        <v>965</v>
      </c>
      <c r="D735" s="5" t="s">
        <v>9</v>
      </c>
      <c r="E735" s="5" t="s">
        <v>965</v>
      </c>
      <c r="F735" s="5" t="s">
        <v>1944</v>
      </c>
      <c r="G735" s="5" t="s">
        <v>9</v>
      </c>
      <c r="H735" s="5" t="s">
        <v>1944</v>
      </c>
      <c r="I735" s="5" t="s">
        <v>1485</v>
      </c>
      <c r="J735" s="5" t="s">
        <v>9</v>
      </c>
      <c r="K735" s="5" t="s">
        <v>1485</v>
      </c>
      <c r="L735" s="5"/>
    </row>
    <row r="736" spans="1:12" hidden="1" x14ac:dyDescent="0.35">
      <c r="A736" s="2" t="s">
        <v>1945</v>
      </c>
      <c r="B736" s="2"/>
      <c r="C736" s="5" t="s">
        <v>1946</v>
      </c>
      <c r="D736" s="5" t="s">
        <v>1947</v>
      </c>
      <c r="E736" s="5" t="s">
        <v>323</v>
      </c>
      <c r="F736" s="5" t="s">
        <v>1948</v>
      </c>
      <c r="G736" s="5" t="s">
        <v>1949</v>
      </c>
      <c r="H736" s="5" t="s">
        <v>1950</v>
      </c>
      <c r="I736" s="5" t="s">
        <v>1951</v>
      </c>
      <c r="J736" s="5" t="s">
        <v>1952</v>
      </c>
      <c r="K736" s="5" t="s">
        <v>1953</v>
      </c>
      <c r="L736" s="5"/>
    </row>
    <row r="737" spans="1:12" hidden="1" x14ac:dyDescent="0.35">
      <c r="A737" s="2" t="s">
        <v>87</v>
      </c>
      <c r="B737" s="2"/>
      <c r="C737" s="5" t="s">
        <v>207</v>
      </c>
      <c r="D737" s="5" t="s">
        <v>57</v>
      </c>
      <c r="E737" s="5" t="s">
        <v>197</v>
      </c>
      <c r="F737" s="5" t="s">
        <v>1954</v>
      </c>
      <c r="G737" s="5" t="s">
        <v>1897</v>
      </c>
      <c r="H737" s="5" t="s">
        <v>1955</v>
      </c>
      <c r="I737" s="5" t="s">
        <v>1956</v>
      </c>
      <c r="J737" s="5" t="s">
        <v>1957</v>
      </c>
      <c r="K737" s="5" t="s">
        <v>1958</v>
      </c>
      <c r="L737" s="5"/>
    </row>
    <row r="738" spans="1:12" x14ac:dyDescent="0.35">
      <c r="A738" s="2" t="s">
        <v>2233</v>
      </c>
      <c r="B738" s="2" t="str">
        <f>TRIM(A738)</f>
        <v>IndependentAgencies</v>
      </c>
      <c r="C738" s="5" t="s">
        <v>1959</v>
      </c>
      <c r="D738" s="5" t="s">
        <v>1960</v>
      </c>
      <c r="E738" s="5" t="s">
        <v>1961</v>
      </c>
      <c r="F738" s="8" t="s">
        <v>1962</v>
      </c>
      <c r="G738" s="5" t="s">
        <v>1963</v>
      </c>
      <c r="H738" s="5" t="s">
        <v>1964</v>
      </c>
      <c r="I738" s="5" t="s">
        <v>1965</v>
      </c>
      <c r="J738" s="5" t="s">
        <v>1966</v>
      </c>
      <c r="K738" s="5" t="s">
        <v>1967</v>
      </c>
      <c r="L738" s="5"/>
    </row>
    <row r="739" spans="1:12" hidden="1" x14ac:dyDescent="0.35">
      <c r="A739" s="2" t="s">
        <v>1968</v>
      </c>
      <c r="B739" s="2"/>
      <c r="C739" s="4"/>
      <c r="D739" s="4"/>
      <c r="E739" s="4"/>
      <c r="F739" s="4"/>
      <c r="G739" s="4"/>
      <c r="H739" s="4"/>
      <c r="I739" s="4"/>
      <c r="J739" s="4"/>
      <c r="K739" s="4"/>
      <c r="L739" s="5"/>
    </row>
    <row r="740" spans="1:12" hidden="1" x14ac:dyDescent="0.35">
      <c r="A740" s="2" t="s">
        <v>1969</v>
      </c>
      <c r="B740" s="2"/>
      <c r="C740" s="5" t="s">
        <v>23</v>
      </c>
      <c r="D740" s="5" t="s">
        <v>23</v>
      </c>
      <c r="E740" s="5" t="s">
        <v>23</v>
      </c>
      <c r="F740" s="5" t="s">
        <v>23</v>
      </c>
      <c r="G740" s="5" t="s">
        <v>9</v>
      </c>
      <c r="H740" s="5" t="s">
        <v>9</v>
      </c>
      <c r="I740" s="5" t="s">
        <v>23</v>
      </c>
      <c r="J740" s="5" t="s">
        <v>9</v>
      </c>
      <c r="K740" s="5" t="s">
        <v>9</v>
      </c>
      <c r="L740" s="4"/>
    </row>
    <row r="741" spans="1:12" ht="19.5" hidden="1" x14ac:dyDescent="0.35">
      <c r="A741" s="2" t="s">
        <v>1970</v>
      </c>
      <c r="B741" s="2"/>
      <c r="C741" s="4"/>
      <c r="D741" s="4"/>
      <c r="E741" s="4"/>
      <c r="F741" s="4"/>
      <c r="G741" s="4"/>
      <c r="H741" s="4"/>
      <c r="I741" s="4"/>
      <c r="J741" s="4"/>
      <c r="K741" s="4"/>
      <c r="L741" s="5"/>
    </row>
    <row r="742" spans="1:12" ht="19.5" hidden="1" x14ac:dyDescent="0.35">
      <c r="A742" s="2" t="s">
        <v>1971</v>
      </c>
      <c r="B742" s="2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spans="1:12" ht="19.5" hidden="1" x14ac:dyDescent="0.35">
      <c r="A743" s="2" t="s">
        <v>1972</v>
      </c>
      <c r="B743" s="2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spans="1:12" ht="19.5" hidden="1" x14ac:dyDescent="0.35">
      <c r="A744" s="2" t="s">
        <v>1973</v>
      </c>
      <c r="B744" s="2"/>
      <c r="C744" s="5" t="s">
        <v>1974</v>
      </c>
      <c r="D744" s="5" t="s">
        <v>23</v>
      </c>
      <c r="E744" s="5" t="s">
        <v>1974</v>
      </c>
      <c r="F744" s="5" t="s">
        <v>1975</v>
      </c>
      <c r="G744" s="5" t="s">
        <v>23</v>
      </c>
      <c r="H744" s="5" t="s">
        <v>1975</v>
      </c>
      <c r="I744" s="5" t="s">
        <v>1976</v>
      </c>
      <c r="J744" s="5" t="s">
        <v>23</v>
      </c>
      <c r="K744" s="5" t="s">
        <v>1976</v>
      </c>
      <c r="L744" s="4"/>
    </row>
    <row r="745" spans="1:12" ht="19.5" hidden="1" x14ac:dyDescent="0.35">
      <c r="A745" s="2" t="s">
        <v>1977</v>
      </c>
      <c r="B745" s="2"/>
      <c r="C745" s="5" t="s">
        <v>1978</v>
      </c>
      <c r="D745" s="5" t="s">
        <v>23</v>
      </c>
      <c r="E745" s="5" t="s">
        <v>1978</v>
      </c>
      <c r="F745" s="5" t="s">
        <v>1979</v>
      </c>
      <c r="G745" s="5" t="s">
        <v>23</v>
      </c>
      <c r="H745" s="5" t="s">
        <v>1979</v>
      </c>
      <c r="I745" s="5" t="s">
        <v>1980</v>
      </c>
      <c r="J745" s="5" t="s">
        <v>23</v>
      </c>
      <c r="K745" s="5" t="s">
        <v>1980</v>
      </c>
      <c r="L745" s="5"/>
    </row>
    <row r="746" spans="1:12" hidden="1" x14ac:dyDescent="0.35">
      <c r="A746" s="2" t="s">
        <v>1981</v>
      </c>
      <c r="B746" s="2"/>
      <c r="C746" s="4"/>
      <c r="D746" s="4"/>
      <c r="E746" s="4"/>
      <c r="F746" s="4"/>
      <c r="G746" s="4"/>
      <c r="H746" s="4"/>
      <c r="I746" s="4"/>
      <c r="J746" s="4"/>
      <c r="K746" s="4"/>
      <c r="L746" s="5"/>
    </row>
    <row r="747" spans="1:12" ht="19.5" hidden="1" x14ac:dyDescent="0.35">
      <c r="A747" s="2" t="s">
        <v>1982</v>
      </c>
      <c r="B747" s="2"/>
      <c r="C747" s="5" t="s">
        <v>1669</v>
      </c>
      <c r="D747" s="5" t="s">
        <v>23</v>
      </c>
      <c r="E747" s="5" t="s">
        <v>1669</v>
      </c>
      <c r="F747" s="5" t="s">
        <v>1983</v>
      </c>
      <c r="G747" s="5" t="s">
        <v>23</v>
      </c>
      <c r="H747" s="5" t="s">
        <v>1983</v>
      </c>
      <c r="I747" s="5" t="s">
        <v>1388</v>
      </c>
      <c r="J747" s="5" t="s">
        <v>23</v>
      </c>
      <c r="K747" s="5" t="s">
        <v>1388</v>
      </c>
      <c r="L747" s="4"/>
    </row>
    <row r="748" spans="1:12" hidden="1" x14ac:dyDescent="0.35">
      <c r="A748" s="2" t="s">
        <v>1984</v>
      </c>
      <c r="B748" s="2"/>
      <c r="C748" s="4"/>
      <c r="D748" s="4"/>
      <c r="E748" s="4"/>
      <c r="F748" s="4"/>
      <c r="G748" s="4"/>
      <c r="H748" s="4"/>
      <c r="I748" s="4"/>
      <c r="J748" s="4"/>
      <c r="K748" s="4"/>
      <c r="L748" s="5"/>
    </row>
    <row r="749" spans="1:12" hidden="1" x14ac:dyDescent="0.35">
      <c r="A749" s="2" t="s">
        <v>1985</v>
      </c>
      <c r="B749" s="2"/>
      <c r="C749" s="5" t="s">
        <v>1986</v>
      </c>
      <c r="D749" s="5" t="s">
        <v>23</v>
      </c>
      <c r="E749" s="5" t="s">
        <v>1986</v>
      </c>
      <c r="F749" s="5" t="s">
        <v>1987</v>
      </c>
      <c r="G749" s="5" t="s">
        <v>23</v>
      </c>
      <c r="H749" s="5" t="s">
        <v>1987</v>
      </c>
      <c r="I749" s="5" t="s">
        <v>1988</v>
      </c>
      <c r="J749" s="5" t="s">
        <v>23</v>
      </c>
      <c r="K749" s="5" t="s">
        <v>1988</v>
      </c>
      <c r="L749" s="4"/>
    </row>
    <row r="750" spans="1:12" ht="28.5" hidden="1" x14ac:dyDescent="0.35">
      <c r="A750" s="2" t="s">
        <v>1989</v>
      </c>
      <c r="B750" s="2"/>
      <c r="C750" s="5" t="s">
        <v>23</v>
      </c>
      <c r="D750" s="5" t="s">
        <v>23</v>
      </c>
      <c r="E750" s="5" t="s">
        <v>23</v>
      </c>
      <c r="F750" s="5" t="s">
        <v>1990</v>
      </c>
      <c r="G750" s="5" t="s">
        <v>23</v>
      </c>
      <c r="H750" s="5" t="s">
        <v>1990</v>
      </c>
      <c r="I750" s="5" t="s">
        <v>1991</v>
      </c>
      <c r="J750" s="5" t="s">
        <v>23</v>
      </c>
      <c r="K750" s="5" t="s">
        <v>1991</v>
      </c>
      <c r="L750" s="5"/>
    </row>
    <row r="751" spans="1:12" ht="19.5" hidden="1" x14ac:dyDescent="0.35">
      <c r="A751" s="2" t="s">
        <v>1992</v>
      </c>
      <c r="B751" s="2"/>
      <c r="C751" s="4"/>
      <c r="D751" s="4"/>
      <c r="E751" s="4"/>
      <c r="F751" s="4"/>
      <c r="G751" s="4"/>
      <c r="H751" s="4"/>
      <c r="I751" s="4"/>
      <c r="J751" s="4"/>
      <c r="K751" s="4"/>
      <c r="L751" s="5"/>
    </row>
    <row r="752" spans="1:12" ht="19.5" hidden="1" x14ac:dyDescent="0.35">
      <c r="A752" s="2" t="s">
        <v>1993</v>
      </c>
      <c r="B752" s="2"/>
      <c r="C752" s="5" t="s">
        <v>1994</v>
      </c>
      <c r="D752" s="5" t="s">
        <v>23</v>
      </c>
      <c r="E752" s="5" t="s">
        <v>1994</v>
      </c>
      <c r="F752" s="5" t="s">
        <v>1995</v>
      </c>
      <c r="G752" s="5" t="s">
        <v>23</v>
      </c>
      <c r="H752" s="5" t="s">
        <v>1995</v>
      </c>
      <c r="I752" s="5" t="s">
        <v>1996</v>
      </c>
      <c r="J752" s="5" t="s">
        <v>23</v>
      </c>
      <c r="K752" s="5" t="s">
        <v>1996</v>
      </c>
      <c r="L752" s="4"/>
    </row>
    <row r="753" spans="1:12" hidden="1" x14ac:dyDescent="0.35">
      <c r="A753" s="2" t="s">
        <v>1997</v>
      </c>
      <c r="B753" s="2"/>
      <c r="C753" s="4"/>
      <c r="D753" s="4"/>
      <c r="E753" s="4"/>
      <c r="F753" s="4"/>
      <c r="G753" s="4"/>
      <c r="H753" s="4"/>
      <c r="I753" s="4"/>
      <c r="J753" s="4"/>
      <c r="K753" s="4"/>
      <c r="L753" s="5"/>
    </row>
    <row r="754" spans="1:12" ht="19.5" hidden="1" x14ac:dyDescent="0.35">
      <c r="A754" s="2" t="s">
        <v>1998</v>
      </c>
      <c r="B754" s="2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spans="1:12" ht="19.5" hidden="1" x14ac:dyDescent="0.35">
      <c r="A755" s="2" t="s">
        <v>1973</v>
      </c>
      <c r="B755" s="2"/>
      <c r="C755" s="5" t="s">
        <v>1999</v>
      </c>
      <c r="D755" s="5" t="s">
        <v>23</v>
      </c>
      <c r="E755" s="5" t="s">
        <v>1999</v>
      </c>
      <c r="F755" s="5" t="s">
        <v>2000</v>
      </c>
      <c r="G755" s="5" t="s">
        <v>23</v>
      </c>
      <c r="H755" s="5" t="s">
        <v>2000</v>
      </c>
      <c r="I755" s="5" t="s">
        <v>2001</v>
      </c>
      <c r="J755" s="5" t="s">
        <v>23</v>
      </c>
      <c r="K755" s="5" t="s">
        <v>2001</v>
      </c>
      <c r="L755" s="4"/>
    </row>
    <row r="756" spans="1:12" ht="19.5" hidden="1" x14ac:dyDescent="0.35">
      <c r="A756" s="2" t="s">
        <v>2002</v>
      </c>
      <c r="B756" s="2"/>
      <c r="C756" s="4"/>
      <c r="D756" s="4"/>
      <c r="E756" s="4"/>
      <c r="F756" s="4"/>
      <c r="G756" s="4"/>
      <c r="H756" s="4"/>
      <c r="I756" s="4"/>
      <c r="J756" s="4"/>
      <c r="K756" s="4"/>
      <c r="L756" s="5"/>
    </row>
    <row r="757" spans="1:12" ht="19.5" hidden="1" x14ac:dyDescent="0.35">
      <c r="A757" s="2" t="s">
        <v>1973</v>
      </c>
      <c r="B757" s="2"/>
      <c r="C757" s="5" t="s">
        <v>2003</v>
      </c>
      <c r="D757" s="5" t="s">
        <v>23</v>
      </c>
      <c r="E757" s="5" t="s">
        <v>2003</v>
      </c>
      <c r="F757" s="5" t="s">
        <v>2004</v>
      </c>
      <c r="G757" s="5" t="s">
        <v>23</v>
      </c>
      <c r="H757" s="5" t="s">
        <v>2004</v>
      </c>
      <c r="I757" s="5" t="s">
        <v>2005</v>
      </c>
      <c r="J757" s="5" t="s">
        <v>23</v>
      </c>
      <c r="K757" s="5" t="s">
        <v>2005</v>
      </c>
      <c r="L757" s="4"/>
    </row>
    <row r="758" spans="1:12" hidden="1" x14ac:dyDescent="0.35">
      <c r="A758" s="2" t="s">
        <v>117</v>
      </c>
      <c r="B758" s="2"/>
      <c r="C758" s="5" t="s">
        <v>9</v>
      </c>
      <c r="D758" s="5" t="s">
        <v>23</v>
      </c>
      <c r="E758" s="5" t="s">
        <v>9</v>
      </c>
      <c r="F758" s="5" t="s">
        <v>314</v>
      </c>
      <c r="G758" s="5" t="s">
        <v>23</v>
      </c>
      <c r="H758" s="5" t="s">
        <v>314</v>
      </c>
      <c r="I758" s="5" t="s">
        <v>63</v>
      </c>
      <c r="J758" s="5" t="s">
        <v>23</v>
      </c>
      <c r="K758" s="5" t="s">
        <v>63</v>
      </c>
      <c r="L758" s="5"/>
    </row>
    <row r="759" spans="1:12" ht="19.5" x14ac:dyDescent="0.35">
      <c r="A759" s="2" t="s">
        <v>2234</v>
      </c>
      <c r="B759" s="2" t="str">
        <f>TRIM(A759)</f>
        <v>Employer Share, Employee Retirement</v>
      </c>
      <c r="C759" s="5" t="s">
        <v>2006</v>
      </c>
      <c r="D759" s="5" t="s">
        <v>23</v>
      </c>
      <c r="E759" s="5" t="s">
        <v>2006</v>
      </c>
      <c r="F759" s="8" t="s">
        <v>2007</v>
      </c>
      <c r="G759" s="5" t="s">
        <v>23</v>
      </c>
      <c r="H759" s="5" t="s">
        <v>2007</v>
      </c>
      <c r="I759" s="5" t="s">
        <v>2008</v>
      </c>
      <c r="J759" s="5" t="s">
        <v>23</v>
      </c>
      <c r="K759" s="5" t="s">
        <v>2008</v>
      </c>
      <c r="L759" s="5"/>
    </row>
    <row r="760" spans="1:12" ht="19.5" hidden="1" x14ac:dyDescent="0.35">
      <c r="A760" s="2" t="s">
        <v>2009</v>
      </c>
      <c r="B760" s="2"/>
      <c r="C760" s="4"/>
      <c r="D760" s="4"/>
      <c r="E760" s="4"/>
      <c r="F760" s="4"/>
      <c r="G760" s="4"/>
      <c r="H760" s="4"/>
      <c r="I760" s="4"/>
      <c r="J760" s="4"/>
      <c r="K760" s="4"/>
      <c r="L760" s="5"/>
    </row>
    <row r="761" spans="1:12" hidden="1" x14ac:dyDescent="0.35">
      <c r="A761" s="2" t="s">
        <v>2010</v>
      </c>
      <c r="B761" s="2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spans="1:12" ht="19.5" hidden="1" x14ac:dyDescent="0.35">
      <c r="A762" s="2" t="s">
        <v>2011</v>
      </c>
      <c r="B762" s="2"/>
      <c r="C762" s="5" t="s">
        <v>9</v>
      </c>
      <c r="D762" s="5" t="s">
        <v>23</v>
      </c>
      <c r="E762" s="5" t="s">
        <v>9</v>
      </c>
      <c r="F762" s="5" t="s">
        <v>9</v>
      </c>
      <c r="G762" s="5" t="s">
        <v>23</v>
      </c>
      <c r="H762" s="5" t="s">
        <v>9</v>
      </c>
      <c r="I762" s="5" t="s">
        <v>44</v>
      </c>
      <c r="J762" s="5" t="s">
        <v>23</v>
      </c>
      <c r="K762" s="5" t="s">
        <v>44</v>
      </c>
      <c r="L762" s="4"/>
    </row>
    <row r="763" spans="1:12" ht="19.5" hidden="1" x14ac:dyDescent="0.35">
      <c r="A763" s="2" t="s">
        <v>1971</v>
      </c>
      <c r="B763" s="2"/>
      <c r="C763" s="4"/>
      <c r="D763" s="4"/>
      <c r="E763" s="4"/>
      <c r="F763" s="4"/>
      <c r="G763" s="4"/>
      <c r="H763" s="4"/>
      <c r="I763" s="4"/>
      <c r="J763" s="4"/>
      <c r="K763" s="4"/>
      <c r="L763" s="5"/>
    </row>
    <row r="764" spans="1:12" ht="19.5" hidden="1" x14ac:dyDescent="0.35">
      <c r="A764" s="2" t="s">
        <v>799</v>
      </c>
      <c r="B764" s="2"/>
      <c r="C764" s="5" t="s">
        <v>944</v>
      </c>
      <c r="D764" s="5" t="s">
        <v>23</v>
      </c>
      <c r="E764" s="5" t="s">
        <v>944</v>
      </c>
      <c r="F764" s="5" t="s">
        <v>2012</v>
      </c>
      <c r="G764" s="5" t="s">
        <v>23</v>
      </c>
      <c r="H764" s="5" t="s">
        <v>2012</v>
      </c>
      <c r="I764" s="5" t="s">
        <v>2013</v>
      </c>
      <c r="J764" s="5" t="s">
        <v>23</v>
      </c>
      <c r="K764" s="5" t="s">
        <v>2013</v>
      </c>
      <c r="L764" s="4"/>
    </row>
    <row r="765" spans="1:12" ht="19.5" hidden="1" x14ac:dyDescent="0.35">
      <c r="A765" s="2" t="s">
        <v>794</v>
      </c>
      <c r="B765" s="2"/>
      <c r="C765" s="5" t="s">
        <v>2014</v>
      </c>
      <c r="D765" s="5" t="s">
        <v>23</v>
      </c>
      <c r="E765" s="5" t="s">
        <v>2014</v>
      </c>
      <c r="F765" s="5" t="s">
        <v>2015</v>
      </c>
      <c r="G765" s="5" t="s">
        <v>23</v>
      </c>
      <c r="H765" s="5" t="s">
        <v>2015</v>
      </c>
      <c r="I765" s="5" t="s">
        <v>2016</v>
      </c>
      <c r="J765" s="5" t="s">
        <v>23</v>
      </c>
      <c r="K765" s="5" t="s">
        <v>2016</v>
      </c>
      <c r="L765" s="5"/>
    </row>
    <row r="766" spans="1:12" ht="19.5" hidden="1" x14ac:dyDescent="0.35">
      <c r="A766" s="2" t="s">
        <v>2017</v>
      </c>
      <c r="B766" s="2"/>
      <c r="C766" s="4"/>
      <c r="D766" s="4"/>
      <c r="E766" s="4"/>
      <c r="F766" s="4"/>
      <c r="G766" s="4"/>
      <c r="H766" s="4"/>
      <c r="I766" s="4"/>
      <c r="J766" s="4"/>
      <c r="K766" s="4"/>
      <c r="L766" s="5"/>
    </row>
    <row r="767" spans="1:12" hidden="1" x14ac:dyDescent="0.35">
      <c r="A767" s="2" t="s">
        <v>2018</v>
      </c>
      <c r="B767" s="2"/>
      <c r="C767" s="5" t="s">
        <v>1157</v>
      </c>
      <c r="D767" s="5" t="s">
        <v>23</v>
      </c>
      <c r="E767" s="5" t="s">
        <v>1157</v>
      </c>
      <c r="F767" s="5" t="s">
        <v>2019</v>
      </c>
      <c r="G767" s="5" t="s">
        <v>23</v>
      </c>
      <c r="H767" s="5" t="s">
        <v>2019</v>
      </c>
      <c r="I767" s="5" t="s">
        <v>261</v>
      </c>
      <c r="J767" s="5" t="s">
        <v>23</v>
      </c>
      <c r="K767" s="5" t="s">
        <v>261</v>
      </c>
      <c r="L767" s="4"/>
    </row>
    <row r="768" spans="1:12" hidden="1" x14ac:dyDescent="0.35">
      <c r="A768" s="2" t="s">
        <v>437</v>
      </c>
      <c r="B768" s="2"/>
      <c r="C768" s="5" t="s">
        <v>314</v>
      </c>
      <c r="D768" s="5" t="s">
        <v>23</v>
      </c>
      <c r="E768" s="5" t="s">
        <v>314</v>
      </c>
      <c r="F768" s="5" t="s">
        <v>454</v>
      </c>
      <c r="G768" s="5" t="s">
        <v>23</v>
      </c>
      <c r="H768" s="5" t="s">
        <v>454</v>
      </c>
      <c r="I768" s="5" t="s">
        <v>1381</v>
      </c>
      <c r="J768" s="5" t="s">
        <v>23</v>
      </c>
      <c r="K768" s="5" t="s">
        <v>1381</v>
      </c>
      <c r="L768" s="5"/>
    </row>
    <row r="769" spans="1:12" hidden="1" x14ac:dyDescent="0.35">
      <c r="A769" s="2" t="s">
        <v>2020</v>
      </c>
      <c r="B769" s="2"/>
      <c r="C769" s="4"/>
      <c r="D769" s="4"/>
      <c r="E769" s="4"/>
      <c r="F769" s="4"/>
      <c r="G769" s="4"/>
      <c r="H769" s="4"/>
      <c r="I769" s="4"/>
      <c r="J769" s="4"/>
      <c r="K769" s="4"/>
      <c r="L769" s="5"/>
    </row>
    <row r="770" spans="1:12" hidden="1" x14ac:dyDescent="0.35">
      <c r="A770" s="2" t="s">
        <v>2021</v>
      </c>
      <c r="B770" s="2"/>
      <c r="C770" s="5" t="s">
        <v>2019</v>
      </c>
      <c r="D770" s="5" t="s">
        <v>23</v>
      </c>
      <c r="E770" s="5" t="s">
        <v>2019</v>
      </c>
      <c r="F770" s="5" t="s">
        <v>2022</v>
      </c>
      <c r="G770" s="5" t="s">
        <v>23</v>
      </c>
      <c r="H770" s="5" t="s">
        <v>2022</v>
      </c>
      <c r="I770" s="5" t="s">
        <v>2023</v>
      </c>
      <c r="J770" s="5" t="s">
        <v>23</v>
      </c>
      <c r="K770" s="5" t="s">
        <v>2023</v>
      </c>
      <c r="L770" s="4"/>
    </row>
    <row r="771" spans="1:12" hidden="1" x14ac:dyDescent="0.35">
      <c r="A771" s="2" t="s">
        <v>1981</v>
      </c>
      <c r="B771" s="2"/>
      <c r="C771" s="4"/>
      <c r="D771" s="4"/>
      <c r="E771" s="4"/>
      <c r="F771" s="4"/>
      <c r="G771" s="4"/>
      <c r="H771" s="4"/>
      <c r="I771" s="4"/>
      <c r="J771" s="4"/>
      <c r="K771" s="4"/>
      <c r="L771" s="5"/>
    </row>
    <row r="772" spans="1:12" ht="19.5" hidden="1" x14ac:dyDescent="0.35">
      <c r="A772" s="2" t="s">
        <v>1982</v>
      </c>
      <c r="B772" s="2"/>
      <c r="C772" s="5" t="s">
        <v>9</v>
      </c>
      <c r="D772" s="5" t="s">
        <v>23</v>
      </c>
      <c r="E772" s="5" t="s">
        <v>9</v>
      </c>
      <c r="F772" s="5" t="s">
        <v>2024</v>
      </c>
      <c r="G772" s="5" t="s">
        <v>23</v>
      </c>
      <c r="H772" s="5" t="s">
        <v>2024</v>
      </c>
      <c r="I772" s="5" t="s">
        <v>2025</v>
      </c>
      <c r="J772" s="5" t="s">
        <v>23</v>
      </c>
      <c r="K772" s="5" t="s">
        <v>2025</v>
      </c>
      <c r="L772" s="4"/>
    </row>
    <row r="773" spans="1:12" hidden="1" x14ac:dyDescent="0.35">
      <c r="A773" s="2" t="s">
        <v>2026</v>
      </c>
      <c r="B773" s="2"/>
      <c r="C773" s="4"/>
      <c r="D773" s="4"/>
      <c r="E773" s="4"/>
      <c r="F773" s="4"/>
      <c r="G773" s="4"/>
      <c r="H773" s="4"/>
      <c r="I773" s="4"/>
      <c r="J773" s="4"/>
      <c r="K773" s="4"/>
      <c r="L773" s="5"/>
    </row>
    <row r="774" spans="1:12" ht="19.5" hidden="1" x14ac:dyDescent="0.35">
      <c r="A774" s="2" t="s">
        <v>2027</v>
      </c>
      <c r="B774" s="2"/>
      <c r="C774" s="5" t="s">
        <v>454</v>
      </c>
      <c r="D774" s="5" t="s">
        <v>23</v>
      </c>
      <c r="E774" s="5" t="s">
        <v>454</v>
      </c>
      <c r="F774" s="5" t="s">
        <v>2028</v>
      </c>
      <c r="G774" s="5" t="s">
        <v>23</v>
      </c>
      <c r="H774" s="5" t="s">
        <v>2028</v>
      </c>
      <c r="I774" s="5" t="s">
        <v>544</v>
      </c>
      <c r="J774" s="5" t="s">
        <v>23</v>
      </c>
      <c r="K774" s="5" t="s">
        <v>544</v>
      </c>
      <c r="L774" s="4"/>
    </row>
    <row r="775" spans="1:12" hidden="1" x14ac:dyDescent="0.35">
      <c r="A775" s="2" t="s">
        <v>2029</v>
      </c>
      <c r="B775" s="2"/>
      <c r="C775" s="4"/>
      <c r="D775" s="4"/>
      <c r="E775" s="4"/>
      <c r="F775" s="4"/>
      <c r="G775" s="4"/>
      <c r="H775" s="4"/>
      <c r="I775" s="4"/>
      <c r="J775" s="4"/>
      <c r="K775" s="4"/>
      <c r="L775" s="5"/>
    </row>
    <row r="776" spans="1:12" ht="19.5" hidden="1" x14ac:dyDescent="0.35">
      <c r="A776" s="2" t="s">
        <v>2030</v>
      </c>
      <c r="B776" s="2"/>
      <c r="C776" s="5" t="s">
        <v>314</v>
      </c>
      <c r="D776" s="5" t="s">
        <v>23</v>
      </c>
      <c r="E776" s="5" t="s">
        <v>314</v>
      </c>
      <c r="F776" s="5" t="s">
        <v>625</v>
      </c>
      <c r="G776" s="5" t="s">
        <v>23</v>
      </c>
      <c r="H776" s="5" t="s">
        <v>625</v>
      </c>
      <c r="I776" s="5" t="s">
        <v>2031</v>
      </c>
      <c r="J776" s="5" t="s">
        <v>23</v>
      </c>
      <c r="K776" s="5" t="s">
        <v>2031</v>
      </c>
      <c r="L776" s="4"/>
    </row>
    <row r="777" spans="1:12" ht="19.5" hidden="1" x14ac:dyDescent="0.35">
      <c r="A777" s="2" t="s">
        <v>2032</v>
      </c>
      <c r="B777" s="2"/>
      <c r="C777" s="5" t="s">
        <v>9</v>
      </c>
      <c r="D777" s="5" t="s">
        <v>23</v>
      </c>
      <c r="E777" s="5" t="s">
        <v>9</v>
      </c>
      <c r="F777" s="5" t="s">
        <v>9</v>
      </c>
      <c r="G777" s="5" t="s">
        <v>23</v>
      </c>
      <c r="H777" s="5" t="s">
        <v>9</v>
      </c>
      <c r="I777" s="5" t="s">
        <v>9</v>
      </c>
      <c r="J777" s="5" t="s">
        <v>23</v>
      </c>
      <c r="K777" s="5" t="s">
        <v>9</v>
      </c>
      <c r="L777" s="5"/>
    </row>
    <row r="778" spans="1:12" hidden="1" x14ac:dyDescent="0.35">
      <c r="A778" s="2" t="s">
        <v>2033</v>
      </c>
      <c r="B778" s="2"/>
      <c r="C778" s="5" t="s">
        <v>63</v>
      </c>
      <c r="D778" s="5" t="s">
        <v>23</v>
      </c>
      <c r="E778" s="5" t="s">
        <v>63</v>
      </c>
      <c r="F778" s="5" t="s">
        <v>2034</v>
      </c>
      <c r="G778" s="5" t="s">
        <v>23</v>
      </c>
      <c r="H778" s="5" t="s">
        <v>2034</v>
      </c>
      <c r="I778" s="5" t="s">
        <v>464</v>
      </c>
      <c r="J778" s="5" t="s">
        <v>23</v>
      </c>
      <c r="K778" s="5" t="s">
        <v>464</v>
      </c>
      <c r="L778" s="5"/>
    </row>
    <row r="779" spans="1:12" hidden="1" x14ac:dyDescent="0.35">
      <c r="A779" s="2" t="s">
        <v>1984</v>
      </c>
      <c r="B779" s="2"/>
      <c r="C779" s="4"/>
      <c r="D779" s="4"/>
      <c r="E779" s="4"/>
      <c r="F779" s="4"/>
      <c r="G779" s="4"/>
      <c r="H779" s="4"/>
      <c r="I779" s="4"/>
      <c r="J779" s="4"/>
      <c r="K779" s="4"/>
      <c r="L779" s="5"/>
    </row>
    <row r="780" spans="1:12" hidden="1" x14ac:dyDescent="0.35">
      <c r="A780" s="2" t="s">
        <v>1985</v>
      </c>
      <c r="B780" s="2"/>
      <c r="C780" s="5" t="s">
        <v>2035</v>
      </c>
      <c r="D780" s="5" t="s">
        <v>23</v>
      </c>
      <c r="E780" s="5" t="s">
        <v>2035</v>
      </c>
      <c r="F780" s="5" t="s">
        <v>2036</v>
      </c>
      <c r="G780" s="5" t="s">
        <v>23</v>
      </c>
      <c r="H780" s="5" t="s">
        <v>2036</v>
      </c>
      <c r="I780" s="5" t="s">
        <v>1089</v>
      </c>
      <c r="J780" s="5" t="s">
        <v>23</v>
      </c>
      <c r="K780" s="5" t="s">
        <v>1089</v>
      </c>
      <c r="L780" s="4"/>
    </row>
    <row r="781" spans="1:12" hidden="1" x14ac:dyDescent="0.35">
      <c r="A781" s="2" t="s">
        <v>2037</v>
      </c>
      <c r="B781" s="2"/>
      <c r="C781" s="5" t="s">
        <v>68</v>
      </c>
      <c r="D781" s="5" t="s">
        <v>23</v>
      </c>
      <c r="E781" s="5" t="s">
        <v>68</v>
      </c>
      <c r="F781" s="5" t="s">
        <v>324</v>
      </c>
      <c r="G781" s="5" t="s">
        <v>23</v>
      </c>
      <c r="H781" s="5" t="s">
        <v>324</v>
      </c>
      <c r="I781" s="5" t="s">
        <v>1606</v>
      </c>
      <c r="J781" s="5" t="s">
        <v>23</v>
      </c>
      <c r="K781" s="5" t="s">
        <v>1606</v>
      </c>
      <c r="L781" s="5"/>
    </row>
    <row r="782" spans="1:12" ht="19.5" hidden="1" x14ac:dyDescent="0.35">
      <c r="A782" s="2" t="s">
        <v>2038</v>
      </c>
      <c r="B782" s="2"/>
      <c r="C782" s="5" t="s">
        <v>9</v>
      </c>
      <c r="D782" s="5" t="s">
        <v>23</v>
      </c>
      <c r="E782" s="5" t="s">
        <v>9</v>
      </c>
      <c r="F782" s="5" t="s">
        <v>9</v>
      </c>
      <c r="G782" s="5" t="s">
        <v>23</v>
      </c>
      <c r="H782" s="5" t="s">
        <v>9</v>
      </c>
      <c r="I782" s="5" t="s">
        <v>314</v>
      </c>
      <c r="J782" s="5" t="s">
        <v>23</v>
      </c>
      <c r="K782" s="5" t="s">
        <v>314</v>
      </c>
      <c r="L782" s="5"/>
    </row>
    <row r="783" spans="1:12" ht="19.5" hidden="1" x14ac:dyDescent="0.35">
      <c r="A783" s="2" t="s">
        <v>2039</v>
      </c>
      <c r="B783" s="2"/>
      <c r="C783" s="5" t="s">
        <v>314</v>
      </c>
      <c r="D783" s="5" t="s">
        <v>23</v>
      </c>
      <c r="E783" s="5" t="s">
        <v>314</v>
      </c>
      <c r="F783" s="5" t="s">
        <v>262</v>
      </c>
      <c r="G783" s="5" t="s">
        <v>23</v>
      </c>
      <c r="H783" s="5" t="s">
        <v>262</v>
      </c>
      <c r="I783" s="5" t="s">
        <v>261</v>
      </c>
      <c r="J783" s="5" t="s">
        <v>23</v>
      </c>
      <c r="K783" s="5" t="s">
        <v>261</v>
      </c>
      <c r="L783" s="5"/>
    </row>
    <row r="784" spans="1:12" ht="19.5" hidden="1" x14ac:dyDescent="0.35">
      <c r="A784" s="2" t="s">
        <v>1992</v>
      </c>
      <c r="B784" s="2"/>
      <c r="C784" s="4"/>
      <c r="D784" s="4"/>
      <c r="E784" s="4"/>
      <c r="F784" s="4"/>
      <c r="G784" s="4"/>
      <c r="H784" s="4"/>
      <c r="I784" s="4"/>
      <c r="J784" s="4"/>
      <c r="K784" s="4"/>
      <c r="L784" s="5"/>
    </row>
    <row r="785" spans="1:12" ht="19.5" hidden="1" x14ac:dyDescent="0.35">
      <c r="A785" s="2" t="s">
        <v>1993</v>
      </c>
      <c r="B785" s="2"/>
      <c r="C785" s="5" t="s">
        <v>2019</v>
      </c>
      <c r="D785" s="5" t="s">
        <v>23</v>
      </c>
      <c r="E785" s="5" t="s">
        <v>2019</v>
      </c>
      <c r="F785" s="5" t="s">
        <v>2040</v>
      </c>
      <c r="G785" s="5" t="s">
        <v>23</v>
      </c>
      <c r="H785" s="5" t="s">
        <v>2040</v>
      </c>
      <c r="I785" s="5" t="s">
        <v>2041</v>
      </c>
      <c r="J785" s="5" t="s">
        <v>23</v>
      </c>
      <c r="K785" s="5" t="s">
        <v>2041</v>
      </c>
      <c r="L785" s="4"/>
    </row>
    <row r="786" spans="1:12" hidden="1" x14ac:dyDescent="0.35">
      <c r="A786" s="2" t="s">
        <v>1997</v>
      </c>
      <c r="B786" s="2"/>
      <c r="C786" s="4"/>
      <c r="D786" s="4"/>
      <c r="E786" s="4"/>
      <c r="F786" s="4"/>
      <c r="G786" s="4"/>
      <c r="H786" s="4"/>
      <c r="I786" s="4"/>
      <c r="J786" s="4"/>
      <c r="K786" s="4"/>
      <c r="L786" s="5"/>
    </row>
    <row r="787" spans="1:12" ht="19.5" hidden="1" x14ac:dyDescent="0.35">
      <c r="A787" s="2" t="s">
        <v>2042</v>
      </c>
      <c r="B787" s="2"/>
      <c r="C787" s="5" t="s">
        <v>1282</v>
      </c>
      <c r="D787" s="5" t="s">
        <v>23</v>
      </c>
      <c r="E787" s="5" t="s">
        <v>1282</v>
      </c>
      <c r="F787" s="5" t="s">
        <v>2043</v>
      </c>
      <c r="G787" s="5" t="s">
        <v>23</v>
      </c>
      <c r="H787" s="5" t="s">
        <v>2043</v>
      </c>
      <c r="I787" s="5" t="s">
        <v>2044</v>
      </c>
      <c r="J787" s="5" t="s">
        <v>23</v>
      </c>
      <c r="K787" s="5" t="s">
        <v>2044</v>
      </c>
      <c r="L787" s="4"/>
    </row>
    <row r="788" spans="1:12" ht="19.5" hidden="1" x14ac:dyDescent="0.35">
      <c r="A788" s="2" t="s">
        <v>2045</v>
      </c>
      <c r="B788" s="2"/>
      <c r="C788" s="5" t="s">
        <v>261</v>
      </c>
      <c r="D788" s="5" t="s">
        <v>23</v>
      </c>
      <c r="E788" s="5" t="s">
        <v>261</v>
      </c>
      <c r="F788" s="5" t="s">
        <v>1608</v>
      </c>
      <c r="G788" s="5" t="s">
        <v>23</v>
      </c>
      <c r="H788" s="5" t="s">
        <v>1608</v>
      </c>
      <c r="I788" s="5" t="s">
        <v>2046</v>
      </c>
      <c r="J788" s="5" t="s">
        <v>23</v>
      </c>
      <c r="K788" s="5" t="s">
        <v>2046</v>
      </c>
      <c r="L788" s="5"/>
    </row>
    <row r="789" spans="1:12" hidden="1" x14ac:dyDescent="0.35">
      <c r="A789" s="2" t="s">
        <v>2047</v>
      </c>
      <c r="B789" s="2"/>
      <c r="C789" s="4"/>
      <c r="D789" s="4"/>
      <c r="E789" s="4"/>
      <c r="F789" s="4"/>
      <c r="G789" s="4"/>
      <c r="H789" s="4"/>
      <c r="I789" s="4"/>
      <c r="J789" s="4"/>
      <c r="K789" s="4"/>
      <c r="L789" s="5"/>
    </row>
    <row r="790" spans="1:12" hidden="1" x14ac:dyDescent="0.35">
      <c r="A790" s="2" t="s">
        <v>2048</v>
      </c>
      <c r="B790" s="2"/>
      <c r="C790" s="5" t="s">
        <v>1157</v>
      </c>
      <c r="D790" s="5" t="s">
        <v>23</v>
      </c>
      <c r="E790" s="5" t="s">
        <v>1157</v>
      </c>
      <c r="F790" s="5" t="s">
        <v>1736</v>
      </c>
      <c r="G790" s="5" t="s">
        <v>23</v>
      </c>
      <c r="H790" s="5" t="s">
        <v>1736</v>
      </c>
      <c r="I790" s="5" t="s">
        <v>543</v>
      </c>
      <c r="J790" s="5" t="s">
        <v>23</v>
      </c>
      <c r="K790" s="5" t="s">
        <v>543</v>
      </c>
      <c r="L790" s="4"/>
    </row>
    <row r="791" spans="1:12" hidden="1" x14ac:dyDescent="0.35">
      <c r="A791" s="2" t="s">
        <v>437</v>
      </c>
      <c r="B791" s="2"/>
      <c r="C791" s="5" t="s">
        <v>9</v>
      </c>
      <c r="D791" s="5" t="s">
        <v>23</v>
      </c>
      <c r="E791" s="5" t="s">
        <v>9</v>
      </c>
      <c r="F791" s="5" t="s">
        <v>95</v>
      </c>
      <c r="G791" s="5" t="s">
        <v>23</v>
      </c>
      <c r="H791" s="5" t="s">
        <v>95</v>
      </c>
      <c r="I791" s="5" t="s">
        <v>66</v>
      </c>
      <c r="J791" s="5" t="s">
        <v>23</v>
      </c>
      <c r="K791" s="5" t="s">
        <v>66</v>
      </c>
      <c r="L791" s="5"/>
    </row>
    <row r="792" spans="1:12" hidden="1" x14ac:dyDescent="0.35">
      <c r="A792" s="2" t="s">
        <v>117</v>
      </c>
      <c r="B792" s="2"/>
      <c r="C792" s="5" t="s">
        <v>466</v>
      </c>
      <c r="D792" s="5" t="s">
        <v>23</v>
      </c>
      <c r="E792" s="5" t="s">
        <v>466</v>
      </c>
      <c r="F792" s="5" t="s">
        <v>2049</v>
      </c>
      <c r="G792" s="5" t="s">
        <v>23</v>
      </c>
      <c r="H792" s="5" t="s">
        <v>2049</v>
      </c>
      <c r="I792" s="5" t="s">
        <v>2050</v>
      </c>
      <c r="J792" s="5" t="s">
        <v>23</v>
      </c>
      <c r="K792" s="5" t="s">
        <v>2050</v>
      </c>
      <c r="L792" s="5"/>
    </row>
    <row r="793" spans="1:12" ht="19.5" x14ac:dyDescent="0.35">
      <c r="A793" s="2" t="s">
        <v>2235</v>
      </c>
      <c r="B793" s="2" t="str">
        <f>TRIM(A793)</f>
        <v>Interest Received by Trust Funds</v>
      </c>
      <c r="C793" s="5" t="s">
        <v>2051</v>
      </c>
      <c r="D793" s="5" t="s">
        <v>23</v>
      </c>
      <c r="E793" s="5" t="s">
        <v>2051</v>
      </c>
      <c r="F793" s="8" t="s">
        <v>2052</v>
      </c>
      <c r="G793" s="5" t="s">
        <v>23</v>
      </c>
      <c r="H793" s="5" t="s">
        <v>2052</v>
      </c>
      <c r="I793" s="5" t="s">
        <v>2053</v>
      </c>
      <c r="J793" s="5" t="s">
        <v>23</v>
      </c>
      <c r="K793" s="5" t="s">
        <v>2053</v>
      </c>
      <c r="L793" s="5"/>
    </row>
    <row r="794" spans="1:12" ht="19.5" hidden="1" x14ac:dyDescent="0.35">
      <c r="A794" s="2" t="s">
        <v>2054</v>
      </c>
      <c r="B794" s="2"/>
      <c r="C794" s="5" t="s">
        <v>23</v>
      </c>
      <c r="D794" s="5" t="s">
        <v>112</v>
      </c>
      <c r="E794" s="5" t="s">
        <v>2055</v>
      </c>
      <c r="F794" s="5" t="s">
        <v>23</v>
      </c>
      <c r="G794" s="5" t="s">
        <v>2056</v>
      </c>
      <c r="H794" s="5" t="s">
        <v>2057</v>
      </c>
      <c r="I794" s="5" t="s">
        <v>23</v>
      </c>
      <c r="J794" s="5" t="s">
        <v>2058</v>
      </c>
      <c r="K794" s="5" t="s">
        <v>2059</v>
      </c>
      <c r="L794" s="5"/>
    </row>
    <row r="795" spans="1:12" ht="19.5" x14ac:dyDescent="0.35">
      <c r="A795" s="2" t="s">
        <v>2236</v>
      </c>
      <c r="B795" s="2" t="str">
        <f t="shared" ref="B795:B801" si="1">TRIM(A795)</f>
        <v>Undistributed Offsetting Receipts</v>
      </c>
      <c r="C795" s="5" t="s">
        <v>2060</v>
      </c>
      <c r="D795" s="5" t="s">
        <v>112</v>
      </c>
      <c r="E795" s="5" t="s">
        <v>2061</v>
      </c>
      <c r="F795" s="8" t="s">
        <v>2062</v>
      </c>
      <c r="G795" s="5" t="s">
        <v>2056</v>
      </c>
      <c r="H795" s="5" t="s">
        <v>2063</v>
      </c>
      <c r="I795" s="5" t="s">
        <v>2064</v>
      </c>
      <c r="J795" s="5" t="s">
        <v>2058</v>
      </c>
      <c r="K795" s="5" t="s">
        <v>2065</v>
      </c>
      <c r="L795" s="5"/>
    </row>
    <row r="796" spans="1:12" x14ac:dyDescent="0.35">
      <c r="A796" s="2" t="s">
        <v>2066</v>
      </c>
      <c r="B796" s="2" t="str">
        <f t="shared" si="1"/>
        <v>Total Outlays</v>
      </c>
      <c r="C796" s="5" t="s">
        <v>2067</v>
      </c>
      <c r="D796" s="5" t="s">
        <v>2068</v>
      </c>
      <c r="E796" s="5" t="s">
        <v>2069</v>
      </c>
      <c r="F796" s="8" t="s">
        <v>2070</v>
      </c>
      <c r="G796" s="5" t="s">
        <v>2071</v>
      </c>
      <c r="H796" s="5" t="s">
        <v>2072</v>
      </c>
      <c r="I796" s="5" t="s">
        <v>2073</v>
      </c>
      <c r="J796" s="5" t="s">
        <v>2074</v>
      </c>
      <c r="K796" s="5" t="s">
        <v>2075</v>
      </c>
      <c r="L796" s="5"/>
    </row>
    <row r="797" spans="1:12" x14ac:dyDescent="0.35">
      <c r="A797" s="2" t="s">
        <v>2076</v>
      </c>
      <c r="B797" s="2" t="str">
        <f t="shared" si="1"/>
        <v>Total On-Budget</v>
      </c>
      <c r="C797" s="5" t="s">
        <v>2077</v>
      </c>
      <c r="D797" s="5" t="s">
        <v>2078</v>
      </c>
      <c r="E797" s="5" t="s">
        <v>2079</v>
      </c>
      <c r="F797" s="8" t="s">
        <v>2080</v>
      </c>
      <c r="G797" s="5" t="s">
        <v>2081</v>
      </c>
      <c r="H797" s="5" t="s">
        <v>2082</v>
      </c>
      <c r="I797" s="5" t="s">
        <v>2083</v>
      </c>
      <c r="J797" s="5" t="s">
        <v>2084</v>
      </c>
      <c r="K797" s="5" t="s">
        <v>2085</v>
      </c>
      <c r="L797" s="5"/>
    </row>
    <row r="798" spans="1:12" x14ac:dyDescent="0.35">
      <c r="A798" s="2" t="s">
        <v>2086</v>
      </c>
      <c r="B798" s="2" t="str">
        <f t="shared" si="1"/>
        <v>Total Off-Budget</v>
      </c>
      <c r="C798" s="5" t="s">
        <v>2087</v>
      </c>
      <c r="D798" s="5" t="s">
        <v>2088</v>
      </c>
      <c r="E798" s="5" t="s">
        <v>2089</v>
      </c>
      <c r="F798" s="8" t="s">
        <v>2090</v>
      </c>
      <c r="G798" s="5" t="s">
        <v>2091</v>
      </c>
      <c r="H798" s="5" t="s">
        <v>2092</v>
      </c>
      <c r="I798" s="5" t="s">
        <v>2093</v>
      </c>
      <c r="J798" s="5" t="s">
        <v>2094</v>
      </c>
      <c r="K798" s="5" t="s">
        <v>2095</v>
      </c>
      <c r="L798" s="5"/>
    </row>
    <row r="799" spans="1:12" x14ac:dyDescent="0.35">
      <c r="A799" s="2" t="s">
        <v>2096</v>
      </c>
      <c r="B799" s="2" t="str">
        <f t="shared" si="1"/>
        <v>Total Surplus (+) or Deficit (-)</v>
      </c>
      <c r="C799" s="6"/>
      <c r="D799" s="6"/>
      <c r="E799" s="5" t="s">
        <v>2097</v>
      </c>
      <c r="F799" s="9"/>
      <c r="G799" s="6"/>
      <c r="H799" s="5" t="s">
        <v>2098</v>
      </c>
      <c r="I799" s="6"/>
      <c r="J799" s="6"/>
      <c r="K799" s="5" t="s">
        <v>2099</v>
      </c>
      <c r="L799" s="5"/>
    </row>
    <row r="800" spans="1:12" x14ac:dyDescent="0.35">
      <c r="A800" s="2" t="s">
        <v>2076</v>
      </c>
      <c r="B800" s="2" t="str">
        <f t="shared" si="1"/>
        <v>Total On-Budget</v>
      </c>
      <c r="C800" s="6"/>
      <c r="D800" s="6"/>
      <c r="E800" s="5" t="s">
        <v>2100</v>
      </c>
      <c r="F800" s="9"/>
      <c r="G800" s="6"/>
      <c r="H800" s="5" t="s">
        <v>2101</v>
      </c>
      <c r="I800" s="6"/>
      <c r="J800" s="6"/>
      <c r="K800" s="5" t="s">
        <v>2102</v>
      </c>
      <c r="L800" s="5"/>
    </row>
    <row r="801" spans="1:12" x14ac:dyDescent="0.35">
      <c r="A801" s="2" t="s">
        <v>2086</v>
      </c>
      <c r="B801" s="2" t="str">
        <f t="shared" si="1"/>
        <v>Total Off-Budget</v>
      </c>
      <c r="C801" s="6"/>
      <c r="D801" s="6"/>
      <c r="E801" s="5" t="s">
        <v>2103</v>
      </c>
      <c r="F801" s="9"/>
      <c r="G801" s="6"/>
      <c r="H801" s="5" t="s">
        <v>2104</v>
      </c>
      <c r="I801" s="6"/>
      <c r="J801" s="6"/>
      <c r="K801" s="5" t="s">
        <v>2105</v>
      </c>
      <c r="L801" s="5"/>
    </row>
    <row r="802" spans="1:12" hidden="1" x14ac:dyDescent="0.35">
      <c r="A802" s="2" t="s">
        <v>2106</v>
      </c>
      <c r="B802" s="2"/>
      <c r="C802" s="5" t="s">
        <v>2107</v>
      </c>
      <c r="D802" s="5" t="s">
        <v>2108</v>
      </c>
      <c r="E802" s="4"/>
      <c r="F802" s="4"/>
      <c r="G802" s="4"/>
      <c r="H802" s="4"/>
      <c r="I802" s="4"/>
      <c r="J802" s="4"/>
      <c r="K802" s="4"/>
      <c r="L802" s="5"/>
    </row>
    <row r="803" spans="1:12" hidden="1" x14ac:dyDescent="0.35">
      <c r="A803" s="2" t="s">
        <v>2109</v>
      </c>
      <c r="B803" s="2"/>
      <c r="C803" s="5" t="s">
        <v>2110</v>
      </c>
      <c r="D803" s="5" t="s">
        <v>2111</v>
      </c>
      <c r="E803" s="4"/>
      <c r="F803" s="4"/>
      <c r="G803" s="4"/>
      <c r="H803" s="4"/>
      <c r="I803" s="4"/>
      <c r="J803" s="4"/>
      <c r="K803" s="4"/>
      <c r="L803" s="4"/>
    </row>
    <row r="804" spans="1:12" hidden="1" x14ac:dyDescent="0.35">
      <c r="A804" s="2" t="s">
        <v>2112</v>
      </c>
      <c r="B804" s="2"/>
      <c r="C804" s="5" t="s">
        <v>2113</v>
      </c>
      <c r="D804" s="5" t="s">
        <v>2114</v>
      </c>
      <c r="E804" s="4"/>
      <c r="F804" s="4"/>
      <c r="G804" s="4"/>
      <c r="H804" s="4"/>
      <c r="I804" s="4"/>
      <c r="J804" s="4"/>
      <c r="K804" s="4"/>
      <c r="L804" s="4"/>
    </row>
    <row r="805" spans="1:12" ht="19.5" x14ac:dyDescent="0.35">
      <c r="A805" s="2" t="s">
        <v>2115</v>
      </c>
      <c r="B805" s="2" t="str">
        <f>TRIM(A805)</f>
        <v>Total Receipts Offset Against Outlays</v>
      </c>
      <c r="C805" s="5" t="s">
        <v>2116</v>
      </c>
      <c r="D805" s="5" t="s">
        <v>2117</v>
      </c>
      <c r="E805" s="4"/>
      <c r="F805" s="10"/>
      <c r="G805" s="4"/>
      <c r="H805" s="4"/>
      <c r="I805" s="4"/>
      <c r="J805" s="4"/>
      <c r="K805" s="4"/>
      <c r="L805" s="4"/>
    </row>
    <row r="806" spans="1:12" ht="55.5" hidden="1" x14ac:dyDescent="0.35">
      <c r="A806" s="2" t="s">
        <v>2118</v>
      </c>
      <c r="B806" s="2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spans="1:12" ht="37.5" hidden="1" x14ac:dyDescent="0.35">
      <c r="A807" s="2" t="s">
        <v>2119</v>
      </c>
      <c r="B807" s="2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spans="1:12" ht="19.5" x14ac:dyDescent="0.35">
      <c r="A808" s="2" t="s">
        <v>2120</v>
      </c>
      <c r="B808" s="2" t="str">
        <f>TRIM(A808)</f>
        <v>. Note: Details may not add to totals due to rounding.</v>
      </c>
      <c r="C808" s="4"/>
      <c r="D808" s="4"/>
      <c r="E808" s="4"/>
      <c r="F808" s="10"/>
      <c r="G808" s="4"/>
      <c r="H808" s="4"/>
      <c r="I808" s="4"/>
      <c r="J808" s="4"/>
      <c r="K808" s="4"/>
      <c r="L808" s="4"/>
    </row>
    <row r="809" spans="1:12" hidden="1" x14ac:dyDescent="0.35">
      <c r="A809" s="2" t="s">
        <v>2121</v>
      </c>
      <c r="B809" s="2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spans="1:12" ht="19.5" hidden="1" x14ac:dyDescent="0.35">
      <c r="A810" s="2" t="s">
        <v>2122</v>
      </c>
      <c r="B810" s="2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spans="1:12" x14ac:dyDescent="0.35">
      <c r="L811" s="4"/>
    </row>
  </sheetData>
  <autoFilter ref="A1:K810">
    <filterColumn colId="0">
      <filters>
        <filter val=". Note: Details may not add to totals due to rounding."/>
        <filter val="Total Off-Budget"/>
        <filter val="Total On-Budget"/>
        <filter val="Total Outlays"/>
        <filter val="Total Receipts Offset Against Outlays"/>
        <filter val="Total Surplus (+) or Deficit (-)"/>
        <filter val="Total--Administration for Children and Families"/>
        <filter val="Total--Administration of Foreign Affairs"/>
        <filter val="Total--Agency for International Development"/>
        <filter val="Total--Airport and Airway Trust Fund"/>
        <filter val="Total--Benefits Programs"/>
        <filter val="Total--Bureau of the Fiscal Service"/>
        <filter val="Total--Centers for Medicare and Medicaid Services"/>
        <filter val="Total--Community Planning and Development"/>
        <filter val="Total--Corps of Engineers"/>
        <filter val="Total--Department of Agriculture"/>
        <filter val="Total--Department of Defense--Military Programs"/>
        <filter val="Total--Department of Education"/>
        <filter val="Total--Department of Energy"/>
        <filter val="Total--Department of Health and Human Services"/>
        <filter val="Total--Department of Homeland Security"/>
        <filter val="Total--Department of Housing and Urban Development"/>
        <filter val="Total--Department of Justice"/>
        <filter val="Total--Department of Labor"/>
        <filter val="Total--Department of State"/>
        <filter val="Total--Department of the Interior"/>
        <filter val="Total--Department of the Treasury"/>
        <filter val="Total--Department of Transportation"/>
        <filter val="Total--Department of Veterans Affairs"/>
        <filter val="Total--Departmental Offices"/>
        <filter val="Total--Departmentof Commerce"/>
        <filter val="Total--Employer Share, Employee Retirement"/>
        <filter val="Total--Employment and Training Administration"/>
        <filter val="Total--Energy Programs"/>
        <filter val="Total--Environmental Protection Agency"/>
        <filter val="Total--Executive Office of the President"/>
        <filter val="Total--Farm Service Agency"/>
        <filter val="Total--Federal Aviation Administration"/>
        <filter val="Total--Federal Deposit Insurance Corporation"/>
        <filter val="Total--Federal Disability Insurance Trust Fund (Off-Budget)"/>
        <filter val="Total--Federal Highway Administration"/>
        <filter val="Total--Federal Hospital Insurance Trust Fund"/>
        <filter val="Total--Federal Old-Age and Survivors Insurance TrustFund (Off-Budget)"/>
        <filter val="Total--Federal Supplementary Medical Insurance TrustFund"/>
        <filter val="Total--Federal Transit Administration"/>
        <filter val="Total--FederalEmergency Management Agency"/>
        <filter val="Total--FederalRailroad Administration"/>
        <filter val="Total--Fish and Wildlife and Parks"/>
        <filter val="Total--Food and Nutrition Service"/>
        <filter val="Total--Forest Service"/>
        <filter val="Total--General Services Administration"/>
        <filter val="Total--Housing Programs"/>
        <filter val="Total--IndependentAgencies"/>
        <filter val="Total--Indian Affairs"/>
        <filter val="Total--Interest on the Public Debt"/>
        <filter val="Total--Interest on Treasury Debt Securities (Gross)"/>
        <filter val="Total--Interest Received by Trust Funds"/>
        <filter val="Total--Internal Revenue Service"/>
        <filter val="Total--International AssistancePrograms"/>
        <filter val="Total--International SecurityAssistance"/>
        <filter val="Total--Judicial Branch"/>
        <filter val="Total--Land and Minerals Management"/>
        <filter val="Total--Legislative Branch"/>
        <filter val="Total--Military Construction"/>
        <filter val="Total--Military Personnel"/>
        <filter val="Total--Multilateral Assistance"/>
        <filter val="Total--National Aeronautics and Space Administration"/>
        <filter val="Total--National Science Foundation"/>
        <filter val="Total--Office of Federal Student Aid"/>
        <filter val="Total--Office of Personnel Management"/>
        <filter val="Total--Office of Postsecondary Education"/>
        <filter val="Total--Office ofElementary and Secondary Education"/>
        <filter val="Total--Operation and Maintenance"/>
        <filter val="Total--Other Defense Civil Programs"/>
        <filter val="Total--Overseas Private Investment Corporation"/>
        <filter val="Total--Procurement"/>
        <filter val="Total--Public and Indian Housing Programs"/>
        <filter val="Total--Railroad Retirement Board"/>
        <filter val="Total--Research, Development, Test, and Evaluation"/>
        <filter val="Total--Small Business Administration"/>
        <filter val="Total--Social Security Administration"/>
        <filter val="Total--Undistributed Offsetting Receipts"/>
        <filter val="Total--Unemployment Trust Fund"/>
        <filter val="Total--Water and Science"/>
      </filters>
    </filterColumn>
  </autoFilter>
  <mergeCells count="2">
    <mergeCell ref="M1:V1"/>
    <mergeCell ref="M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D1048576"/>
    </sheetView>
  </sheetViews>
  <sheetFormatPr defaultRowHeight="14.5" x14ac:dyDescent="0.35"/>
  <cols>
    <col min="1" max="4" width="26" customWidth="1"/>
  </cols>
  <sheetData>
    <row r="1" spans="1:4" x14ac:dyDescent="0.35">
      <c r="A1" s="42" t="s">
        <v>2346</v>
      </c>
      <c r="B1" s="43" t="s">
        <v>2347</v>
      </c>
      <c r="C1" s="44" t="s">
        <v>2346</v>
      </c>
      <c r="D1" s="45" t="s">
        <v>2348</v>
      </c>
    </row>
    <row r="2" spans="1:4" x14ac:dyDescent="0.35">
      <c r="A2" s="1" t="s">
        <v>2349</v>
      </c>
      <c r="B2" s="46" t="s">
        <v>2350</v>
      </c>
      <c r="C2" s="46" t="s">
        <v>2351</v>
      </c>
      <c r="D2" s="46" t="s">
        <v>2352</v>
      </c>
    </row>
    <row r="3" spans="1:4" x14ac:dyDescent="0.35">
      <c r="A3" s="47" t="s">
        <v>2353</v>
      </c>
      <c r="B3" s="48" t="s">
        <v>2354</v>
      </c>
      <c r="C3" s="48" t="s">
        <v>2355</v>
      </c>
      <c r="D3" s="48" t="s">
        <v>2356</v>
      </c>
    </row>
    <row r="4" spans="1:4" x14ac:dyDescent="0.35">
      <c r="A4" s="1" t="s">
        <v>2133</v>
      </c>
      <c r="B4" s="46">
        <f t="shared" ref="B4:B31" si="0">C4-D4</f>
        <v>129369022.35900879</v>
      </c>
      <c r="C4" s="46">
        <v>785773967794.64905</v>
      </c>
      <c r="D4" s="46">
        <f>VLOOKUP(A4, '[2]TAS Cat'!A:B, 2, FALSE)</f>
        <v>785644598772.29004</v>
      </c>
    </row>
    <row r="5" spans="1:4" x14ac:dyDescent="0.35">
      <c r="A5" s="1" t="s">
        <v>2134</v>
      </c>
      <c r="B5" s="46">
        <f t="shared" si="0"/>
        <v>-43544.169982910156</v>
      </c>
      <c r="C5" s="46">
        <v>524277311918.10901</v>
      </c>
      <c r="D5" s="46">
        <f>VLOOKUP(A5, '[2]TAS Cat'!A:B, 2, FALSE)</f>
        <v>524277355462.27899</v>
      </c>
    </row>
    <row r="6" spans="1:4" x14ac:dyDescent="0.35">
      <c r="A6" s="1" t="s">
        <v>2135</v>
      </c>
      <c r="B6" s="46">
        <f t="shared" si="0"/>
        <v>0</v>
      </c>
      <c r="C6" s="46">
        <v>521125889233.41998</v>
      </c>
      <c r="D6" s="46">
        <f>VLOOKUP(A6, '[2]TAS Cat'!A:B, 2, FALSE)</f>
        <v>521125889233.41998</v>
      </c>
    </row>
    <row r="7" spans="1:4" x14ac:dyDescent="0.35">
      <c r="A7" s="1" t="s">
        <v>2136</v>
      </c>
      <c r="B7" s="46">
        <f t="shared" si="0"/>
        <v>59074786.21105957</v>
      </c>
      <c r="C7" s="46">
        <v>488934361209.28003</v>
      </c>
      <c r="D7" s="46">
        <f>VLOOKUP(A7, '[2]TAS Cat'!A:B, 2, FALSE)</f>
        <v>488875286423.06897</v>
      </c>
    </row>
    <row r="8" spans="1:4" x14ac:dyDescent="0.35">
      <c r="A8" s="1" t="s">
        <v>2137</v>
      </c>
      <c r="B8" s="46">
        <f t="shared" si="0"/>
        <v>530691946.54040527</v>
      </c>
      <c r="C8" s="46">
        <v>92699881082.380005</v>
      </c>
      <c r="D8" s="46">
        <f>VLOOKUP(A8, '[2]TAS Cat'!A:B, 2, FALSE)</f>
        <v>92169189135.8396</v>
      </c>
    </row>
    <row r="9" spans="1:4" x14ac:dyDescent="0.35">
      <c r="A9" s="1" t="s">
        <v>2138</v>
      </c>
      <c r="B9" s="46">
        <f t="shared" si="0"/>
        <v>-6025150.3800048828</v>
      </c>
      <c r="C9" s="46">
        <v>77061828796.279999</v>
      </c>
      <c r="D9" s="46">
        <f>VLOOKUP(A9, '[2]TAS Cat'!A:B, 2, FALSE)</f>
        <v>77067853946.660004</v>
      </c>
    </row>
    <row r="10" spans="1:4" x14ac:dyDescent="0.35">
      <c r="A10" s="1" t="s">
        <v>2139</v>
      </c>
      <c r="B10" s="46">
        <f t="shared" si="0"/>
        <v>-33389917146.630196</v>
      </c>
      <c r="C10" s="46">
        <v>47719799853.349998</v>
      </c>
      <c r="D10" s="46">
        <f>VLOOKUP(A10, '[2]TAS Cat'!A:B, 2, FALSE)</f>
        <v>81109716999.980194</v>
      </c>
    </row>
    <row r="11" spans="1:4" x14ac:dyDescent="0.35">
      <c r="A11" s="1" t="s">
        <v>2140</v>
      </c>
      <c r="B11" s="46">
        <f t="shared" si="0"/>
        <v>-171222405.79999542</v>
      </c>
      <c r="C11" s="46">
        <v>40863874850.219902</v>
      </c>
      <c r="D11" s="46">
        <f>VLOOKUP(A11, '[2]TAS Cat'!A:B, 2, FALSE)</f>
        <v>41035097256.019897</v>
      </c>
    </row>
    <row r="12" spans="1:4" x14ac:dyDescent="0.35">
      <c r="A12" s="1" t="s">
        <v>2141</v>
      </c>
      <c r="B12" s="46">
        <f t="shared" si="0"/>
        <v>492.02999877929688</v>
      </c>
      <c r="C12" s="46">
        <v>40422115638.169899</v>
      </c>
      <c r="D12" s="46">
        <f>VLOOKUP(A12, '[2]TAS Cat'!A:B, 2, FALSE)</f>
        <v>40422115146.1399</v>
      </c>
    </row>
    <row r="13" spans="1:4" x14ac:dyDescent="0.35">
      <c r="A13" s="1" t="s">
        <v>2148</v>
      </c>
      <c r="B13" s="46">
        <f t="shared" si="0"/>
        <v>17378979945.779999</v>
      </c>
      <c r="C13" s="46">
        <v>36846528393.2099</v>
      </c>
      <c r="D13" s="46">
        <f>VLOOKUP(A13, '[2]TAS Cat'!A:B, 2, FALSE)</f>
        <v>19467548447.429901</v>
      </c>
    </row>
    <row r="14" spans="1:4" x14ac:dyDescent="0.35">
      <c r="A14" s="1" t="s">
        <v>2142</v>
      </c>
      <c r="B14" s="46">
        <f t="shared" si="0"/>
        <v>-2854257.6899032593</v>
      </c>
      <c r="C14" s="46">
        <v>36569191068.019997</v>
      </c>
      <c r="D14" s="46">
        <f>VLOOKUP(A14, '[2]TAS Cat'!A:B, 2, FALSE)</f>
        <v>36572045325.7099</v>
      </c>
    </row>
    <row r="15" spans="1:4" x14ac:dyDescent="0.35">
      <c r="A15" s="1" t="s">
        <v>2143</v>
      </c>
      <c r="B15" s="46">
        <f t="shared" si="0"/>
        <v>-171467.60990142822</v>
      </c>
      <c r="C15" s="46">
        <v>27551408411.209999</v>
      </c>
      <c r="D15" s="46">
        <f>VLOOKUP(A15, '[2]TAS Cat'!A:B, 2, FALSE)</f>
        <v>27551579878.819901</v>
      </c>
    </row>
    <row r="16" spans="1:4" x14ac:dyDescent="0.35">
      <c r="A16" s="1" t="s">
        <v>2144</v>
      </c>
      <c r="B16" s="46">
        <f t="shared" si="0"/>
        <v>-25048680492.899998</v>
      </c>
      <c r="C16" s="46">
        <v>25356840084.619999</v>
      </c>
      <c r="D16" s="46">
        <f>VLOOKUP(A16, '[2]TAS Cat'!A:B, 2, FALSE)</f>
        <v>50405520577.519997</v>
      </c>
    </row>
    <row r="17" spans="1:4" x14ac:dyDescent="0.35">
      <c r="A17" s="1" t="s">
        <v>2151</v>
      </c>
      <c r="B17" s="46">
        <f t="shared" si="0"/>
        <v>10740191427.350002</v>
      </c>
      <c r="C17" s="46">
        <v>21480382854.699902</v>
      </c>
      <c r="D17" s="46">
        <f>VLOOKUP(A17, '[2]TAS Cat'!A:B, 2, FALSE)</f>
        <v>10740191427.349899</v>
      </c>
    </row>
    <row r="18" spans="1:4" x14ac:dyDescent="0.35">
      <c r="A18" s="1" t="s">
        <v>2145</v>
      </c>
      <c r="B18" s="46">
        <f t="shared" si="0"/>
        <v>-6386729.3801002502</v>
      </c>
      <c r="C18" s="46">
        <v>19640401481.269901</v>
      </c>
      <c r="D18" s="46">
        <f>VLOOKUP(A18, '[2]TAS Cat'!A:B, 2, FALSE)</f>
        <v>19646788210.650002</v>
      </c>
    </row>
    <row r="19" spans="1:4" x14ac:dyDescent="0.35">
      <c r="A19" s="1" t="s">
        <v>2147</v>
      </c>
      <c r="B19" s="46">
        <f t="shared" si="0"/>
        <v>0</v>
      </c>
      <c r="C19" s="46">
        <v>19216106737.549999</v>
      </c>
      <c r="D19" s="46">
        <f>VLOOKUP(A19, '[2]TAS Cat'!A:B, 2, FALSE)</f>
        <v>19216106737.549999</v>
      </c>
    </row>
    <row r="20" spans="1:4" x14ac:dyDescent="0.35">
      <c r="A20" s="1" t="s">
        <v>2146</v>
      </c>
      <c r="B20" s="46">
        <f t="shared" si="0"/>
        <v>-58965039.169998169</v>
      </c>
      <c r="C20" s="46">
        <v>19157788181.999901</v>
      </c>
      <c r="D20" s="46">
        <f>VLOOKUP(A20, '[2]TAS Cat'!A:B, 2, FALSE)</f>
        <v>19216753221.169899</v>
      </c>
    </row>
    <row r="21" spans="1:4" x14ac:dyDescent="0.35">
      <c r="A21" s="1" t="s">
        <v>2149</v>
      </c>
      <c r="B21" s="46">
        <f t="shared" si="0"/>
        <v>51217829.930099487</v>
      </c>
      <c r="C21" s="46">
        <v>11171681654.01</v>
      </c>
      <c r="D21" s="46">
        <f>VLOOKUP(A21, '[2]TAS Cat'!A:B, 2, FALSE)</f>
        <v>11120463824.079901</v>
      </c>
    </row>
    <row r="22" spans="1:4" x14ac:dyDescent="0.35">
      <c r="A22" s="1" t="s">
        <v>2150</v>
      </c>
      <c r="B22" s="46">
        <f t="shared" si="0"/>
        <v>19904119.559999466</v>
      </c>
      <c r="C22" s="46">
        <v>11084154841.74</v>
      </c>
      <c r="D22" s="46">
        <f>VLOOKUP(A22, '[2]TAS Cat'!A:B, 2, FALSE)</f>
        <v>11064250722.18</v>
      </c>
    </row>
    <row r="23" spans="1:4" x14ac:dyDescent="0.35">
      <c r="A23" s="1" t="s">
        <v>2156</v>
      </c>
      <c r="B23" s="46">
        <f t="shared" si="0"/>
        <v>0</v>
      </c>
      <c r="C23" s="46">
        <v>10393958151.179899</v>
      </c>
      <c r="D23" s="46">
        <f>VLOOKUP(A23, '[2]TAS Cat'!A:B, 2, FALSE)</f>
        <v>10393958151.179899</v>
      </c>
    </row>
    <row r="24" spans="1:4" x14ac:dyDescent="0.35">
      <c r="A24" s="1" t="s">
        <v>2152</v>
      </c>
      <c r="B24" s="46">
        <f t="shared" si="0"/>
        <v>-8984625.3999900818</v>
      </c>
      <c r="C24" s="46">
        <v>7964112325.5899897</v>
      </c>
      <c r="D24" s="46">
        <f>VLOOKUP(A24, '[2]TAS Cat'!A:B, 2, FALSE)</f>
        <v>7973096950.9899797</v>
      </c>
    </row>
    <row r="25" spans="1:4" x14ac:dyDescent="0.35">
      <c r="A25" s="1" t="s">
        <v>2153</v>
      </c>
      <c r="B25" s="46">
        <f t="shared" si="0"/>
        <v>-9.5367431640625E-6</v>
      </c>
      <c r="C25" s="46">
        <v>7093709441.47999</v>
      </c>
      <c r="D25" s="46">
        <f>VLOOKUP(A25, '[2]TAS Cat'!A:B, 2, FALSE)</f>
        <v>7093709441.4799995</v>
      </c>
    </row>
    <row r="26" spans="1:4" x14ac:dyDescent="0.35">
      <c r="A26" s="1" t="s">
        <v>2154</v>
      </c>
      <c r="B26" s="46">
        <f t="shared" si="0"/>
        <v>0</v>
      </c>
      <c r="C26" s="46">
        <v>6805566709.7999897</v>
      </c>
      <c r="D26" s="46">
        <f>VLOOKUP(A26, '[2]TAS Cat'!A:B, 2, FALSE)</f>
        <v>6805566709.7999897</v>
      </c>
    </row>
    <row r="27" spans="1:4" x14ac:dyDescent="0.35">
      <c r="A27" s="1" t="s">
        <v>2155</v>
      </c>
      <c r="B27" s="46">
        <f t="shared" si="0"/>
        <v>165547.64998054504</v>
      </c>
      <c r="C27" s="46">
        <v>5290484182.5699902</v>
      </c>
      <c r="D27" s="46">
        <f>VLOOKUP(A27, '[2]TAS Cat'!A:B, 2, FALSE)</f>
        <v>5290318634.9200096</v>
      </c>
    </row>
    <row r="28" spans="1:4" x14ac:dyDescent="0.35">
      <c r="A28" s="1" t="s">
        <v>2157</v>
      </c>
      <c r="B28" s="46">
        <f t="shared" si="0"/>
        <v>50698.490000247955</v>
      </c>
      <c r="C28" s="46">
        <v>3416756121.3200002</v>
      </c>
      <c r="D28" s="46">
        <f>VLOOKUP(A28, '[2]TAS Cat'!A:B, 2, FALSE)</f>
        <v>3416705422.8299999</v>
      </c>
    </row>
    <row r="29" spans="1:4" x14ac:dyDescent="0.35">
      <c r="A29" s="1" t="s">
        <v>2158</v>
      </c>
      <c r="B29" s="46">
        <f t="shared" si="0"/>
        <v>1.0013580322265625E-5</v>
      </c>
      <c r="C29" s="46">
        <v>3138621983.1300001</v>
      </c>
      <c r="D29" s="46">
        <f>VLOOKUP(A29, '[2]TAS Cat'!A:B, 2, FALSE)</f>
        <v>3138621983.1299901</v>
      </c>
    </row>
    <row r="30" spans="1:4" x14ac:dyDescent="0.35">
      <c r="A30" s="1" t="s">
        <v>2159</v>
      </c>
      <c r="B30" s="46">
        <f t="shared" si="0"/>
        <v>3199611560.3599997</v>
      </c>
      <c r="C30" s="46">
        <v>2133074373.5799999</v>
      </c>
      <c r="D30" s="46">
        <f>VLOOKUP(A30, '[2]TAS Cat'!A:B, 2, FALSE)</f>
        <v>-1066537186.78</v>
      </c>
    </row>
    <row r="31" spans="1:4" x14ac:dyDescent="0.35">
      <c r="A31" s="1" t="s">
        <v>2160</v>
      </c>
      <c r="B31" s="46">
        <f t="shared" si="0"/>
        <v>0</v>
      </c>
      <c r="C31" s="46">
        <v>1020877562.15</v>
      </c>
      <c r="D31" s="46">
        <f>VLOOKUP(A31, '[2]TAS Cat'!A:B, 2, FALSE)</f>
        <v>1020877562.15</v>
      </c>
    </row>
  </sheetData>
  <conditionalFormatting sqref="B4:B31">
    <cfRule type="cellIs" dxfId="7" priority="2" operator="lessThan">
      <formula>0</formula>
    </cfRule>
    <cfRule type="cellIs" dxfId="6" priority="3" operator="greaterThan">
      <formula>0</formula>
    </cfRule>
  </conditionalFormatting>
  <conditionalFormatting sqref="B1:B3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E8" sqref="E8"/>
    </sheetView>
  </sheetViews>
  <sheetFormatPr defaultRowHeight="14.5" x14ac:dyDescent="0.35"/>
  <cols>
    <col min="1" max="1" width="26.90625" customWidth="1"/>
    <col min="2" max="2" width="40.26953125" customWidth="1"/>
  </cols>
  <sheetData>
    <row r="1" spans="1:2" x14ac:dyDescent="0.35">
      <c r="A1" t="s">
        <v>2249</v>
      </c>
      <c r="B1" t="s">
        <v>2242</v>
      </c>
    </row>
    <row r="2" spans="1:2" x14ac:dyDescent="0.35">
      <c r="A2" t="s">
        <v>2132</v>
      </c>
      <c r="B2" s="12">
        <v>2883527132435.9282</v>
      </c>
    </row>
    <row r="3" spans="1:2" x14ac:dyDescent="0.35">
      <c r="A3" t="s">
        <v>2133</v>
      </c>
      <c r="B3" s="12">
        <v>785984135014.96997</v>
      </c>
    </row>
    <row r="4" spans="1:2" x14ac:dyDescent="0.35">
      <c r="A4" t="s">
        <v>2134</v>
      </c>
      <c r="B4" s="12">
        <v>524645940951.01001</v>
      </c>
    </row>
    <row r="5" spans="1:2" x14ac:dyDescent="0.35">
      <c r="A5" t="s">
        <v>2135</v>
      </c>
      <c r="B5" s="12">
        <v>521125889233.41998</v>
      </c>
    </row>
    <row r="6" spans="1:2" x14ac:dyDescent="0.35">
      <c r="A6" t="s">
        <v>2136</v>
      </c>
      <c r="B6" s="12">
        <v>491216308131.13013</v>
      </c>
    </row>
    <row r="7" spans="1:2" x14ac:dyDescent="0.35">
      <c r="A7" t="s">
        <v>2137</v>
      </c>
      <c r="B7" s="12">
        <v>92643260743.38002</v>
      </c>
    </row>
    <row r="8" spans="1:2" x14ac:dyDescent="0.35">
      <c r="A8" t="s">
        <v>2138</v>
      </c>
      <c r="B8" s="12">
        <v>77061828796.279999</v>
      </c>
    </row>
    <row r="9" spans="1:2" x14ac:dyDescent="0.35">
      <c r="A9" t="s">
        <v>2139</v>
      </c>
      <c r="B9" s="12">
        <v>60726834798.620056</v>
      </c>
    </row>
    <row r="10" spans="1:2" x14ac:dyDescent="0.35">
      <c r="A10" t="s">
        <v>2140</v>
      </c>
      <c r="B10" s="12">
        <v>41039854569.139992</v>
      </c>
    </row>
    <row r="11" spans="1:2" x14ac:dyDescent="0.35">
      <c r="A11" t="s">
        <v>2141</v>
      </c>
      <c r="B11" s="12">
        <v>40422082206.219994</v>
      </c>
    </row>
    <row r="12" spans="1:2" x14ac:dyDescent="0.35">
      <c r="A12" t="s">
        <v>2142</v>
      </c>
      <c r="B12" s="12">
        <v>36899655279.319992</v>
      </c>
    </row>
    <row r="13" spans="1:2" x14ac:dyDescent="0.35">
      <c r="A13" t="s">
        <v>2143</v>
      </c>
      <c r="B13" s="12">
        <v>27551579878.82</v>
      </c>
    </row>
    <row r="14" spans="1:2" x14ac:dyDescent="0.35">
      <c r="A14" t="s">
        <v>2144</v>
      </c>
      <c r="B14" s="12">
        <v>26561232363.300007</v>
      </c>
    </row>
    <row r="15" spans="1:2" x14ac:dyDescent="0.35">
      <c r="A15" t="s">
        <v>2145</v>
      </c>
      <c r="B15" s="12">
        <v>19646745205.64999</v>
      </c>
    </row>
    <row r="16" spans="1:2" x14ac:dyDescent="0.35">
      <c r="A16" t="s">
        <v>2146</v>
      </c>
      <c r="B16" s="12">
        <v>19368965969.529991</v>
      </c>
    </row>
    <row r="17" spans="1:2" x14ac:dyDescent="0.35">
      <c r="A17" t="s">
        <v>2147</v>
      </c>
      <c r="B17" s="12">
        <v>19235381351.070004</v>
      </c>
    </row>
    <row r="18" spans="1:2" x14ac:dyDescent="0.35">
      <c r="A18" t="s">
        <v>2148</v>
      </c>
      <c r="B18" s="12">
        <v>18981885303.929996</v>
      </c>
    </row>
    <row r="19" spans="1:2" x14ac:dyDescent="0.35">
      <c r="A19" t="s">
        <v>2149</v>
      </c>
      <c r="B19" s="12">
        <v>11120463824.08</v>
      </c>
    </row>
    <row r="20" spans="1:2" x14ac:dyDescent="0.35">
      <c r="A20" t="s">
        <v>2150</v>
      </c>
      <c r="B20" s="12">
        <v>11086851126.940001</v>
      </c>
    </row>
    <row r="21" spans="1:2" x14ac:dyDescent="0.35">
      <c r="A21" t="s">
        <v>2151</v>
      </c>
      <c r="B21" s="12">
        <v>10740191427.35</v>
      </c>
    </row>
    <row r="22" spans="1:2" x14ac:dyDescent="0.35">
      <c r="A22" t="s">
        <v>2152</v>
      </c>
      <c r="B22" s="12">
        <v>7974190795.3799973</v>
      </c>
    </row>
    <row r="23" spans="1:2" x14ac:dyDescent="0.35">
      <c r="A23" t="s">
        <v>2153</v>
      </c>
      <c r="B23" s="12">
        <v>7093709441.4799957</v>
      </c>
    </row>
    <row r="24" spans="1:2" x14ac:dyDescent="0.35">
      <c r="A24" t="s">
        <v>2154</v>
      </c>
      <c r="B24" s="12">
        <v>6805566709.7999992</v>
      </c>
    </row>
    <row r="25" spans="1:2" x14ac:dyDescent="0.35">
      <c r="A25" t="s">
        <v>2155</v>
      </c>
      <c r="B25" s="12">
        <v>5290484182.5699978</v>
      </c>
    </row>
    <row r="26" spans="1:2" x14ac:dyDescent="0.35">
      <c r="A26" t="s">
        <v>2156</v>
      </c>
      <c r="B26" s="12">
        <v>5196979075.5900002</v>
      </c>
    </row>
    <row r="27" spans="1:2" x14ac:dyDescent="0.35">
      <c r="A27" t="s">
        <v>2157</v>
      </c>
      <c r="B27" s="12">
        <v>3416245884.5300012</v>
      </c>
    </row>
    <row r="28" spans="1:2" x14ac:dyDescent="0.35">
      <c r="A28" t="s">
        <v>2158</v>
      </c>
      <c r="B28" s="12">
        <v>3138621983.1300001</v>
      </c>
    </row>
    <row r="29" spans="1:2" x14ac:dyDescent="0.35">
      <c r="A29" t="s">
        <v>2159</v>
      </c>
      <c r="B29" s="12">
        <v>1066537186.79</v>
      </c>
    </row>
    <row r="30" spans="1:2" x14ac:dyDescent="0.35">
      <c r="A30" t="s">
        <v>2160</v>
      </c>
      <c r="B30" s="12">
        <v>1020877562.15</v>
      </c>
    </row>
    <row r="31" spans="1:2" x14ac:dyDescent="0.35">
      <c r="A31" t="s">
        <v>2250</v>
      </c>
      <c r="B31" s="12">
        <v>889319990.37</v>
      </c>
    </row>
    <row r="32" spans="1:2" x14ac:dyDescent="0.35">
      <c r="A32" t="s">
        <v>2251</v>
      </c>
      <c r="B32" s="12">
        <v>623159740.26999998</v>
      </c>
    </row>
    <row r="33" spans="1:2" x14ac:dyDescent="0.35">
      <c r="A33" t="s">
        <v>2252</v>
      </c>
      <c r="B33" s="12">
        <v>528753209.33999997</v>
      </c>
    </row>
    <row r="34" spans="1:2" x14ac:dyDescent="0.35">
      <c r="A34" t="s">
        <v>2253</v>
      </c>
      <c r="B34" s="12">
        <v>468464030.71999997</v>
      </c>
    </row>
    <row r="35" spans="1:2" x14ac:dyDescent="0.35">
      <c r="A35" t="s">
        <v>2255</v>
      </c>
      <c r="B35" s="12">
        <v>376075506.35999995</v>
      </c>
    </row>
    <row r="36" spans="1:2" x14ac:dyDescent="0.35">
      <c r="A36" t="s">
        <v>2256</v>
      </c>
      <c r="B36" s="12">
        <v>350457610.06999999</v>
      </c>
    </row>
    <row r="37" spans="1:2" x14ac:dyDescent="0.35">
      <c r="A37" t="s">
        <v>2254</v>
      </c>
      <c r="B37" s="12">
        <v>332935642.96999997</v>
      </c>
    </row>
    <row r="38" spans="1:2" x14ac:dyDescent="0.35">
      <c r="A38" t="s">
        <v>2257</v>
      </c>
      <c r="B38" s="12">
        <v>318622654.19</v>
      </c>
    </row>
    <row r="39" spans="1:2" x14ac:dyDescent="0.35">
      <c r="A39" t="s">
        <v>2258</v>
      </c>
      <c r="B39" s="12">
        <v>315509787.20999998</v>
      </c>
    </row>
    <row r="40" spans="1:2" x14ac:dyDescent="0.35">
      <c r="A40" t="s">
        <v>2259</v>
      </c>
      <c r="B40" s="12">
        <v>280419612.20000005</v>
      </c>
    </row>
    <row r="41" spans="1:2" x14ac:dyDescent="0.35">
      <c r="A41" t="s">
        <v>2260</v>
      </c>
      <c r="B41" s="12">
        <v>206552868.37999997</v>
      </c>
    </row>
    <row r="42" spans="1:2" x14ac:dyDescent="0.35">
      <c r="A42" t="s">
        <v>2261</v>
      </c>
      <c r="B42" s="12">
        <v>185417309.38</v>
      </c>
    </row>
    <row r="43" spans="1:2" x14ac:dyDescent="0.35">
      <c r="A43" t="s">
        <v>2262</v>
      </c>
      <c r="B43" s="12">
        <v>155971936.31999999</v>
      </c>
    </row>
    <row r="44" spans="1:2" x14ac:dyDescent="0.35">
      <c r="A44" t="s">
        <v>2263</v>
      </c>
      <c r="B44" s="12">
        <v>136258379.34000003</v>
      </c>
    </row>
    <row r="45" spans="1:2" x14ac:dyDescent="0.35">
      <c r="A45" t="s">
        <v>2264</v>
      </c>
      <c r="B45" s="12">
        <v>129160172.45</v>
      </c>
    </row>
    <row r="46" spans="1:2" x14ac:dyDescent="0.35">
      <c r="A46" t="s">
        <v>2265</v>
      </c>
      <c r="B46" s="12">
        <v>125793258.43000001</v>
      </c>
    </row>
    <row r="47" spans="1:2" x14ac:dyDescent="0.35">
      <c r="A47" t="s">
        <v>2266</v>
      </c>
      <c r="B47" s="12">
        <v>117387632.53999998</v>
      </c>
    </row>
    <row r="48" spans="1:2" x14ac:dyDescent="0.35">
      <c r="A48" t="s">
        <v>2267</v>
      </c>
      <c r="B48" s="12">
        <v>108913633.72999999</v>
      </c>
    </row>
    <row r="49" spans="1:2" x14ac:dyDescent="0.35">
      <c r="A49" t="s">
        <v>2269</v>
      </c>
      <c r="B49" s="12">
        <v>70758042.870000005</v>
      </c>
    </row>
    <row r="50" spans="1:2" x14ac:dyDescent="0.35">
      <c r="A50" t="s">
        <v>2270</v>
      </c>
      <c r="B50" s="12">
        <v>64411430.960000001</v>
      </c>
    </row>
    <row r="51" spans="1:2" x14ac:dyDescent="0.35">
      <c r="A51" t="s">
        <v>2271</v>
      </c>
      <c r="B51" s="12">
        <v>64368198.700000003</v>
      </c>
    </row>
    <row r="52" spans="1:2" x14ac:dyDescent="0.35">
      <c r="A52" t="s">
        <v>2272</v>
      </c>
      <c r="B52" s="12">
        <v>54576774.230000004</v>
      </c>
    </row>
    <row r="53" spans="1:2" x14ac:dyDescent="0.35">
      <c r="A53" t="s">
        <v>2273</v>
      </c>
      <c r="B53" s="12">
        <v>50910319.189999998</v>
      </c>
    </row>
    <row r="54" spans="1:2" x14ac:dyDescent="0.35">
      <c r="A54" t="s">
        <v>2274</v>
      </c>
      <c r="B54" s="12">
        <v>45726712.509999998</v>
      </c>
    </row>
    <row r="55" spans="1:2" x14ac:dyDescent="0.35">
      <c r="A55" t="s">
        <v>2275</v>
      </c>
      <c r="B55" s="12">
        <v>41590725.140000001</v>
      </c>
    </row>
    <row r="56" spans="1:2" x14ac:dyDescent="0.35">
      <c r="A56" t="s">
        <v>2276</v>
      </c>
      <c r="B56" s="12">
        <v>36336876.359999999</v>
      </c>
    </row>
    <row r="57" spans="1:2" x14ac:dyDescent="0.35">
      <c r="A57" t="s">
        <v>2277</v>
      </c>
      <c r="B57" s="12">
        <v>35813532.659999996</v>
      </c>
    </row>
    <row r="58" spans="1:2" x14ac:dyDescent="0.35">
      <c r="A58" t="s">
        <v>2278</v>
      </c>
      <c r="B58" s="12">
        <v>30079288.559999999</v>
      </c>
    </row>
    <row r="59" spans="1:2" x14ac:dyDescent="0.35">
      <c r="A59" t="s">
        <v>2279</v>
      </c>
      <c r="B59" s="12">
        <v>26617380.579999998</v>
      </c>
    </row>
    <row r="60" spans="1:2" x14ac:dyDescent="0.35">
      <c r="A60" t="s">
        <v>2280</v>
      </c>
      <c r="B60" s="12">
        <v>25910298.530000001</v>
      </c>
    </row>
    <row r="61" spans="1:2" x14ac:dyDescent="0.35">
      <c r="A61" t="s">
        <v>2281</v>
      </c>
      <c r="B61" s="12">
        <v>23807722.09</v>
      </c>
    </row>
    <row r="62" spans="1:2" x14ac:dyDescent="0.35">
      <c r="A62" t="s">
        <v>2282</v>
      </c>
      <c r="B62" s="12">
        <v>22848164.149999999</v>
      </c>
    </row>
    <row r="63" spans="1:2" x14ac:dyDescent="0.35">
      <c r="A63" t="s">
        <v>2283</v>
      </c>
      <c r="B63" s="12">
        <v>17266454.640000001</v>
      </c>
    </row>
    <row r="64" spans="1:2" x14ac:dyDescent="0.35">
      <c r="A64" t="s">
        <v>2284</v>
      </c>
      <c r="B64" s="12">
        <v>16759166.030000001</v>
      </c>
    </row>
    <row r="65" spans="1:2" x14ac:dyDescent="0.35">
      <c r="A65" t="s">
        <v>2285</v>
      </c>
      <c r="B65" s="12">
        <v>16349340.57</v>
      </c>
    </row>
    <row r="66" spans="1:2" x14ac:dyDescent="0.35">
      <c r="A66" t="s">
        <v>2286</v>
      </c>
      <c r="B66" s="12">
        <v>15750102.309999999</v>
      </c>
    </row>
    <row r="67" spans="1:2" x14ac:dyDescent="0.35">
      <c r="A67" t="s">
        <v>2287</v>
      </c>
      <c r="B67" s="12">
        <v>15663836.41</v>
      </c>
    </row>
    <row r="68" spans="1:2" x14ac:dyDescent="0.35">
      <c r="A68" t="s">
        <v>2288</v>
      </c>
      <c r="B68" s="12">
        <v>14366587.199999999</v>
      </c>
    </row>
    <row r="69" spans="1:2" x14ac:dyDescent="0.35">
      <c r="A69" t="s">
        <v>2289</v>
      </c>
      <c r="B69" s="12">
        <v>13188959.26</v>
      </c>
    </row>
    <row r="70" spans="1:2" x14ac:dyDescent="0.35">
      <c r="A70" t="s">
        <v>2290</v>
      </c>
      <c r="B70" s="12">
        <v>13182042.74</v>
      </c>
    </row>
    <row r="71" spans="1:2" x14ac:dyDescent="0.35">
      <c r="A71" t="s">
        <v>2291</v>
      </c>
      <c r="B71" s="12">
        <v>11970033.369999999</v>
      </c>
    </row>
    <row r="72" spans="1:2" x14ac:dyDescent="0.35">
      <c r="A72" t="s">
        <v>2292</v>
      </c>
      <c r="B72" s="12">
        <v>10800994.689999999</v>
      </c>
    </row>
    <row r="73" spans="1:2" x14ac:dyDescent="0.35">
      <c r="A73" t="s">
        <v>2293</v>
      </c>
      <c r="B73" s="12">
        <v>8403691.3300000001</v>
      </c>
    </row>
    <row r="74" spans="1:2" x14ac:dyDescent="0.35">
      <c r="A74" t="s">
        <v>2294</v>
      </c>
      <c r="B74" s="12">
        <v>8033519.7299999995</v>
      </c>
    </row>
    <row r="75" spans="1:2" x14ac:dyDescent="0.35">
      <c r="A75" t="s">
        <v>2295</v>
      </c>
      <c r="B75" s="12">
        <v>6605742.1500000004</v>
      </c>
    </row>
    <row r="76" spans="1:2" x14ac:dyDescent="0.35">
      <c r="A76" t="s">
        <v>2296</v>
      </c>
      <c r="B76" s="12">
        <v>6044839.21</v>
      </c>
    </row>
    <row r="77" spans="1:2" x14ac:dyDescent="0.35">
      <c r="A77" t="s">
        <v>2297</v>
      </c>
      <c r="B77" s="12">
        <v>5968697.9299999997</v>
      </c>
    </row>
    <row r="78" spans="1:2" x14ac:dyDescent="0.35">
      <c r="A78" t="s">
        <v>2298</v>
      </c>
      <c r="B78" s="12">
        <v>5368491.2799999993</v>
      </c>
    </row>
    <row r="79" spans="1:2" x14ac:dyDescent="0.35">
      <c r="A79" t="s">
        <v>2299</v>
      </c>
      <c r="B79" s="12">
        <v>4625740.5999999996</v>
      </c>
    </row>
    <row r="80" spans="1:2" x14ac:dyDescent="0.35">
      <c r="A80" t="s">
        <v>2300</v>
      </c>
      <c r="B80" s="12">
        <v>4068372.31</v>
      </c>
    </row>
    <row r="81" spans="1:2" x14ac:dyDescent="0.35">
      <c r="A81" t="s">
        <v>2301</v>
      </c>
      <c r="B81" s="12">
        <v>3587011.33</v>
      </c>
    </row>
    <row r="82" spans="1:2" x14ac:dyDescent="0.35">
      <c r="A82" t="s">
        <v>2302</v>
      </c>
      <c r="B82" s="12">
        <v>3494459.53</v>
      </c>
    </row>
    <row r="83" spans="1:2" x14ac:dyDescent="0.35">
      <c r="A83" t="s">
        <v>2303</v>
      </c>
      <c r="B83" s="12">
        <v>3338035.97</v>
      </c>
    </row>
    <row r="84" spans="1:2" x14ac:dyDescent="0.35">
      <c r="A84" t="s">
        <v>2304</v>
      </c>
      <c r="B84" s="12">
        <v>3258882.79</v>
      </c>
    </row>
    <row r="85" spans="1:2" x14ac:dyDescent="0.35">
      <c r="A85" t="s">
        <v>2305</v>
      </c>
      <c r="B85" s="12">
        <v>3131721.2100000004</v>
      </c>
    </row>
    <row r="86" spans="1:2" x14ac:dyDescent="0.35">
      <c r="A86" t="s">
        <v>2306</v>
      </c>
      <c r="B86" s="12">
        <v>2334353.29</v>
      </c>
    </row>
    <row r="87" spans="1:2" x14ac:dyDescent="0.35">
      <c r="A87" t="s">
        <v>2307</v>
      </c>
      <c r="B87" s="12">
        <v>2039543.4100000001</v>
      </c>
    </row>
    <row r="88" spans="1:2" x14ac:dyDescent="0.35">
      <c r="A88" t="s">
        <v>2308</v>
      </c>
      <c r="B88" s="12">
        <v>1788589.67</v>
      </c>
    </row>
    <row r="89" spans="1:2" x14ac:dyDescent="0.35">
      <c r="A89" t="s">
        <v>2309</v>
      </c>
      <c r="B89" s="12">
        <v>1653926.42</v>
      </c>
    </row>
    <row r="90" spans="1:2" x14ac:dyDescent="0.35">
      <c r="A90" t="s">
        <v>2311</v>
      </c>
      <c r="B90" s="12">
        <v>1115689.28</v>
      </c>
    </row>
    <row r="91" spans="1:2" x14ac:dyDescent="0.35">
      <c r="A91" t="s">
        <v>2312</v>
      </c>
      <c r="B91" s="12">
        <v>1083893.81</v>
      </c>
    </row>
    <row r="92" spans="1:2" x14ac:dyDescent="0.35">
      <c r="A92" t="s">
        <v>2313</v>
      </c>
      <c r="B92" s="12">
        <v>387920.52</v>
      </c>
    </row>
    <row r="93" spans="1:2" x14ac:dyDescent="0.35">
      <c r="A93" t="s">
        <v>2310</v>
      </c>
      <c r="B93" s="12">
        <v>231592.05</v>
      </c>
    </row>
    <row r="94" spans="1:2" x14ac:dyDescent="0.35">
      <c r="A94" t="s">
        <v>2268</v>
      </c>
      <c r="B94" s="12">
        <v>42768.51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2" sqref="B2"/>
    </sheetView>
  </sheetViews>
  <sheetFormatPr defaultRowHeight="14.5" x14ac:dyDescent="0.35"/>
  <cols>
    <col min="1" max="2" width="31.36328125" customWidth="1"/>
  </cols>
  <sheetData>
    <row r="1" spans="1:2" x14ac:dyDescent="0.35">
      <c r="A1" t="s">
        <v>2249</v>
      </c>
      <c r="B1" t="s">
        <v>2242</v>
      </c>
    </row>
    <row r="2" spans="1:2" x14ac:dyDescent="0.35">
      <c r="A2" t="s">
        <v>2132</v>
      </c>
      <c r="B2" s="12">
        <v>2878651296177.478</v>
      </c>
    </row>
    <row r="3" spans="1:2" x14ac:dyDescent="0.35">
      <c r="A3" t="s">
        <v>2133</v>
      </c>
      <c r="B3" s="12">
        <v>785774123408.09985</v>
      </c>
    </row>
    <row r="4" spans="1:2" x14ac:dyDescent="0.35">
      <c r="A4" t="s">
        <v>2134</v>
      </c>
      <c r="B4" s="12">
        <v>524277355462.27985</v>
      </c>
    </row>
    <row r="5" spans="1:2" x14ac:dyDescent="0.35">
      <c r="A5" t="s">
        <v>2135</v>
      </c>
      <c r="B5" s="12">
        <v>521125889233.41998</v>
      </c>
    </row>
    <row r="6" spans="1:2" x14ac:dyDescent="0.35">
      <c r="A6" t="s">
        <v>2136</v>
      </c>
      <c r="B6" s="12">
        <v>488934361209.28021</v>
      </c>
    </row>
    <row r="7" spans="1:2" x14ac:dyDescent="0.35">
      <c r="A7" t="s">
        <v>2137</v>
      </c>
      <c r="B7" s="12">
        <v>92699881082.38002</v>
      </c>
    </row>
    <row r="8" spans="1:2" x14ac:dyDescent="0.35">
      <c r="A8" t="s">
        <v>2138</v>
      </c>
      <c r="B8" s="12">
        <v>77061828796.279999</v>
      </c>
    </row>
    <row r="9" spans="1:2" x14ac:dyDescent="0.35">
      <c r="A9" t="s">
        <v>2139</v>
      </c>
      <c r="B9" s="12">
        <v>60726834798.620056</v>
      </c>
    </row>
    <row r="10" spans="1:2" x14ac:dyDescent="0.35">
      <c r="A10" t="s">
        <v>2140</v>
      </c>
      <c r="B10" s="12">
        <v>41035249563.109985</v>
      </c>
    </row>
    <row r="11" spans="1:2" x14ac:dyDescent="0.35">
      <c r="A11" t="s">
        <v>2141</v>
      </c>
      <c r="B11" s="12">
        <v>40422115638.169991</v>
      </c>
    </row>
    <row r="12" spans="1:2" x14ac:dyDescent="0.35">
      <c r="A12" t="s">
        <v>2142</v>
      </c>
      <c r="B12" s="12">
        <v>36569191068.019997</v>
      </c>
    </row>
    <row r="13" spans="1:2" x14ac:dyDescent="0.35">
      <c r="A13" t="s">
        <v>2143</v>
      </c>
      <c r="B13" s="12">
        <v>27551579878.82</v>
      </c>
    </row>
    <row r="14" spans="1:2" x14ac:dyDescent="0.35">
      <c r="A14" t="s">
        <v>2144</v>
      </c>
      <c r="B14" s="12">
        <v>25409745472.040009</v>
      </c>
    </row>
    <row r="15" spans="1:2" x14ac:dyDescent="0.35">
      <c r="A15" t="s">
        <v>2145</v>
      </c>
      <c r="B15" s="12">
        <v>19646745205.64999</v>
      </c>
    </row>
    <row r="16" spans="1:2" x14ac:dyDescent="0.35">
      <c r="A16" t="s">
        <v>2146</v>
      </c>
      <c r="B16" s="12">
        <v>19216753221.169994</v>
      </c>
    </row>
    <row r="17" spans="1:2" x14ac:dyDescent="0.35">
      <c r="A17" t="s">
        <v>2147</v>
      </c>
      <c r="B17" s="12">
        <v>19216106737.550003</v>
      </c>
    </row>
    <row r="18" spans="1:2" x14ac:dyDescent="0.35">
      <c r="A18" t="s">
        <v>2148</v>
      </c>
      <c r="B18" s="12">
        <v>18423271153</v>
      </c>
    </row>
    <row r="19" spans="1:2" x14ac:dyDescent="0.35">
      <c r="A19" t="s">
        <v>2149</v>
      </c>
      <c r="B19" s="12">
        <v>11120463824.08</v>
      </c>
    </row>
    <row r="20" spans="1:2" x14ac:dyDescent="0.35">
      <c r="A20" t="s">
        <v>2150</v>
      </c>
      <c r="B20" s="12">
        <v>11086851126.940001</v>
      </c>
    </row>
    <row r="21" spans="1:2" x14ac:dyDescent="0.35">
      <c r="A21" t="s">
        <v>2151</v>
      </c>
      <c r="B21" s="12">
        <v>10740191427.35</v>
      </c>
    </row>
    <row r="22" spans="1:2" x14ac:dyDescent="0.35">
      <c r="A22" t="s">
        <v>2152</v>
      </c>
      <c r="B22" s="12">
        <v>7973100223.9899969</v>
      </c>
    </row>
    <row r="23" spans="1:2" x14ac:dyDescent="0.35">
      <c r="A23" t="s">
        <v>2153</v>
      </c>
      <c r="B23" s="12">
        <v>7093709441.4799957</v>
      </c>
    </row>
    <row r="24" spans="1:2" x14ac:dyDescent="0.35">
      <c r="A24" t="s">
        <v>2154</v>
      </c>
      <c r="B24" s="12">
        <v>6805566709.7999992</v>
      </c>
    </row>
    <row r="25" spans="1:2" x14ac:dyDescent="0.35">
      <c r="A25" t="s">
        <v>2155</v>
      </c>
      <c r="B25" s="12">
        <v>5290484182.5699978</v>
      </c>
    </row>
    <row r="26" spans="1:2" x14ac:dyDescent="0.35">
      <c r="A26" t="s">
        <v>2156</v>
      </c>
      <c r="B26" s="12">
        <v>5196979075.5900002</v>
      </c>
    </row>
    <row r="27" spans="1:2" x14ac:dyDescent="0.35">
      <c r="A27" t="s">
        <v>2157</v>
      </c>
      <c r="B27" s="12">
        <v>3416756121.3200011</v>
      </c>
    </row>
    <row r="28" spans="1:2" x14ac:dyDescent="0.35">
      <c r="A28" t="s">
        <v>2158</v>
      </c>
      <c r="B28" s="12">
        <v>3138621983.1300001</v>
      </c>
    </row>
    <row r="29" spans="1:2" x14ac:dyDescent="0.35">
      <c r="A29" t="s">
        <v>2159</v>
      </c>
      <c r="B29" s="12">
        <v>1066537186.79</v>
      </c>
    </row>
    <row r="30" spans="1:2" x14ac:dyDescent="0.35">
      <c r="A30" t="s">
        <v>2160</v>
      </c>
      <c r="B30" s="12">
        <v>1020877562.15</v>
      </c>
    </row>
    <row r="31" spans="1:2" x14ac:dyDescent="0.35">
      <c r="A31" t="s">
        <v>2250</v>
      </c>
      <c r="B31" s="12">
        <v>889319990.37</v>
      </c>
    </row>
    <row r="32" spans="1:2" x14ac:dyDescent="0.35">
      <c r="A32" t="s">
        <v>2251</v>
      </c>
      <c r="B32" s="12">
        <v>625732584.57999992</v>
      </c>
    </row>
    <row r="33" spans="1:2" x14ac:dyDescent="0.35">
      <c r="A33" t="s">
        <v>2252</v>
      </c>
      <c r="B33" s="12">
        <v>528753209.33999997</v>
      </c>
    </row>
    <row r="34" spans="1:2" x14ac:dyDescent="0.35">
      <c r="A34" t="s">
        <v>2253</v>
      </c>
      <c r="B34" s="12">
        <v>468464030.71999997</v>
      </c>
    </row>
    <row r="35" spans="1:2" x14ac:dyDescent="0.35">
      <c r="A35" t="s">
        <v>2254</v>
      </c>
      <c r="B35" s="12">
        <v>401757689.78000003</v>
      </c>
    </row>
    <row r="36" spans="1:2" x14ac:dyDescent="0.35">
      <c r="A36" t="s">
        <v>2255</v>
      </c>
      <c r="B36" s="12">
        <v>376075506.35999995</v>
      </c>
    </row>
    <row r="37" spans="1:2" x14ac:dyDescent="0.35">
      <c r="A37" t="s">
        <v>2256</v>
      </c>
      <c r="B37" s="12">
        <v>350457610.06999999</v>
      </c>
    </row>
    <row r="38" spans="1:2" x14ac:dyDescent="0.35">
      <c r="A38" t="s">
        <v>2257</v>
      </c>
      <c r="B38" s="12">
        <v>318622654.19</v>
      </c>
    </row>
    <row r="39" spans="1:2" x14ac:dyDescent="0.35">
      <c r="A39" t="s">
        <v>2258</v>
      </c>
      <c r="B39" s="12">
        <v>315509787.20999998</v>
      </c>
    </row>
    <row r="40" spans="1:2" x14ac:dyDescent="0.35">
      <c r="A40" t="s">
        <v>2259</v>
      </c>
      <c r="B40" s="12">
        <v>280419612.20000005</v>
      </c>
    </row>
    <row r="41" spans="1:2" x14ac:dyDescent="0.35">
      <c r="A41" t="s">
        <v>2260</v>
      </c>
      <c r="B41" s="12">
        <v>206552868.37999997</v>
      </c>
    </row>
    <row r="42" spans="1:2" x14ac:dyDescent="0.35">
      <c r="A42" t="s">
        <v>2261</v>
      </c>
      <c r="B42" s="12">
        <v>185549397.80000001</v>
      </c>
    </row>
    <row r="43" spans="1:2" x14ac:dyDescent="0.35">
      <c r="A43" t="s">
        <v>2262</v>
      </c>
      <c r="B43" s="12">
        <v>155971936.31999999</v>
      </c>
    </row>
    <row r="44" spans="1:2" x14ac:dyDescent="0.35">
      <c r="A44" t="s">
        <v>2263</v>
      </c>
      <c r="B44" s="12">
        <v>136258379.34000003</v>
      </c>
    </row>
    <row r="45" spans="1:2" x14ac:dyDescent="0.35">
      <c r="A45" t="s">
        <v>2264</v>
      </c>
      <c r="B45" s="12">
        <v>129160172.45</v>
      </c>
    </row>
    <row r="46" spans="1:2" x14ac:dyDescent="0.35">
      <c r="A46" t="s">
        <v>2265</v>
      </c>
      <c r="B46" s="12">
        <v>125793258.43000001</v>
      </c>
    </row>
    <row r="47" spans="1:2" x14ac:dyDescent="0.35">
      <c r="A47" t="s">
        <v>2266</v>
      </c>
      <c r="B47" s="12">
        <v>117387632.53999998</v>
      </c>
    </row>
    <row r="48" spans="1:2" x14ac:dyDescent="0.35">
      <c r="A48" t="s">
        <v>2267</v>
      </c>
      <c r="B48" s="12">
        <v>108913633.72999999</v>
      </c>
    </row>
    <row r="49" spans="1:2" x14ac:dyDescent="0.35">
      <c r="A49" t="s">
        <v>2268</v>
      </c>
      <c r="B49" s="12">
        <v>72650974.930000007</v>
      </c>
    </row>
    <row r="50" spans="1:2" x14ac:dyDescent="0.35">
      <c r="A50" t="s">
        <v>2269</v>
      </c>
      <c r="B50" s="12">
        <v>70758042.870000005</v>
      </c>
    </row>
    <row r="51" spans="1:2" x14ac:dyDescent="0.35">
      <c r="A51" t="s">
        <v>2270</v>
      </c>
      <c r="B51" s="12">
        <v>64411430.960000001</v>
      </c>
    </row>
    <row r="52" spans="1:2" x14ac:dyDescent="0.35">
      <c r="A52" t="s">
        <v>2271</v>
      </c>
      <c r="B52" s="12">
        <v>64368198.700000003</v>
      </c>
    </row>
    <row r="53" spans="1:2" x14ac:dyDescent="0.35">
      <c r="A53" t="s">
        <v>2272</v>
      </c>
      <c r="B53" s="12">
        <v>54576774.230000004</v>
      </c>
    </row>
    <row r="54" spans="1:2" x14ac:dyDescent="0.35">
      <c r="A54" t="s">
        <v>2273</v>
      </c>
      <c r="B54" s="12">
        <v>50910319.189999998</v>
      </c>
    </row>
    <row r="55" spans="1:2" x14ac:dyDescent="0.35">
      <c r="A55" t="s">
        <v>2274</v>
      </c>
      <c r="B55" s="12">
        <v>45726712.509999998</v>
      </c>
    </row>
    <row r="56" spans="1:2" x14ac:dyDescent="0.35">
      <c r="A56" t="s">
        <v>2275</v>
      </c>
      <c r="B56" s="12">
        <v>41590725.140000001</v>
      </c>
    </row>
    <row r="57" spans="1:2" x14ac:dyDescent="0.35">
      <c r="A57" t="s">
        <v>2276</v>
      </c>
      <c r="B57" s="12">
        <v>36336876.359999999</v>
      </c>
    </row>
    <row r="58" spans="1:2" x14ac:dyDescent="0.35">
      <c r="A58" t="s">
        <v>2277</v>
      </c>
      <c r="B58" s="12">
        <v>35813532.659999996</v>
      </c>
    </row>
    <row r="59" spans="1:2" x14ac:dyDescent="0.35">
      <c r="A59" t="s">
        <v>2278</v>
      </c>
      <c r="B59" s="12">
        <v>30079288.559999999</v>
      </c>
    </row>
    <row r="60" spans="1:2" x14ac:dyDescent="0.35">
      <c r="A60" t="s">
        <v>2279</v>
      </c>
      <c r="B60" s="12">
        <v>26617380.579999998</v>
      </c>
    </row>
    <row r="61" spans="1:2" x14ac:dyDescent="0.35">
      <c r="A61" t="s">
        <v>2280</v>
      </c>
      <c r="B61" s="12">
        <v>25910298.530000001</v>
      </c>
    </row>
    <row r="62" spans="1:2" x14ac:dyDescent="0.35">
      <c r="A62" t="s">
        <v>2281</v>
      </c>
      <c r="B62" s="12">
        <v>23807722.09</v>
      </c>
    </row>
    <row r="63" spans="1:2" x14ac:dyDescent="0.35">
      <c r="A63" t="s">
        <v>2282</v>
      </c>
      <c r="B63" s="12">
        <v>22848164.149999999</v>
      </c>
    </row>
    <row r="64" spans="1:2" x14ac:dyDescent="0.35">
      <c r="A64" t="s">
        <v>2283</v>
      </c>
      <c r="B64" s="12">
        <v>17266454.640000001</v>
      </c>
    </row>
    <row r="65" spans="1:2" x14ac:dyDescent="0.35">
      <c r="A65" t="s">
        <v>2284</v>
      </c>
      <c r="B65" s="12">
        <v>16759166.030000001</v>
      </c>
    </row>
    <row r="66" spans="1:2" x14ac:dyDescent="0.35">
      <c r="A66" t="s">
        <v>2285</v>
      </c>
      <c r="B66" s="12">
        <v>16349340.57</v>
      </c>
    </row>
    <row r="67" spans="1:2" x14ac:dyDescent="0.35">
      <c r="A67" t="s">
        <v>2286</v>
      </c>
      <c r="B67" s="12">
        <v>15750102.309999999</v>
      </c>
    </row>
    <row r="68" spans="1:2" x14ac:dyDescent="0.35">
      <c r="A68" t="s">
        <v>2287</v>
      </c>
      <c r="B68" s="12">
        <v>15663836.41</v>
      </c>
    </row>
    <row r="69" spans="1:2" x14ac:dyDescent="0.35">
      <c r="A69" t="s">
        <v>2288</v>
      </c>
      <c r="B69" s="12">
        <v>14366587.199999999</v>
      </c>
    </row>
    <row r="70" spans="1:2" x14ac:dyDescent="0.35">
      <c r="A70" t="s">
        <v>2289</v>
      </c>
      <c r="B70" s="12">
        <v>13188959.26</v>
      </c>
    </row>
    <row r="71" spans="1:2" x14ac:dyDescent="0.35">
      <c r="A71" t="s">
        <v>2290</v>
      </c>
      <c r="B71" s="12">
        <v>13182042.74</v>
      </c>
    </row>
    <row r="72" spans="1:2" x14ac:dyDescent="0.35">
      <c r="A72" t="s">
        <v>2291</v>
      </c>
      <c r="B72" s="12">
        <v>11970033.369999999</v>
      </c>
    </row>
    <row r="73" spans="1:2" x14ac:dyDescent="0.35">
      <c r="A73" t="s">
        <v>2292</v>
      </c>
      <c r="B73" s="12">
        <v>10800994.689999999</v>
      </c>
    </row>
    <row r="74" spans="1:2" x14ac:dyDescent="0.35">
      <c r="A74" t="s">
        <v>2293</v>
      </c>
      <c r="B74" s="12">
        <v>8403691.3300000001</v>
      </c>
    </row>
    <row r="75" spans="1:2" x14ac:dyDescent="0.35">
      <c r="A75" t="s">
        <v>2294</v>
      </c>
      <c r="B75" s="12">
        <v>8033519.7299999995</v>
      </c>
    </row>
    <row r="76" spans="1:2" x14ac:dyDescent="0.35">
      <c r="A76" t="s">
        <v>2295</v>
      </c>
      <c r="B76" s="12">
        <v>6605742.1500000004</v>
      </c>
    </row>
    <row r="77" spans="1:2" x14ac:dyDescent="0.35">
      <c r="A77" t="s">
        <v>2296</v>
      </c>
      <c r="B77" s="12">
        <v>6044839.21</v>
      </c>
    </row>
    <row r="78" spans="1:2" x14ac:dyDescent="0.35">
      <c r="A78" t="s">
        <v>2297</v>
      </c>
      <c r="B78" s="12">
        <v>5968697.9299999997</v>
      </c>
    </row>
    <row r="79" spans="1:2" x14ac:dyDescent="0.35">
      <c r="A79" t="s">
        <v>2298</v>
      </c>
      <c r="B79" s="12">
        <v>5368491.2799999993</v>
      </c>
    </row>
    <row r="80" spans="1:2" x14ac:dyDescent="0.35">
      <c r="A80" t="s">
        <v>2299</v>
      </c>
      <c r="B80" s="12">
        <v>4625740.5999999996</v>
      </c>
    </row>
    <row r="81" spans="1:2" x14ac:dyDescent="0.35">
      <c r="A81" t="s">
        <v>2300</v>
      </c>
      <c r="B81" s="12">
        <v>4068372.31</v>
      </c>
    </row>
    <row r="82" spans="1:2" x14ac:dyDescent="0.35">
      <c r="A82" t="s">
        <v>2301</v>
      </c>
      <c r="B82" s="12">
        <v>3587011.33</v>
      </c>
    </row>
    <row r="83" spans="1:2" x14ac:dyDescent="0.35">
      <c r="A83" t="s">
        <v>2302</v>
      </c>
      <c r="B83" s="12">
        <v>3494459.53</v>
      </c>
    </row>
    <row r="84" spans="1:2" x14ac:dyDescent="0.35">
      <c r="A84" t="s">
        <v>2303</v>
      </c>
      <c r="B84" s="12">
        <v>3338035.97</v>
      </c>
    </row>
    <row r="85" spans="1:2" x14ac:dyDescent="0.35">
      <c r="A85" t="s">
        <v>2304</v>
      </c>
      <c r="B85" s="12">
        <v>3258882.79</v>
      </c>
    </row>
    <row r="86" spans="1:2" x14ac:dyDescent="0.35">
      <c r="A86" t="s">
        <v>2305</v>
      </c>
      <c r="B86" s="12">
        <v>3246082.4200000004</v>
      </c>
    </row>
    <row r="87" spans="1:2" x14ac:dyDescent="0.35">
      <c r="A87" t="s">
        <v>2306</v>
      </c>
      <c r="B87" s="12">
        <v>2334353.29</v>
      </c>
    </row>
    <row r="88" spans="1:2" x14ac:dyDescent="0.35">
      <c r="A88" t="s">
        <v>2307</v>
      </c>
      <c r="B88" s="12">
        <v>2039543.4100000001</v>
      </c>
    </row>
    <row r="89" spans="1:2" x14ac:dyDescent="0.35">
      <c r="A89" t="s">
        <v>2308</v>
      </c>
      <c r="B89" s="12">
        <v>1788589.67</v>
      </c>
    </row>
    <row r="90" spans="1:2" x14ac:dyDescent="0.35">
      <c r="A90" t="s">
        <v>2309</v>
      </c>
      <c r="B90" s="12">
        <v>1653926.42</v>
      </c>
    </row>
    <row r="91" spans="1:2" x14ac:dyDescent="0.35">
      <c r="A91" t="s">
        <v>2310</v>
      </c>
      <c r="B91" s="12">
        <v>1273988.93</v>
      </c>
    </row>
    <row r="92" spans="1:2" x14ac:dyDescent="0.35">
      <c r="A92" t="s">
        <v>2311</v>
      </c>
      <c r="B92" s="12">
        <v>1115689.28</v>
      </c>
    </row>
    <row r="93" spans="1:2" x14ac:dyDescent="0.35">
      <c r="A93" t="s">
        <v>2312</v>
      </c>
      <c r="B93" s="12">
        <v>1083893.81</v>
      </c>
    </row>
    <row r="94" spans="1:2" x14ac:dyDescent="0.35">
      <c r="A94" t="s">
        <v>2313</v>
      </c>
      <c r="B94" s="12">
        <v>387920.52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8" sqref="B8"/>
    </sheetView>
  </sheetViews>
  <sheetFormatPr defaultRowHeight="14.5" x14ac:dyDescent="0.35"/>
  <cols>
    <col min="1" max="5" width="17.6328125" customWidth="1"/>
    <col min="6" max="6" width="38.54296875" customWidth="1"/>
    <col min="7" max="7" width="17.6328125" customWidth="1"/>
  </cols>
  <sheetData>
    <row r="1" spans="1:8" x14ac:dyDescent="0.35">
      <c r="A1" s="14" t="s">
        <v>2243</v>
      </c>
      <c r="B1" s="14" t="s">
        <v>2336</v>
      </c>
      <c r="C1" s="14" t="s">
        <v>2327</v>
      </c>
      <c r="D1" s="14" t="s">
        <v>2244</v>
      </c>
      <c r="E1" s="14" t="s">
        <v>2246</v>
      </c>
      <c r="F1" s="14" t="s">
        <v>2247</v>
      </c>
      <c r="H1" s="30" t="s">
        <v>2326</v>
      </c>
    </row>
    <row r="2" spans="1:8" x14ac:dyDescent="0.35">
      <c r="A2" s="1" t="s">
        <v>2245</v>
      </c>
      <c r="B2" s="1" t="s">
        <v>2337</v>
      </c>
      <c r="C2" s="31" t="s">
        <v>2328</v>
      </c>
      <c r="D2" s="15">
        <v>42927</v>
      </c>
      <c r="E2" s="1" t="s">
        <v>2241</v>
      </c>
      <c r="F2" s="1" t="s">
        <v>2242</v>
      </c>
      <c r="H2" t="s">
        <v>2314</v>
      </c>
    </row>
    <row r="3" spans="1:8" x14ac:dyDescent="0.35">
      <c r="A3" s="1" t="s">
        <v>2245</v>
      </c>
      <c r="B3" s="1" t="s">
        <v>2337</v>
      </c>
      <c r="C3" s="31" t="s">
        <v>2329</v>
      </c>
      <c r="D3" s="15">
        <v>42899</v>
      </c>
      <c r="E3" s="1" t="s">
        <v>2241</v>
      </c>
      <c r="F3" s="1" t="s">
        <v>2242</v>
      </c>
    </row>
    <row r="4" spans="1:8" x14ac:dyDescent="0.35">
      <c r="A4" s="16" t="s">
        <v>2248</v>
      </c>
      <c r="B4" s="16"/>
      <c r="C4" s="16" t="s">
        <v>2330</v>
      </c>
      <c r="D4" s="17">
        <v>42927</v>
      </c>
      <c r="E4" s="16" t="s">
        <v>2315</v>
      </c>
      <c r="F4" s="16" t="s">
        <v>2316</v>
      </c>
    </row>
    <row r="5" spans="1:8" x14ac:dyDescent="0.35">
      <c r="A5" s="1" t="s">
        <v>2248</v>
      </c>
      <c r="B5" s="1" t="s">
        <v>2338</v>
      </c>
      <c r="C5" s="31" t="s">
        <v>2331</v>
      </c>
      <c r="D5" s="15">
        <v>42899</v>
      </c>
      <c r="E5" s="1" t="s">
        <v>2241</v>
      </c>
      <c r="F5" s="1" t="s">
        <v>2242</v>
      </c>
    </row>
    <row r="6" spans="1:8" x14ac:dyDescent="0.35">
      <c r="C6" s="31"/>
    </row>
    <row r="7" spans="1:8" x14ac:dyDescent="0.35">
      <c r="A7" s="1" t="s">
        <v>2317</v>
      </c>
      <c r="B7" s="1" t="s">
        <v>2339</v>
      </c>
      <c r="C7" s="1"/>
      <c r="D7" s="1" t="s">
        <v>2318</v>
      </c>
      <c r="E7" s="1" t="s">
        <v>2319</v>
      </c>
      <c r="F7" s="1" t="s">
        <v>2320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G1" workbookViewId="0">
      <selection activeCell="H21" sqref="H21"/>
    </sheetView>
  </sheetViews>
  <sheetFormatPr defaultRowHeight="14.5" x14ac:dyDescent="0.35"/>
  <cols>
    <col min="1" max="1" width="24.6328125" customWidth="1"/>
    <col min="2" max="2" width="18.90625" customWidth="1"/>
    <col min="3" max="3" width="17.6328125" hidden="1" customWidth="1"/>
    <col min="4" max="4" width="1.08984375" style="26" customWidth="1"/>
    <col min="5" max="5" width="18.90625" hidden="1" customWidth="1"/>
    <col min="6" max="6" width="18.36328125" bestFit="1" customWidth="1"/>
    <col min="7" max="7" width="14.90625" customWidth="1"/>
    <col min="8" max="8" width="10.08984375" customWidth="1"/>
    <col min="9" max="9" width="9.453125" bestFit="1" customWidth="1"/>
    <col min="10" max="10" width="18.90625" customWidth="1"/>
    <col min="11" max="11" width="12.6328125" customWidth="1"/>
    <col min="12" max="12" width="1.08984375" style="26" customWidth="1"/>
    <col min="13" max="13" width="18.90625" hidden="1" customWidth="1"/>
    <col min="14" max="15" width="18.90625" customWidth="1"/>
    <col min="16" max="16" width="1.1796875" style="26" customWidth="1"/>
    <col min="17" max="17" width="18.90625" hidden="1" customWidth="1"/>
    <col min="18" max="19" width="18.90625" customWidth="1"/>
    <col min="20" max="20" width="1.26953125" style="26" customWidth="1"/>
    <col min="21" max="21" width="18.90625" customWidth="1"/>
  </cols>
  <sheetData>
    <row r="1" spans="1:21" s="41" customFormat="1" ht="34.5" customHeight="1" x14ac:dyDescent="0.35">
      <c r="A1" s="35" t="s">
        <v>2332</v>
      </c>
      <c r="B1" s="35" t="s">
        <v>2</v>
      </c>
      <c r="C1" s="35" t="s">
        <v>2240</v>
      </c>
      <c r="D1" s="36"/>
      <c r="E1" s="34" t="s">
        <v>2161</v>
      </c>
      <c r="F1" s="34" t="s">
        <v>2333</v>
      </c>
      <c r="G1" s="34" t="s">
        <v>2342</v>
      </c>
      <c r="H1" s="37" t="s">
        <v>2341</v>
      </c>
      <c r="I1" s="34" t="s">
        <v>2340</v>
      </c>
      <c r="J1" s="35" t="s">
        <v>2321</v>
      </c>
      <c r="K1" s="35" t="s">
        <v>2325</v>
      </c>
      <c r="L1" s="36"/>
      <c r="M1" s="34" t="s">
        <v>0</v>
      </c>
      <c r="N1" s="34" t="s">
        <v>2334</v>
      </c>
      <c r="O1" s="35" t="s">
        <v>2322</v>
      </c>
      <c r="P1" s="36"/>
      <c r="Q1" s="38" t="s">
        <v>1</v>
      </c>
      <c r="R1" s="38" t="s">
        <v>2335</v>
      </c>
      <c r="S1" s="35" t="s">
        <v>2323</v>
      </c>
      <c r="T1" s="39"/>
      <c r="U1" s="40" t="s">
        <v>2324</v>
      </c>
    </row>
    <row r="2" spans="1:21" x14ac:dyDescent="0.35">
      <c r="A2" s="1" t="s">
        <v>2066</v>
      </c>
      <c r="B2" s="18">
        <f>C2*1000000</f>
        <v>2229728000000</v>
      </c>
      <c r="C2" s="1" t="str">
        <f>VLOOKUP(A2, 'mts 0317 table 5 edited'!B:F, 5, FALSE)</f>
        <v>2,229,728</v>
      </c>
      <c r="D2" s="29"/>
      <c r="E2" s="13">
        <v>2883527132435.9282</v>
      </c>
      <c r="F2" s="13">
        <f>ROUND(E2, -6)</f>
        <v>2883527000000</v>
      </c>
      <c r="G2" s="33">
        <f t="shared" ref="G2:G29" si="0">(F2-B2)/F2</f>
        <v>0.22673586895492914</v>
      </c>
      <c r="H2" s="33">
        <f>B2/F2</f>
        <v>0.77326413104507086</v>
      </c>
      <c r="I2" s="33">
        <f>(F2-B2)/B2</f>
        <v>0.29321917292154021</v>
      </c>
      <c r="J2" s="13">
        <f t="shared" ref="J2:J29" si="1">B2-F2</f>
        <v>-653799000000</v>
      </c>
      <c r="K2" s="32">
        <f t="shared" ref="K2:K28" si="2">J2/$J$2</f>
        <v>1</v>
      </c>
      <c r="L2" s="24"/>
      <c r="M2" s="12">
        <v>2878651296177.478</v>
      </c>
      <c r="N2" s="12">
        <f>ROUND(M2, -6)</f>
        <v>2878651000000</v>
      </c>
      <c r="O2" s="13">
        <f t="shared" ref="O2:O29" si="3">B2-N2</f>
        <v>-648923000000</v>
      </c>
      <c r="P2" s="24"/>
      <c r="Q2" s="12">
        <v>2901015658493.4097</v>
      </c>
      <c r="R2" s="12">
        <f>ROUND(Q2, -6)</f>
        <v>2901016000000</v>
      </c>
      <c r="S2" s="13">
        <f t="shared" ref="S2:S29" si="4">B2-R2</f>
        <v>-671288000000</v>
      </c>
      <c r="T2" s="25"/>
      <c r="U2" s="13">
        <f t="shared" ref="U2:U27" si="5">N2-R2</f>
        <v>-22365000000</v>
      </c>
    </row>
    <row r="3" spans="1:21" x14ac:dyDescent="0.35">
      <c r="A3" s="1" t="s">
        <v>2133</v>
      </c>
      <c r="B3" s="18">
        <f t="shared" ref="B3:B29" si="6">C3*1000000</f>
        <v>607737000000</v>
      </c>
      <c r="C3" s="1" t="str">
        <f>VLOOKUP(A3, 'mts 0317 table 5 edited'!B:F, 5, FALSE)</f>
        <v>607,737</v>
      </c>
      <c r="D3" s="29"/>
      <c r="E3" s="13">
        <v>785984135014.96997</v>
      </c>
      <c r="F3" s="13">
        <f t="shared" ref="F3:F29" si="7">ROUND(E3, -6)</f>
        <v>785984000000</v>
      </c>
      <c r="G3" s="33">
        <f t="shared" si="0"/>
        <v>0.22678197011644002</v>
      </c>
      <c r="H3" s="33">
        <f t="shared" ref="H3:H29" si="8">B3/F3</f>
        <v>0.77321802988355992</v>
      </c>
      <c r="I3" s="33">
        <f t="shared" ref="I3:I29" si="9">(F3-B3)/B3</f>
        <v>0.29329627783070639</v>
      </c>
      <c r="J3" s="13">
        <f t="shared" si="1"/>
        <v>-178247000000</v>
      </c>
      <c r="K3" s="32">
        <f t="shared" si="2"/>
        <v>0.27263272045383979</v>
      </c>
      <c r="L3" s="25"/>
      <c r="M3" s="1">
        <f>VLOOKUP(A3, 'API tas bal 6-13 pivot'!A:B, 2, FALSE)</f>
        <v>785774123408.09985</v>
      </c>
      <c r="N3" s="12">
        <f t="shared" ref="N3:N29" si="10">ROUND(M3, -6)</f>
        <v>785774000000</v>
      </c>
      <c r="O3" s="13">
        <f t="shared" si="3"/>
        <v>-178037000000</v>
      </c>
      <c r="P3" s="25"/>
      <c r="Q3" s="1">
        <f>VLOOKUP(A3, [1]Sheet2!$A:$B, 2, FALSE)</f>
        <v>785774123408.10022</v>
      </c>
      <c r="R3" s="12">
        <f t="shared" ref="R3:R29" si="11">ROUND(Q3, -6)</f>
        <v>785774000000</v>
      </c>
      <c r="S3" s="13">
        <f t="shared" si="4"/>
        <v>-178037000000</v>
      </c>
      <c r="T3" s="25"/>
      <c r="U3" s="13">
        <f t="shared" si="5"/>
        <v>0</v>
      </c>
    </row>
    <row r="4" spans="1:21" x14ac:dyDescent="0.35">
      <c r="A4" s="1" t="s">
        <v>2134</v>
      </c>
      <c r="B4" s="18">
        <f t="shared" si="6"/>
        <v>330842000000</v>
      </c>
      <c r="C4" s="1" t="str">
        <f>VLOOKUP(A4, 'mts 0317 table 5 edited'!B:F, 5, FALSE)</f>
        <v>330,842</v>
      </c>
      <c r="D4" s="29"/>
      <c r="E4" s="13">
        <v>524645940951.01001</v>
      </c>
      <c r="F4" s="13">
        <f t="shared" si="7"/>
        <v>524646000000</v>
      </c>
      <c r="G4" s="33">
        <f t="shared" si="0"/>
        <v>0.36939955703464811</v>
      </c>
      <c r="H4" s="33">
        <f t="shared" si="8"/>
        <v>0.63060044296535189</v>
      </c>
      <c r="I4" s="33">
        <f t="shared" si="9"/>
        <v>0.58579019592433845</v>
      </c>
      <c r="J4" s="13">
        <f t="shared" si="1"/>
        <v>-193804000000</v>
      </c>
      <c r="K4" s="32">
        <f t="shared" si="2"/>
        <v>0.29642749530054346</v>
      </c>
      <c r="L4" s="25"/>
      <c r="M4" s="1">
        <f>VLOOKUP(A4, 'API tas bal 6-13 pivot'!A:B, 2, FALSE)</f>
        <v>524277355462.27985</v>
      </c>
      <c r="N4" s="12">
        <f t="shared" si="10"/>
        <v>524277000000</v>
      </c>
      <c r="O4" s="13">
        <f t="shared" si="3"/>
        <v>-193435000000</v>
      </c>
      <c r="P4" s="25"/>
      <c r="Q4" s="1">
        <f>VLOOKUP(A4, [1]Sheet2!$A:$B, 2, FALSE)</f>
        <v>524277355462.27972</v>
      </c>
      <c r="R4" s="12">
        <f t="shared" si="11"/>
        <v>524277000000</v>
      </c>
      <c r="S4" s="13">
        <f t="shared" si="4"/>
        <v>-193435000000</v>
      </c>
      <c r="T4" s="25"/>
      <c r="U4" s="13">
        <f t="shared" si="5"/>
        <v>0</v>
      </c>
    </row>
    <row r="5" spans="1:21" x14ac:dyDescent="0.35">
      <c r="A5" s="1" t="s">
        <v>2135</v>
      </c>
      <c r="B5" s="18">
        <f t="shared" si="6"/>
        <v>495253000000</v>
      </c>
      <c r="C5" s="1" t="str">
        <f>VLOOKUP(A5, 'mts 0317 table 5 edited'!B:F, 5, FALSE)</f>
        <v>495,253</v>
      </c>
      <c r="D5" s="29"/>
      <c r="E5" s="13">
        <v>521125889233.41998</v>
      </c>
      <c r="F5" s="13">
        <f t="shared" si="7"/>
        <v>521126000000</v>
      </c>
      <c r="G5" s="33">
        <f t="shared" si="0"/>
        <v>4.96482616488143E-2</v>
      </c>
      <c r="H5" s="33">
        <f t="shared" si="8"/>
        <v>0.95035173835118569</v>
      </c>
      <c r="I5" s="33">
        <f t="shared" si="9"/>
        <v>5.2241985409477582E-2</v>
      </c>
      <c r="J5" s="13">
        <f t="shared" si="1"/>
        <v>-25873000000</v>
      </c>
      <c r="K5" s="32">
        <f t="shared" si="2"/>
        <v>3.9573324523286206E-2</v>
      </c>
      <c r="L5" s="25"/>
      <c r="M5" s="1">
        <f>VLOOKUP(A5, 'API tas bal 6-13 pivot'!A:B, 2, FALSE)</f>
        <v>521125889233.41998</v>
      </c>
      <c r="N5" s="12">
        <f t="shared" si="10"/>
        <v>521126000000</v>
      </c>
      <c r="O5" s="13">
        <f t="shared" si="3"/>
        <v>-25873000000</v>
      </c>
      <c r="P5" s="25"/>
      <c r="Q5" s="1">
        <f>VLOOKUP(A5, [1]Sheet2!$A:$B, 2, FALSE)</f>
        <v>521125889233.42017</v>
      </c>
      <c r="R5" s="12">
        <f t="shared" si="11"/>
        <v>521126000000</v>
      </c>
      <c r="S5" s="13">
        <f t="shared" si="4"/>
        <v>-25873000000</v>
      </c>
      <c r="T5" s="25"/>
      <c r="U5" s="13">
        <f t="shared" si="5"/>
        <v>0</v>
      </c>
    </row>
    <row r="6" spans="1:21" x14ac:dyDescent="0.35">
      <c r="A6" s="1" t="s">
        <v>2136</v>
      </c>
      <c r="B6" s="18">
        <f t="shared" si="6"/>
        <v>285658000000</v>
      </c>
      <c r="C6" s="1" t="s">
        <v>475</v>
      </c>
      <c r="D6" s="29"/>
      <c r="E6" s="13">
        <v>491216308131.13013</v>
      </c>
      <c r="F6" s="13">
        <f t="shared" si="7"/>
        <v>491216000000</v>
      </c>
      <c r="G6" s="33">
        <f t="shared" si="0"/>
        <v>0.41846763949057036</v>
      </c>
      <c r="H6" s="33">
        <f t="shared" si="8"/>
        <v>0.58153236050942969</v>
      </c>
      <c r="I6" s="33">
        <f t="shared" si="9"/>
        <v>0.71959476016775303</v>
      </c>
      <c r="J6" s="13">
        <f t="shared" si="1"/>
        <v>-205558000000</v>
      </c>
      <c r="K6" s="32">
        <f t="shared" si="2"/>
        <v>0.31440549771412929</v>
      </c>
      <c r="L6" s="25"/>
      <c r="M6" s="1">
        <f>VLOOKUP(A6, 'API tas bal 6-13 pivot'!A:B, 2, FALSE)</f>
        <v>488934361209.28021</v>
      </c>
      <c r="N6" s="12">
        <f t="shared" si="10"/>
        <v>488934000000</v>
      </c>
      <c r="O6" s="13">
        <f t="shared" si="3"/>
        <v>-203276000000</v>
      </c>
      <c r="P6" s="25"/>
      <c r="Q6" s="1">
        <f>VLOOKUP(A6, [1]Sheet2!$A:$B, 2, FALSE)</f>
        <v>488934818027.0094</v>
      </c>
      <c r="R6" s="12">
        <f t="shared" si="11"/>
        <v>488935000000</v>
      </c>
      <c r="S6" s="13">
        <f t="shared" si="4"/>
        <v>-203277000000</v>
      </c>
      <c r="T6" s="25"/>
      <c r="U6" s="13">
        <f t="shared" si="5"/>
        <v>-1000000</v>
      </c>
    </row>
    <row r="7" spans="1:21" x14ac:dyDescent="0.35">
      <c r="A7" s="1" t="s">
        <v>2137</v>
      </c>
      <c r="B7" s="18">
        <f t="shared" si="6"/>
        <v>90211000000</v>
      </c>
      <c r="C7" s="1" t="str">
        <f>VLOOKUP(A7, 'mts 0317 table 5 edited'!B:F, 5, FALSE)</f>
        <v>90,211</v>
      </c>
      <c r="D7" s="29"/>
      <c r="E7" s="13">
        <v>92643260743.38002</v>
      </c>
      <c r="F7" s="13">
        <f t="shared" si="7"/>
        <v>92643000000</v>
      </c>
      <c r="G7" s="33">
        <f t="shared" si="0"/>
        <v>2.6251308787496087E-2</v>
      </c>
      <c r="H7" s="33">
        <f t="shared" si="8"/>
        <v>0.97374869121250396</v>
      </c>
      <c r="I7" s="33">
        <f t="shared" si="9"/>
        <v>2.6959018301537508E-2</v>
      </c>
      <c r="J7" s="13">
        <f t="shared" si="1"/>
        <v>-2432000000</v>
      </c>
      <c r="K7" s="32">
        <f t="shared" si="2"/>
        <v>3.7197976748205488E-3</v>
      </c>
      <c r="L7" s="25"/>
      <c r="M7" s="1">
        <f>VLOOKUP(A7, 'API tas bal 6-13 pivot'!A:B, 2, FALSE)</f>
        <v>92699881082.38002</v>
      </c>
      <c r="N7" s="12">
        <f t="shared" si="10"/>
        <v>92700000000</v>
      </c>
      <c r="O7" s="13">
        <f t="shared" si="3"/>
        <v>-2489000000</v>
      </c>
      <c r="P7" s="25"/>
      <c r="Q7" s="1">
        <f>VLOOKUP(A7, [1]Sheet2!$A:$B, 2, FALSE)</f>
        <v>92169189135.839813</v>
      </c>
      <c r="R7" s="12">
        <f t="shared" si="11"/>
        <v>92169000000</v>
      </c>
      <c r="S7" s="13">
        <f t="shared" si="4"/>
        <v>-1958000000</v>
      </c>
      <c r="T7" s="25"/>
      <c r="U7" s="13">
        <f t="shared" si="5"/>
        <v>531000000</v>
      </c>
    </row>
    <row r="8" spans="1:21" x14ac:dyDescent="0.35">
      <c r="A8" s="1" t="s">
        <v>2138</v>
      </c>
      <c r="B8" s="18">
        <f t="shared" si="6"/>
        <v>75719000000</v>
      </c>
      <c r="C8" s="1" t="str">
        <f>VLOOKUP(A8, 'mts 0317 table 5 edited'!B:F, 5, FALSE)</f>
        <v>75,719</v>
      </c>
      <c r="D8" s="29"/>
      <c r="E8" s="13">
        <v>77061828796.279999</v>
      </c>
      <c r="F8" s="13">
        <f t="shared" si="7"/>
        <v>77062000000</v>
      </c>
      <c r="G8" s="33">
        <f t="shared" si="0"/>
        <v>1.7427525888245827E-2</v>
      </c>
      <c r="H8" s="33">
        <f t="shared" si="8"/>
        <v>0.98257247411175419</v>
      </c>
      <c r="I8" s="33">
        <f t="shared" si="9"/>
        <v>1.7736631492756113E-2</v>
      </c>
      <c r="J8" s="13">
        <f t="shared" si="1"/>
        <v>-1343000000</v>
      </c>
      <c r="K8" s="32">
        <f t="shared" si="2"/>
        <v>2.0541481403305909E-3</v>
      </c>
      <c r="L8" s="25"/>
      <c r="M8" s="1">
        <f>VLOOKUP(A8, 'API tas bal 6-13 pivot'!A:B, 2, FALSE)</f>
        <v>77061828796.279999</v>
      </c>
      <c r="N8" s="12">
        <f t="shared" si="10"/>
        <v>77062000000</v>
      </c>
      <c r="O8" s="13">
        <f t="shared" si="3"/>
        <v>-1343000000</v>
      </c>
      <c r="P8" s="25"/>
      <c r="Q8" s="1">
        <f>VLOOKUP(A8, [1]Sheet2!$A:$B, 2, FALSE)</f>
        <v>77067853946.660019</v>
      </c>
      <c r="R8" s="12">
        <f t="shared" si="11"/>
        <v>77068000000</v>
      </c>
      <c r="S8" s="13">
        <f t="shared" si="4"/>
        <v>-1349000000</v>
      </c>
      <c r="T8" s="25"/>
      <c r="U8" s="13">
        <f t="shared" si="5"/>
        <v>-6000000</v>
      </c>
    </row>
    <row r="9" spans="1:21" x14ac:dyDescent="0.35">
      <c r="A9" s="1" t="s">
        <v>2139</v>
      </c>
      <c r="B9" s="18">
        <f t="shared" si="6"/>
        <v>85883000000</v>
      </c>
      <c r="C9" s="1" t="str">
        <f>VLOOKUP(A9, 'mts 0317 table 5 edited'!B:F, 5, FALSE)</f>
        <v>85,883</v>
      </c>
      <c r="D9" s="29"/>
      <c r="E9" s="13">
        <v>60726834798.620056</v>
      </c>
      <c r="F9" s="13">
        <f t="shared" si="7"/>
        <v>60727000000</v>
      </c>
      <c r="G9" s="33">
        <f t="shared" si="0"/>
        <v>-0.41424736937441337</v>
      </c>
      <c r="H9" s="33">
        <f t="shared" si="8"/>
        <v>1.4142473693744133</v>
      </c>
      <c r="I9" s="33">
        <f t="shared" si="9"/>
        <v>-0.2929101219100404</v>
      </c>
      <c r="J9" s="13">
        <f t="shared" si="1"/>
        <v>25156000000</v>
      </c>
      <c r="K9" s="32">
        <f t="shared" si="2"/>
        <v>-3.8476657198925054E-2</v>
      </c>
      <c r="L9" s="25"/>
      <c r="M9" s="1">
        <f>VLOOKUP(A9, 'API tas bal 6-13 pivot'!A:B, 2, FALSE)</f>
        <v>60726834798.620056</v>
      </c>
      <c r="N9" s="12">
        <f t="shared" si="10"/>
        <v>60727000000</v>
      </c>
      <c r="O9" s="13">
        <f t="shared" si="3"/>
        <v>25156000000</v>
      </c>
      <c r="P9" s="25"/>
      <c r="Q9" s="1">
        <f>VLOOKUP(A9, [1]Sheet2!$A:$B, 2, FALSE)</f>
        <v>60750152469.210678</v>
      </c>
      <c r="R9" s="12">
        <f t="shared" si="11"/>
        <v>60750000000</v>
      </c>
      <c r="S9" s="13">
        <f t="shared" si="4"/>
        <v>25133000000</v>
      </c>
      <c r="T9" s="25"/>
      <c r="U9" s="13">
        <f t="shared" si="5"/>
        <v>-23000000</v>
      </c>
    </row>
    <row r="10" spans="1:21" x14ac:dyDescent="0.35">
      <c r="A10" s="1" t="s">
        <v>2140</v>
      </c>
      <c r="B10" s="18">
        <f t="shared" si="6"/>
        <v>35729000000</v>
      </c>
      <c r="C10" s="1" t="str">
        <f>VLOOKUP(A10, 'mts 0317 table 5 edited'!B:F, 5, FALSE)</f>
        <v>35,729</v>
      </c>
      <c r="D10" s="29"/>
      <c r="E10" s="13">
        <v>41039854569.139992</v>
      </c>
      <c r="F10" s="13">
        <f t="shared" si="7"/>
        <v>41040000000</v>
      </c>
      <c r="G10" s="33">
        <f t="shared" si="0"/>
        <v>0.12941033138401559</v>
      </c>
      <c r="H10" s="33">
        <f t="shared" si="8"/>
        <v>0.87058966861598441</v>
      </c>
      <c r="I10" s="33">
        <f t="shared" si="9"/>
        <v>0.14864675753589521</v>
      </c>
      <c r="J10" s="13">
        <f t="shared" si="1"/>
        <v>-5311000000</v>
      </c>
      <c r="K10" s="32">
        <f t="shared" si="2"/>
        <v>8.1232917150378028E-3</v>
      </c>
      <c r="L10" s="25"/>
      <c r="M10" s="1">
        <f>VLOOKUP(A10, 'API tas bal 6-13 pivot'!A:B, 2, FALSE)</f>
        <v>41035249563.109985</v>
      </c>
      <c r="N10" s="12">
        <f t="shared" si="10"/>
        <v>41035000000</v>
      </c>
      <c r="O10" s="13">
        <f t="shared" si="3"/>
        <v>-5306000000</v>
      </c>
      <c r="P10" s="25"/>
      <c r="Q10" s="1">
        <f>VLOOKUP(A10, [1]Sheet2!$A:$B, 2, FALSE)</f>
        <v>41035097256.019951</v>
      </c>
      <c r="R10" s="12">
        <f t="shared" si="11"/>
        <v>41035000000</v>
      </c>
      <c r="S10" s="13">
        <f t="shared" si="4"/>
        <v>-5306000000</v>
      </c>
      <c r="T10" s="25"/>
      <c r="U10" s="13">
        <f t="shared" si="5"/>
        <v>0</v>
      </c>
    </row>
    <row r="11" spans="1:21" x14ac:dyDescent="0.35">
      <c r="A11" s="1" t="s">
        <v>2141</v>
      </c>
      <c r="B11" s="18">
        <f t="shared" si="6"/>
        <v>39978000000</v>
      </c>
      <c r="C11" s="1" t="str">
        <f>VLOOKUP(A11, 'mts 0317 table 5 edited'!B:F, 5, FALSE)</f>
        <v>39,978</v>
      </c>
      <c r="D11" s="29"/>
      <c r="E11" s="13">
        <v>40422082206.219994</v>
      </c>
      <c r="F11" s="13">
        <f t="shared" si="7"/>
        <v>40422000000</v>
      </c>
      <c r="G11" s="33">
        <f t="shared" si="0"/>
        <v>1.0984117559744693E-2</v>
      </c>
      <c r="H11" s="33">
        <f t="shared" si="8"/>
        <v>0.98901588244025529</v>
      </c>
      <c r="I11" s="33">
        <f t="shared" si="9"/>
        <v>1.1106108359597779E-2</v>
      </c>
      <c r="J11" s="13">
        <f t="shared" si="1"/>
        <v>-444000000</v>
      </c>
      <c r="K11" s="32">
        <f t="shared" si="2"/>
        <v>6.791077991859883E-4</v>
      </c>
      <c r="L11" s="25"/>
      <c r="M11" s="1">
        <f>VLOOKUP(A11, 'API tas bal 6-13 pivot'!A:B, 2, FALSE)</f>
        <v>40422115638.169991</v>
      </c>
      <c r="N11" s="12">
        <f t="shared" si="10"/>
        <v>40422000000</v>
      </c>
      <c r="O11" s="13">
        <f t="shared" si="3"/>
        <v>-444000000</v>
      </c>
      <c r="P11" s="25"/>
      <c r="Q11" s="1">
        <f>VLOOKUP(A11, [1]Sheet2!$A:$B, 2, FALSE)</f>
        <v>40422115146.139938</v>
      </c>
      <c r="R11" s="12">
        <f t="shared" si="11"/>
        <v>40422000000</v>
      </c>
      <c r="S11" s="13">
        <f t="shared" si="4"/>
        <v>-444000000</v>
      </c>
      <c r="T11" s="25"/>
      <c r="U11" s="13">
        <f t="shared" si="5"/>
        <v>0</v>
      </c>
    </row>
    <row r="12" spans="1:21" x14ac:dyDescent="0.35">
      <c r="A12" s="1" t="s">
        <v>2142</v>
      </c>
      <c r="B12" s="18">
        <f t="shared" si="6"/>
        <v>32001000000</v>
      </c>
      <c r="C12" s="1" t="str">
        <f>VLOOKUP(A12, 'mts 0317 table 5 edited'!B:F, 5, FALSE)</f>
        <v>32,001</v>
      </c>
      <c r="D12" s="29"/>
      <c r="E12" s="13">
        <v>36899655279.319992</v>
      </c>
      <c r="F12" s="13">
        <f t="shared" si="7"/>
        <v>36900000000</v>
      </c>
      <c r="G12" s="33">
        <f t="shared" si="0"/>
        <v>0.13276422764227641</v>
      </c>
      <c r="H12" s="33">
        <f t="shared" si="8"/>
        <v>0.86723577235772353</v>
      </c>
      <c r="I12" s="33">
        <f t="shared" si="9"/>
        <v>0.15308896596981345</v>
      </c>
      <c r="J12" s="13">
        <f t="shared" si="1"/>
        <v>-4899000000</v>
      </c>
      <c r="K12" s="32">
        <f t="shared" si="2"/>
        <v>7.4931286220994526E-3</v>
      </c>
      <c r="L12" s="25"/>
      <c r="M12" s="1">
        <f>VLOOKUP(A12, 'API tas bal 6-13 pivot'!A:B, 2, FALSE)</f>
        <v>36569191068.019997</v>
      </c>
      <c r="N12" s="12">
        <f t="shared" si="10"/>
        <v>36569000000</v>
      </c>
      <c r="O12" s="13">
        <f t="shared" si="3"/>
        <v>-4568000000</v>
      </c>
      <c r="P12" s="25"/>
      <c r="Q12" s="1">
        <f>VLOOKUP(A12, [1]Sheet2!$A:$B, 2, FALSE)</f>
        <v>36572045325.709938</v>
      </c>
      <c r="R12" s="12">
        <f t="shared" si="11"/>
        <v>36572000000</v>
      </c>
      <c r="S12" s="13">
        <f t="shared" si="4"/>
        <v>-4571000000</v>
      </c>
      <c r="T12" s="25"/>
      <c r="U12" s="13">
        <f t="shared" si="5"/>
        <v>-3000000</v>
      </c>
    </row>
    <row r="13" spans="1:21" x14ac:dyDescent="0.35">
      <c r="A13" s="1" t="s">
        <v>2143</v>
      </c>
      <c r="B13" s="18">
        <f t="shared" si="6"/>
        <v>26820000000</v>
      </c>
      <c r="C13" s="1" t="str">
        <f>VLOOKUP(A13, 'mts 0317 table 5 edited'!B:F, 5, FALSE)</f>
        <v>26,820</v>
      </c>
      <c r="D13" s="29"/>
      <c r="E13" s="13">
        <v>27551579878.82</v>
      </c>
      <c r="F13" s="13">
        <f t="shared" si="7"/>
        <v>27552000000</v>
      </c>
      <c r="G13" s="33">
        <f t="shared" si="0"/>
        <v>2.656794425087108E-2</v>
      </c>
      <c r="H13" s="33">
        <f t="shared" si="8"/>
        <v>0.97343205574912894</v>
      </c>
      <c r="I13" s="33">
        <f t="shared" si="9"/>
        <v>2.7293064876957495E-2</v>
      </c>
      <c r="J13" s="13">
        <f t="shared" si="1"/>
        <v>-732000000</v>
      </c>
      <c r="K13" s="32">
        <f t="shared" si="2"/>
        <v>1.1196101554147376E-3</v>
      </c>
      <c r="L13" s="25"/>
      <c r="M13" s="1">
        <f>VLOOKUP(A13, 'API tas bal 6-13 pivot'!A:B, 2, FALSE)</f>
        <v>27551579878.82</v>
      </c>
      <c r="N13" s="12">
        <f t="shared" si="10"/>
        <v>27552000000</v>
      </c>
      <c r="O13" s="13">
        <f t="shared" si="3"/>
        <v>-732000000</v>
      </c>
      <c r="P13" s="25"/>
      <c r="Q13" s="1">
        <f>VLOOKUP(A13, [1]Sheet2!$A:$B, 2, FALSE)</f>
        <v>27551579878.820004</v>
      </c>
      <c r="R13" s="12">
        <f t="shared" si="11"/>
        <v>27552000000</v>
      </c>
      <c r="S13" s="13">
        <f t="shared" si="4"/>
        <v>-732000000</v>
      </c>
      <c r="T13" s="25"/>
      <c r="U13" s="13">
        <f t="shared" si="5"/>
        <v>0</v>
      </c>
    </row>
    <row r="14" spans="1:21" x14ac:dyDescent="0.35">
      <c r="A14" s="1" t="s">
        <v>2144</v>
      </c>
      <c r="B14" s="18">
        <f t="shared" si="6"/>
        <v>19485000000</v>
      </c>
      <c r="C14" s="1" t="str">
        <f>VLOOKUP(A14, 'mts 0317 table 5 edited'!B:F, 5, FALSE)</f>
        <v>19,485</v>
      </c>
      <c r="D14" s="29"/>
      <c r="E14" s="13">
        <v>26561232363.300007</v>
      </c>
      <c r="F14" s="13">
        <f t="shared" si="7"/>
        <v>26561000000</v>
      </c>
      <c r="G14" s="33">
        <f t="shared" si="0"/>
        <v>0.2664056323180603</v>
      </c>
      <c r="H14" s="33">
        <f t="shared" si="8"/>
        <v>0.73359436768193964</v>
      </c>
      <c r="I14" s="33">
        <f t="shared" si="9"/>
        <v>0.36315114190402875</v>
      </c>
      <c r="J14" s="13">
        <f t="shared" si="1"/>
        <v>-7076000000</v>
      </c>
      <c r="K14" s="32">
        <f t="shared" si="2"/>
        <v>1.0822898169009131E-2</v>
      </c>
      <c r="L14" s="25"/>
      <c r="M14" s="1">
        <f>VLOOKUP(A14, 'API tas bal 6-13 pivot'!A:B, 2, FALSE)</f>
        <v>25409745472.040009</v>
      </c>
      <c r="N14" s="12">
        <f t="shared" si="10"/>
        <v>25410000000</v>
      </c>
      <c r="O14" s="13">
        <f t="shared" si="3"/>
        <v>-5925000000</v>
      </c>
      <c r="P14" s="25"/>
      <c r="Q14" s="1">
        <f>VLOOKUP(A14, [1]Sheet2!$A:$B, 2, FALSE)</f>
        <v>50405520577.519966</v>
      </c>
      <c r="R14" s="12">
        <f t="shared" si="11"/>
        <v>50406000000</v>
      </c>
      <c r="S14" s="13">
        <f t="shared" si="4"/>
        <v>-30921000000</v>
      </c>
      <c r="T14" s="25"/>
      <c r="U14" s="13">
        <f t="shared" si="5"/>
        <v>-24996000000</v>
      </c>
    </row>
    <row r="15" spans="1:21" x14ac:dyDescent="0.35">
      <c r="A15" s="1" t="s">
        <v>2145</v>
      </c>
      <c r="B15" s="18">
        <f t="shared" si="6"/>
        <v>16222000000</v>
      </c>
      <c r="C15" s="1" t="str">
        <f>VLOOKUP(A15, 'mts 0317 table 5 edited'!B:F, 5, FALSE)</f>
        <v>16,222</v>
      </c>
      <c r="D15" s="29"/>
      <c r="E15" s="13">
        <v>19646745205.64999</v>
      </c>
      <c r="F15" s="13">
        <f t="shared" si="7"/>
        <v>19647000000</v>
      </c>
      <c r="G15" s="33">
        <f t="shared" si="0"/>
        <v>0.17432686924212348</v>
      </c>
      <c r="H15" s="33">
        <f t="shared" si="8"/>
        <v>0.82567313075787652</v>
      </c>
      <c r="I15" s="33">
        <f t="shared" si="9"/>
        <v>0.21113302921957836</v>
      </c>
      <c r="J15" s="13">
        <f t="shared" si="1"/>
        <v>-3425000000</v>
      </c>
      <c r="K15" s="32">
        <f t="shared" si="2"/>
        <v>5.2386130905675904E-3</v>
      </c>
      <c r="L15" s="25"/>
      <c r="M15" s="1">
        <f>VLOOKUP(A15, 'API tas bal 6-13 pivot'!A:B, 2, FALSE)</f>
        <v>19646745205.64999</v>
      </c>
      <c r="N15" s="12">
        <f t="shared" si="10"/>
        <v>19647000000</v>
      </c>
      <c r="O15" s="13">
        <f t="shared" si="3"/>
        <v>-3425000000</v>
      </c>
      <c r="P15" s="25"/>
      <c r="Q15" s="1">
        <f>VLOOKUP(A15, [1]Sheet2!$A:$B, 2, FALSE)</f>
        <v>19646788210.649975</v>
      </c>
      <c r="R15" s="12">
        <f t="shared" si="11"/>
        <v>19647000000</v>
      </c>
      <c r="S15" s="13">
        <f t="shared" si="4"/>
        <v>-3425000000</v>
      </c>
      <c r="T15" s="25"/>
      <c r="U15" s="13">
        <f t="shared" si="5"/>
        <v>0</v>
      </c>
    </row>
    <row r="16" spans="1:21" x14ac:dyDescent="0.35">
      <c r="A16" s="1" t="s">
        <v>2146</v>
      </c>
      <c r="B16" s="18">
        <f t="shared" si="6"/>
        <v>12816000000</v>
      </c>
      <c r="C16" s="1" t="str">
        <f>VLOOKUP(A16, 'mts 0317 table 5 edited'!B:F, 5, FALSE)</f>
        <v>12,816</v>
      </c>
      <c r="D16" s="29"/>
      <c r="E16" s="13">
        <v>19368965969.529991</v>
      </c>
      <c r="F16" s="13">
        <f t="shared" si="7"/>
        <v>19369000000</v>
      </c>
      <c r="G16" s="33">
        <f t="shared" si="0"/>
        <v>0.33832412618101088</v>
      </c>
      <c r="H16" s="33">
        <f t="shared" si="8"/>
        <v>0.66167587381898907</v>
      </c>
      <c r="I16" s="33">
        <f t="shared" si="9"/>
        <v>0.51131398252184768</v>
      </c>
      <c r="J16" s="13">
        <f t="shared" si="1"/>
        <v>-6553000000</v>
      </c>
      <c r="K16" s="32">
        <f t="shared" si="2"/>
        <v>1.0022958126274283E-2</v>
      </c>
      <c r="L16" s="25"/>
      <c r="M16" s="1">
        <f>VLOOKUP(A16, 'API tas bal 6-13 pivot'!A:B, 2, FALSE)</f>
        <v>19216753221.169994</v>
      </c>
      <c r="N16" s="12">
        <f t="shared" si="10"/>
        <v>19217000000</v>
      </c>
      <c r="O16" s="13">
        <f t="shared" si="3"/>
        <v>-6401000000</v>
      </c>
      <c r="P16" s="25"/>
      <c r="Q16" s="1">
        <f>VLOOKUP(A16, [1]Sheet2!$A:$B, 2, FALSE)</f>
        <v>19216753221.169952</v>
      </c>
      <c r="R16" s="12">
        <f t="shared" si="11"/>
        <v>19217000000</v>
      </c>
      <c r="S16" s="13">
        <f t="shared" si="4"/>
        <v>-6401000000</v>
      </c>
      <c r="T16" s="25"/>
      <c r="U16" s="13">
        <f t="shared" si="5"/>
        <v>0</v>
      </c>
    </row>
    <row r="17" spans="1:21" x14ac:dyDescent="0.35">
      <c r="A17" s="1" t="s">
        <v>2148</v>
      </c>
      <c r="B17" s="18">
        <f t="shared" si="6"/>
        <v>15425000000</v>
      </c>
      <c r="C17" s="1" t="str">
        <f>VLOOKUP(A17, 'mts 0317 table 5 edited'!B:F, 5, FALSE)</f>
        <v>15,425</v>
      </c>
      <c r="D17" s="29"/>
      <c r="E17" s="13">
        <v>18981885303.929996</v>
      </c>
      <c r="F17" s="13">
        <f t="shared" si="7"/>
        <v>18982000000</v>
      </c>
      <c r="G17" s="33">
        <f t="shared" si="0"/>
        <v>0.18738805183858392</v>
      </c>
      <c r="H17" s="33">
        <f t="shared" si="8"/>
        <v>0.81261194816141613</v>
      </c>
      <c r="I17" s="33">
        <f t="shared" si="9"/>
        <v>0.23059967585089142</v>
      </c>
      <c r="J17" s="13">
        <f t="shared" si="1"/>
        <v>-3557000000</v>
      </c>
      <c r="K17" s="32">
        <f t="shared" si="2"/>
        <v>5.4405100038391E-3</v>
      </c>
      <c r="L17" s="25"/>
      <c r="M17" s="1">
        <f>VLOOKUP(A17, 'API tas bal 6-13 pivot'!A:B, 2, FALSE)</f>
        <v>18423271153</v>
      </c>
      <c r="N17" s="12">
        <f t="shared" si="10"/>
        <v>18423000000</v>
      </c>
      <c r="O17" s="13">
        <f t="shared" si="3"/>
        <v>-2998000000</v>
      </c>
      <c r="P17" s="25"/>
      <c r="Q17" s="1">
        <f>VLOOKUP(A17, [1]Sheet2!$A:$B, 2, FALSE)</f>
        <v>18423271153.000034</v>
      </c>
      <c r="R17" s="12">
        <f t="shared" si="11"/>
        <v>18423000000</v>
      </c>
      <c r="S17" s="13">
        <f t="shared" si="4"/>
        <v>-2998000000</v>
      </c>
      <c r="T17" s="25"/>
      <c r="U17" s="13">
        <f t="shared" si="5"/>
        <v>0</v>
      </c>
    </row>
    <row r="18" spans="1:21" x14ac:dyDescent="0.35">
      <c r="A18" s="1" t="s">
        <v>2149</v>
      </c>
      <c r="B18" s="18">
        <f t="shared" si="6"/>
        <v>-202000000</v>
      </c>
      <c r="C18" s="1" t="str">
        <f>VLOOKUP(A18, 'mts 0317 table 5 edited'!B:F, 5, FALSE)</f>
        <v>-202</v>
      </c>
      <c r="D18" s="29"/>
      <c r="E18" s="13">
        <v>11120463824.08</v>
      </c>
      <c r="F18" s="13">
        <f t="shared" si="7"/>
        <v>11120000000</v>
      </c>
      <c r="G18" s="33">
        <f t="shared" si="0"/>
        <v>1.0181654676258993</v>
      </c>
      <c r="H18" s="33">
        <f t="shared" si="8"/>
        <v>-1.8165467625899281E-2</v>
      </c>
      <c r="I18" s="33">
        <f t="shared" si="9"/>
        <v>-56.049504950495049</v>
      </c>
      <c r="J18" s="13">
        <f t="shared" si="1"/>
        <v>-11322000000</v>
      </c>
      <c r="K18" s="32">
        <f t="shared" si="2"/>
        <v>1.7317248879242703E-2</v>
      </c>
      <c r="L18" s="25"/>
      <c r="M18" s="1">
        <f>VLOOKUP(A18, 'API tas bal 6-13 pivot'!A:B, 2, FALSE)</f>
        <v>11120463824.08</v>
      </c>
      <c r="N18" s="12">
        <f t="shared" si="10"/>
        <v>11120000000</v>
      </c>
      <c r="O18" s="13">
        <f t="shared" si="3"/>
        <v>-11322000000</v>
      </c>
      <c r="P18" s="25"/>
      <c r="Q18" s="1">
        <f>VLOOKUP(A18, [1]Sheet2!$A:$B, 2, FALSE)</f>
        <v>11120463824.080004</v>
      </c>
      <c r="R18" s="12">
        <f t="shared" si="11"/>
        <v>11120000000</v>
      </c>
      <c r="S18" s="13">
        <f t="shared" si="4"/>
        <v>-11322000000</v>
      </c>
      <c r="T18" s="25"/>
      <c r="U18" s="13">
        <f t="shared" si="5"/>
        <v>0</v>
      </c>
    </row>
    <row r="19" spans="1:21" x14ac:dyDescent="0.35">
      <c r="A19" s="1" t="s">
        <v>2150</v>
      </c>
      <c r="B19" s="18">
        <f t="shared" si="6"/>
        <v>7758000000</v>
      </c>
      <c r="C19" s="1" t="str">
        <f>VLOOKUP(A19, 'mts 0317 table 5 edited'!B:F, 5, FALSE)</f>
        <v>7,758</v>
      </c>
      <c r="D19" s="29"/>
      <c r="E19" s="13">
        <v>11086851126.940001</v>
      </c>
      <c r="F19" s="13">
        <f t="shared" si="7"/>
        <v>11087000000</v>
      </c>
      <c r="G19" s="33">
        <f t="shared" si="0"/>
        <v>0.3002615676016957</v>
      </c>
      <c r="H19" s="33">
        <f t="shared" si="8"/>
        <v>0.69973843239830436</v>
      </c>
      <c r="I19" s="33">
        <f t="shared" si="9"/>
        <v>0.42910543954627484</v>
      </c>
      <c r="J19" s="13">
        <f t="shared" si="1"/>
        <v>-3329000000</v>
      </c>
      <c r="K19" s="32">
        <f t="shared" si="2"/>
        <v>5.0917789718246736E-3</v>
      </c>
      <c r="L19" s="25"/>
      <c r="M19" s="1">
        <f>VLOOKUP(A19, 'API tas bal 6-13 pivot'!A:B, 2, FALSE)</f>
        <v>11086851126.940001</v>
      </c>
      <c r="N19" s="12">
        <f t="shared" si="10"/>
        <v>11087000000</v>
      </c>
      <c r="O19" s="13">
        <f t="shared" si="3"/>
        <v>-3329000000</v>
      </c>
      <c r="P19" s="25"/>
      <c r="Q19" s="1">
        <f>VLOOKUP(A19, [1]Sheet2!$A:$B, 2, FALSE)</f>
        <v>11086851126.939995</v>
      </c>
      <c r="R19" s="12">
        <f t="shared" si="11"/>
        <v>11087000000</v>
      </c>
      <c r="S19" s="13">
        <f t="shared" si="4"/>
        <v>-3329000000</v>
      </c>
      <c r="T19" s="25"/>
      <c r="U19" s="13">
        <f t="shared" si="5"/>
        <v>0</v>
      </c>
    </row>
    <row r="20" spans="1:21" x14ac:dyDescent="0.35">
      <c r="A20" s="1" t="s">
        <v>2151</v>
      </c>
      <c r="B20" s="18">
        <f t="shared" si="6"/>
        <v>9390000000</v>
      </c>
      <c r="C20" s="1" t="str">
        <f>VLOOKUP(A20, 'mts 0317 table 5 edited'!B:F, 5, FALSE)</f>
        <v>9,390</v>
      </c>
      <c r="D20" s="29"/>
      <c r="E20" s="13">
        <v>10740191427.35</v>
      </c>
      <c r="F20" s="13">
        <f t="shared" si="7"/>
        <v>10740000000</v>
      </c>
      <c r="G20" s="33">
        <f t="shared" si="0"/>
        <v>0.12569832402234637</v>
      </c>
      <c r="H20" s="33">
        <f t="shared" si="8"/>
        <v>0.87430167597765363</v>
      </c>
      <c r="I20" s="33">
        <f t="shared" si="9"/>
        <v>0.14376996805111822</v>
      </c>
      <c r="J20" s="13">
        <f t="shared" si="1"/>
        <v>-1350000000</v>
      </c>
      <c r="K20" s="32">
        <f t="shared" si="2"/>
        <v>2.0648547948222619E-3</v>
      </c>
      <c r="L20" s="25"/>
      <c r="M20" s="1">
        <f>VLOOKUP(A20, 'API tas bal 6-13 pivot'!A:B, 2, FALSE)</f>
        <v>10740191427.35</v>
      </c>
      <c r="N20" s="12">
        <f t="shared" si="10"/>
        <v>10740000000</v>
      </c>
      <c r="O20" s="13">
        <f t="shared" si="3"/>
        <v>-1350000000</v>
      </c>
      <c r="P20" s="25"/>
      <c r="Q20" s="1">
        <f>VLOOKUP(A20, [1]Sheet2!$A:$B, 2, FALSE)</f>
        <v>10740191427.349998</v>
      </c>
      <c r="R20" s="12">
        <f t="shared" si="11"/>
        <v>10740000000</v>
      </c>
      <c r="S20" s="13">
        <f t="shared" si="4"/>
        <v>-1350000000</v>
      </c>
      <c r="T20" s="25"/>
      <c r="U20" s="13">
        <f t="shared" si="5"/>
        <v>0</v>
      </c>
    </row>
    <row r="21" spans="1:21" x14ac:dyDescent="0.35">
      <c r="A21" s="1" t="s">
        <v>2152</v>
      </c>
      <c r="B21" s="18">
        <f t="shared" si="6"/>
        <v>5729000000</v>
      </c>
      <c r="C21" s="1" t="s">
        <v>329</v>
      </c>
      <c r="D21" s="29"/>
      <c r="E21" s="13">
        <v>7974190795.3799973</v>
      </c>
      <c r="F21" s="13">
        <f t="shared" si="7"/>
        <v>7974000000</v>
      </c>
      <c r="G21" s="33">
        <f t="shared" si="0"/>
        <v>0.281540005016303</v>
      </c>
      <c r="H21" s="33">
        <f t="shared" si="8"/>
        <v>0.71845999498369706</v>
      </c>
      <c r="I21" s="33">
        <f t="shared" si="9"/>
        <v>0.39186594519113283</v>
      </c>
      <c r="J21" s="13">
        <f t="shared" si="1"/>
        <v>-2245000000</v>
      </c>
      <c r="K21" s="32">
        <f t="shared" si="2"/>
        <v>3.4337770476859097E-3</v>
      </c>
      <c r="L21" s="25"/>
      <c r="M21" s="1">
        <f>VLOOKUP(A21, 'API tas bal 6-13 pivot'!A:B, 2, FALSE)</f>
        <v>7973100223.9899969</v>
      </c>
      <c r="N21" s="12">
        <f t="shared" si="10"/>
        <v>7973000000</v>
      </c>
      <c r="O21" s="13">
        <f t="shared" si="3"/>
        <v>-2244000000</v>
      </c>
      <c r="P21" s="25"/>
      <c r="Q21" s="1">
        <f>VLOOKUP(A21, [1]Sheet2!$A:$B, 2, FALSE)</f>
        <v>7973100223.9899807</v>
      </c>
      <c r="R21" s="12">
        <f t="shared" si="11"/>
        <v>7973000000</v>
      </c>
      <c r="S21" s="13">
        <f t="shared" si="4"/>
        <v>-2244000000</v>
      </c>
      <c r="T21" s="25"/>
      <c r="U21" s="13">
        <f t="shared" si="5"/>
        <v>0</v>
      </c>
    </row>
    <row r="22" spans="1:21" x14ac:dyDescent="0.35">
      <c r="A22" s="1" t="s">
        <v>2153</v>
      </c>
      <c r="B22" s="18">
        <f t="shared" si="6"/>
        <v>3506000000</v>
      </c>
      <c r="C22" s="1" t="str">
        <f>VLOOKUP(A22, 'mts 0317 table 5 edited'!B:F, 5, FALSE)</f>
        <v>3,506</v>
      </c>
      <c r="D22" s="29"/>
      <c r="E22" s="13">
        <v>7093709441.4799957</v>
      </c>
      <c r="F22" s="13">
        <f t="shared" si="7"/>
        <v>7094000000</v>
      </c>
      <c r="G22" s="33">
        <f t="shared" si="0"/>
        <v>0.50577953199887227</v>
      </c>
      <c r="H22" s="33">
        <f t="shared" si="8"/>
        <v>0.49422046800112773</v>
      </c>
      <c r="I22" s="33">
        <f t="shared" si="9"/>
        <v>1.0233884768967485</v>
      </c>
      <c r="J22" s="13">
        <f t="shared" si="1"/>
        <v>-3588000000</v>
      </c>
      <c r="K22" s="32">
        <f t="shared" si="2"/>
        <v>5.4879251880165002E-3</v>
      </c>
      <c r="L22" s="25"/>
      <c r="M22" s="1">
        <f>VLOOKUP(A22, 'API tas bal 6-13 pivot'!A:B, 2, FALSE)</f>
        <v>7093709441.4799957</v>
      </c>
      <c r="N22" s="12">
        <f t="shared" si="10"/>
        <v>7094000000</v>
      </c>
      <c r="O22" s="13">
        <f t="shared" si="3"/>
        <v>-3588000000</v>
      </c>
      <c r="P22" s="25"/>
      <c r="Q22" s="1">
        <f>VLOOKUP(A22, [1]Sheet2!$A:$B, 2, FALSE)</f>
        <v>7093709441.4800081</v>
      </c>
      <c r="R22" s="12">
        <f t="shared" si="11"/>
        <v>7094000000</v>
      </c>
      <c r="S22" s="13">
        <f t="shared" si="4"/>
        <v>-3588000000</v>
      </c>
      <c r="T22" s="25"/>
      <c r="U22" s="13">
        <f t="shared" si="5"/>
        <v>0</v>
      </c>
    </row>
    <row r="23" spans="1:21" x14ac:dyDescent="0.35">
      <c r="A23" s="1" t="s">
        <v>2154</v>
      </c>
      <c r="B23" s="18">
        <f t="shared" si="6"/>
        <v>6376000000</v>
      </c>
      <c r="C23" s="1" t="str">
        <f>VLOOKUP(A23, 'mts 0317 table 5 edited'!B:F, 5, FALSE)</f>
        <v>6,376</v>
      </c>
      <c r="D23" s="29"/>
      <c r="E23" s="13">
        <v>6805566709.7999992</v>
      </c>
      <c r="F23" s="13">
        <f t="shared" si="7"/>
        <v>6806000000</v>
      </c>
      <c r="G23" s="33">
        <f t="shared" si="0"/>
        <v>6.3179547458125179E-2</v>
      </c>
      <c r="H23" s="33">
        <f t="shared" si="8"/>
        <v>0.93682045254187485</v>
      </c>
      <c r="I23" s="33">
        <f t="shared" si="9"/>
        <v>6.7440401505646175E-2</v>
      </c>
      <c r="J23" s="13">
        <f t="shared" si="1"/>
        <v>-430000000</v>
      </c>
      <c r="K23" s="32">
        <f t="shared" si="2"/>
        <v>6.5769449020264639E-4</v>
      </c>
      <c r="L23" s="25"/>
      <c r="M23" s="1">
        <f>VLOOKUP(A23, 'API tas bal 6-13 pivot'!A:B, 2, FALSE)</f>
        <v>6805566709.7999992</v>
      </c>
      <c r="N23" s="12">
        <f t="shared" si="10"/>
        <v>6806000000</v>
      </c>
      <c r="O23" s="13">
        <f t="shared" si="3"/>
        <v>-430000000</v>
      </c>
      <c r="P23" s="25"/>
      <c r="Q23" s="1">
        <f>VLOOKUP(A23, [1]Sheet2!$A:$B, 2, FALSE)</f>
        <v>6805566709.7999973</v>
      </c>
      <c r="R23" s="12">
        <f t="shared" si="11"/>
        <v>6806000000</v>
      </c>
      <c r="S23" s="13">
        <f t="shared" si="4"/>
        <v>-430000000</v>
      </c>
      <c r="T23" s="25"/>
      <c r="U23" s="13">
        <f t="shared" si="5"/>
        <v>0</v>
      </c>
    </row>
    <row r="24" spans="1:21" x14ac:dyDescent="0.35">
      <c r="A24" s="1" t="s">
        <v>2155</v>
      </c>
      <c r="B24" s="18">
        <f t="shared" si="6"/>
        <v>4533000000</v>
      </c>
      <c r="C24" s="1" t="str">
        <f>VLOOKUP(A24, 'mts 0317 table 5 edited'!B:F, 5, FALSE)</f>
        <v>4,533</v>
      </c>
      <c r="D24" s="29"/>
      <c r="E24" s="13">
        <v>5290484182.5699978</v>
      </c>
      <c r="F24" s="13">
        <f t="shared" si="7"/>
        <v>5290000000</v>
      </c>
      <c r="G24" s="33">
        <f t="shared" si="0"/>
        <v>0.14310018903591681</v>
      </c>
      <c r="H24" s="33">
        <f t="shared" si="8"/>
        <v>0.85689981096408319</v>
      </c>
      <c r="I24" s="33">
        <f t="shared" si="9"/>
        <v>0.1669975733509817</v>
      </c>
      <c r="J24" s="13">
        <f t="shared" si="1"/>
        <v>-757000000</v>
      </c>
      <c r="K24" s="32">
        <f t="shared" si="2"/>
        <v>1.1578482071707055E-3</v>
      </c>
      <c r="L24" s="25"/>
      <c r="M24" s="1">
        <f>VLOOKUP(A24, 'API tas bal 6-13 pivot'!A:B, 2, FALSE)</f>
        <v>5290484182.5699978</v>
      </c>
      <c r="N24" s="12">
        <f t="shared" si="10"/>
        <v>5290000000</v>
      </c>
      <c r="O24" s="13">
        <f t="shared" si="3"/>
        <v>-757000000</v>
      </c>
      <c r="P24" s="25"/>
      <c r="Q24" s="1">
        <f>VLOOKUP(A24, [1]Sheet2!$A:$B, 2, FALSE)</f>
        <v>5290320319.6499929</v>
      </c>
      <c r="R24" s="12">
        <f t="shared" si="11"/>
        <v>5290000000</v>
      </c>
      <c r="S24" s="13">
        <f t="shared" si="4"/>
        <v>-757000000</v>
      </c>
      <c r="T24" s="25"/>
      <c r="U24" s="13">
        <f t="shared" si="5"/>
        <v>0</v>
      </c>
    </row>
    <row r="25" spans="1:21" x14ac:dyDescent="0.35">
      <c r="A25" s="1" t="s">
        <v>2156</v>
      </c>
      <c r="B25" s="18">
        <f t="shared" si="6"/>
        <v>4996000000</v>
      </c>
      <c r="C25" s="1">
        <v>4996</v>
      </c>
      <c r="D25" s="29"/>
      <c r="E25" s="13">
        <v>5196979075.5900002</v>
      </c>
      <c r="F25" s="13">
        <f t="shared" si="7"/>
        <v>5197000000</v>
      </c>
      <c r="G25" s="33">
        <f t="shared" si="0"/>
        <v>3.8676159322686164E-2</v>
      </c>
      <c r="H25" s="33">
        <f t="shared" si="8"/>
        <v>0.9613238406773138</v>
      </c>
      <c r="I25" s="33">
        <f t="shared" si="9"/>
        <v>4.0232185748598881E-2</v>
      </c>
      <c r="J25" s="13">
        <f t="shared" si="1"/>
        <v>-201000000</v>
      </c>
      <c r="K25" s="32">
        <f t="shared" si="2"/>
        <v>3.0743393611798122E-4</v>
      </c>
      <c r="L25" s="25"/>
      <c r="M25" s="1">
        <f>VLOOKUP(A25, 'API tas bal 6-13 pivot'!A:B, 2, FALSE)</f>
        <v>5196979075.5900002</v>
      </c>
      <c r="N25" s="12">
        <f t="shared" si="10"/>
        <v>5197000000</v>
      </c>
      <c r="O25" s="13">
        <f t="shared" si="3"/>
        <v>-201000000</v>
      </c>
      <c r="P25" s="25"/>
      <c r="Q25" s="1">
        <f>VLOOKUP(A25, [1]Sheet2!$A:$B, 2, FALSE)</f>
        <v>5196979075.5900002</v>
      </c>
      <c r="R25" s="12">
        <f t="shared" si="11"/>
        <v>5197000000</v>
      </c>
      <c r="S25" s="13">
        <f t="shared" si="4"/>
        <v>-201000000</v>
      </c>
      <c r="T25" s="25"/>
      <c r="U25" s="13">
        <f t="shared" si="5"/>
        <v>0</v>
      </c>
    </row>
    <row r="26" spans="1:21" x14ac:dyDescent="0.35">
      <c r="A26" s="1" t="s">
        <v>2157</v>
      </c>
      <c r="B26" s="18">
        <f t="shared" si="6"/>
        <v>3374000000</v>
      </c>
      <c r="C26" s="1" t="str">
        <f>VLOOKUP(A26, 'mts 0317 table 5 edited'!B:F, 5, FALSE)</f>
        <v>3,374</v>
      </c>
      <c r="D26" s="29"/>
      <c r="E26" s="13">
        <v>3416245884.5300012</v>
      </c>
      <c r="F26" s="13">
        <f t="shared" si="7"/>
        <v>3416000000</v>
      </c>
      <c r="G26" s="33">
        <f t="shared" si="0"/>
        <v>1.2295081967213115E-2</v>
      </c>
      <c r="H26" s="33">
        <f t="shared" si="8"/>
        <v>0.98770491803278693</v>
      </c>
      <c r="I26" s="33">
        <f t="shared" si="9"/>
        <v>1.2448132780082987E-2</v>
      </c>
      <c r="J26" s="13">
        <f t="shared" si="1"/>
        <v>-42000000</v>
      </c>
      <c r="K26" s="32">
        <f t="shared" si="2"/>
        <v>6.4239926950025925E-5</v>
      </c>
      <c r="L26" s="25"/>
      <c r="M26" s="1">
        <f>VLOOKUP(A26, 'API tas bal 6-13 pivot'!A:B, 2, FALSE)</f>
        <v>3416756121.3200011</v>
      </c>
      <c r="N26" s="12">
        <f t="shared" si="10"/>
        <v>3417000000</v>
      </c>
      <c r="O26" s="13">
        <f t="shared" si="3"/>
        <v>-43000000</v>
      </c>
      <c r="P26" s="25"/>
      <c r="Q26" s="1">
        <f>VLOOKUP(A26, [1]Sheet2!$A:$B, 2, FALSE)</f>
        <v>3416756121.3400006</v>
      </c>
      <c r="R26" s="12">
        <f t="shared" si="11"/>
        <v>3417000000</v>
      </c>
      <c r="S26" s="13">
        <f t="shared" si="4"/>
        <v>-43000000</v>
      </c>
      <c r="T26" s="25"/>
      <c r="U26" s="13">
        <f t="shared" si="5"/>
        <v>0</v>
      </c>
    </row>
    <row r="27" spans="1:21" x14ac:dyDescent="0.35">
      <c r="A27" s="1" t="s">
        <v>2158</v>
      </c>
      <c r="B27" s="18">
        <f t="shared" si="6"/>
        <v>3139000000</v>
      </c>
      <c r="C27" s="1" t="s">
        <v>1180</v>
      </c>
      <c r="D27" s="29"/>
      <c r="E27" s="13">
        <v>3138621983.1300001</v>
      </c>
      <c r="F27" s="13">
        <f t="shared" si="7"/>
        <v>3139000000</v>
      </c>
      <c r="G27" s="33">
        <f t="shared" si="0"/>
        <v>0</v>
      </c>
      <c r="H27" s="33">
        <f t="shared" si="8"/>
        <v>1</v>
      </c>
      <c r="I27" s="33">
        <f t="shared" si="9"/>
        <v>0</v>
      </c>
      <c r="J27" s="13">
        <f t="shared" si="1"/>
        <v>0</v>
      </c>
      <c r="K27" s="32">
        <f t="shared" si="2"/>
        <v>0</v>
      </c>
      <c r="L27" s="25"/>
      <c r="M27" s="1">
        <f>VLOOKUP(A27, 'API tas bal 6-13 pivot'!A:B, 2, FALSE)</f>
        <v>3138621983.1300001</v>
      </c>
      <c r="N27" s="12">
        <f t="shared" si="10"/>
        <v>3139000000</v>
      </c>
      <c r="O27" s="13">
        <f t="shared" si="3"/>
        <v>0</v>
      </c>
      <c r="P27" s="25"/>
      <c r="Q27" s="1">
        <f>VLOOKUP(A27, [1]Sheet2!$A:$B, 2, FALSE)</f>
        <v>3138621983.1300001</v>
      </c>
      <c r="R27" s="12">
        <f t="shared" si="11"/>
        <v>3139000000</v>
      </c>
      <c r="S27" s="13">
        <f t="shared" si="4"/>
        <v>0</v>
      </c>
      <c r="T27" s="25"/>
      <c r="U27" s="13">
        <f t="shared" si="5"/>
        <v>0</v>
      </c>
    </row>
    <row r="28" spans="1:21" x14ac:dyDescent="0.35">
      <c r="A28" s="1" t="s">
        <v>2159</v>
      </c>
      <c r="B28" s="18">
        <f t="shared" si="6"/>
        <v>-6533000000</v>
      </c>
      <c r="C28" s="1" t="str">
        <f>VLOOKUP(A28, 'mts 0317 table 5 edited'!B:F, 5, FALSE)</f>
        <v>-6,533</v>
      </c>
      <c r="D28" s="29"/>
      <c r="E28" s="13">
        <v>1066537186.79</v>
      </c>
      <c r="F28" s="13">
        <f t="shared" si="7"/>
        <v>1067000000</v>
      </c>
      <c r="G28" s="33">
        <f t="shared" si="0"/>
        <v>7.1227741330834116</v>
      </c>
      <c r="H28" s="33">
        <f t="shared" si="8"/>
        <v>-6.1227741330834116</v>
      </c>
      <c r="I28" s="33">
        <f t="shared" si="9"/>
        <v>-1.1633246594213991</v>
      </c>
      <c r="J28" s="13">
        <f t="shared" si="1"/>
        <v>-7600000000</v>
      </c>
      <c r="K28" s="32">
        <f t="shared" si="2"/>
        <v>1.1624367733814214E-2</v>
      </c>
      <c r="L28" s="25"/>
      <c r="M28" s="1">
        <f>VLOOKUP(A28, 'API tas bal 6-13 pivot'!A:B, 2, FALSE)</f>
        <v>1066537186.79</v>
      </c>
      <c r="N28" s="12">
        <f t="shared" si="10"/>
        <v>1067000000</v>
      </c>
      <c r="O28" s="13">
        <f t="shared" si="3"/>
        <v>-7600000000</v>
      </c>
      <c r="P28" s="25"/>
      <c r="Q28" s="1">
        <f>VLOOKUP(A28, [1]Sheet2!$A:$B, 2, FALSE)</f>
        <v>-1066537186.7800001</v>
      </c>
      <c r="R28" s="12">
        <f t="shared" si="11"/>
        <v>-1067000000</v>
      </c>
      <c r="S28" s="13">
        <f t="shared" si="4"/>
        <v>-5466000000</v>
      </c>
      <c r="T28" s="25"/>
      <c r="U28" s="13">
        <f>N28-R28</f>
        <v>2134000000</v>
      </c>
    </row>
    <row r="29" spans="1:21" x14ac:dyDescent="0.35">
      <c r="A29" s="1" t="s">
        <v>2160</v>
      </c>
      <c r="B29" s="18">
        <f t="shared" si="6"/>
        <v>1021000000</v>
      </c>
      <c r="C29" s="1">
        <v>1021</v>
      </c>
      <c r="D29" s="29"/>
      <c r="E29" s="13">
        <v>1020877562.15</v>
      </c>
      <c r="F29" s="13">
        <f t="shared" si="7"/>
        <v>1021000000</v>
      </c>
      <c r="G29" s="33">
        <f t="shared" si="0"/>
        <v>0</v>
      </c>
      <c r="H29" s="33">
        <f t="shared" si="8"/>
        <v>1</v>
      </c>
      <c r="I29" s="33">
        <f t="shared" si="9"/>
        <v>0</v>
      </c>
      <c r="J29" s="13">
        <f t="shared" si="1"/>
        <v>0</v>
      </c>
      <c r="K29" s="13"/>
      <c r="L29" s="25"/>
      <c r="M29" s="1">
        <f>VLOOKUP(A29, 'API tas bal 6-13 pivot'!A:B, 2, FALSE)</f>
        <v>1020877562.15</v>
      </c>
      <c r="N29" s="12">
        <f t="shared" si="10"/>
        <v>1021000000</v>
      </c>
      <c r="O29" s="13">
        <f t="shared" si="3"/>
        <v>0</v>
      </c>
      <c r="P29" s="25"/>
      <c r="Q29" s="1">
        <f>VLOOKUP(A29, [1]Sheet2!$A:$B, 2, FALSE)</f>
        <v>1020877562.15</v>
      </c>
      <c r="R29" s="12">
        <f t="shared" si="11"/>
        <v>1021000000</v>
      </c>
      <c r="S29" s="13">
        <f t="shared" si="4"/>
        <v>0</v>
      </c>
      <c r="T29" s="25"/>
      <c r="U29" s="13">
        <f>N29-R29</f>
        <v>0</v>
      </c>
    </row>
    <row r="31" spans="1:21" x14ac:dyDescent="0.35">
      <c r="A31" s="1" t="s">
        <v>2147</v>
      </c>
      <c r="B31" s="13" t="s">
        <v>2239</v>
      </c>
      <c r="C31" s="1" t="s">
        <v>2239</v>
      </c>
      <c r="D31" s="29"/>
      <c r="E31" s="13">
        <v>19235381351.070004</v>
      </c>
      <c r="F31" s="13"/>
      <c r="G31" s="13"/>
      <c r="H31" s="13"/>
      <c r="I31" s="13"/>
      <c r="J31" s="13" t="s">
        <v>2239</v>
      </c>
      <c r="K31" s="13"/>
      <c r="L31" s="25"/>
      <c r="M31" s="1">
        <f>VLOOKUP(A31, 'API tas bal 6-13 pivot'!A:B, 2, FALSE)</f>
        <v>19216106737.550003</v>
      </c>
      <c r="N31" s="1"/>
      <c r="O31" s="13" t="s">
        <v>2239</v>
      </c>
      <c r="P31" s="25"/>
      <c r="Q31" s="1"/>
      <c r="R31" s="1"/>
      <c r="S31" s="1"/>
      <c r="T31" s="28"/>
    </row>
  </sheetData>
  <conditionalFormatting sqref="J2:J29 O2:O29 S2:S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9">
    <cfRule type="cellIs" dxfId="4" priority="1" operator="equal">
      <formula>0</formula>
    </cfRule>
    <cfRule type="cellIs" dxfId="3" priority="2" operator="lessThan">
      <formula>0</formula>
    </cfRule>
    <cfRule type="cellIs" dxfId="2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O7" sqref="O7"/>
    </sheetView>
  </sheetViews>
  <sheetFormatPr defaultRowHeight="14.5" x14ac:dyDescent="0.35"/>
  <cols>
    <col min="1" max="1" width="20.7265625" customWidth="1"/>
    <col min="2" max="2" width="18.90625" customWidth="1"/>
    <col min="3" max="3" width="17.6328125" hidden="1" customWidth="1"/>
    <col min="4" max="4" width="1.08984375" style="26" customWidth="1"/>
    <col min="5" max="6" width="18.90625" customWidth="1"/>
    <col min="7" max="7" width="1.08984375" style="26" customWidth="1"/>
    <col min="8" max="9" width="18.90625" customWidth="1"/>
    <col min="10" max="10" width="1.1796875" style="26" customWidth="1"/>
    <col min="11" max="12" width="18.90625" customWidth="1"/>
    <col min="13" max="13" width="1.26953125" style="26" customWidth="1"/>
    <col min="14" max="14" width="18.90625" customWidth="1"/>
  </cols>
  <sheetData>
    <row r="1" spans="1:14" ht="22.5" customHeight="1" x14ac:dyDescent="0.35">
      <c r="A1" s="19" t="s">
        <v>2238</v>
      </c>
      <c r="B1" s="19" t="s">
        <v>2</v>
      </c>
      <c r="C1" s="19" t="s">
        <v>2240</v>
      </c>
      <c r="D1" s="23"/>
      <c r="E1" s="21" t="s">
        <v>2161</v>
      </c>
      <c r="F1" s="19" t="s">
        <v>2321</v>
      </c>
      <c r="G1" s="23"/>
      <c r="H1" s="21" t="s">
        <v>0</v>
      </c>
      <c r="I1" s="19" t="s">
        <v>2322</v>
      </c>
      <c r="J1" s="23"/>
      <c r="K1" s="22" t="s">
        <v>1</v>
      </c>
      <c r="L1" s="19" t="s">
        <v>2323</v>
      </c>
      <c r="M1" s="27"/>
      <c r="N1" s="20" t="s">
        <v>2324</v>
      </c>
    </row>
    <row r="2" spans="1:14" x14ac:dyDescent="0.35">
      <c r="A2" s="1" t="s">
        <v>2066</v>
      </c>
      <c r="B2" s="18">
        <f>C2*1000000</f>
        <v>2229728000000</v>
      </c>
      <c r="C2" s="1" t="str">
        <f>VLOOKUP(A2, 'mts 0317 table 5 edited'!B:F, 5, FALSE)</f>
        <v>2,229,728</v>
      </c>
      <c r="D2" s="29"/>
      <c r="E2" s="13">
        <v>2883527132435.9282</v>
      </c>
      <c r="F2" s="13">
        <f t="shared" ref="F2:F29" si="0">B2-E2</f>
        <v>-653799132435.92822</v>
      </c>
      <c r="G2" s="24"/>
      <c r="H2" s="12">
        <v>2878651296177.478</v>
      </c>
      <c r="I2" s="13">
        <f>B2-H2</f>
        <v>-648923296177.47803</v>
      </c>
      <c r="J2" s="24"/>
      <c r="K2" s="12">
        <v>2901015658493.4097</v>
      </c>
      <c r="L2" s="13">
        <f>B2-K2</f>
        <v>-671287658493.40967</v>
      </c>
      <c r="M2" s="25"/>
      <c r="N2" s="13">
        <f>H2-K2</f>
        <v>-22364362315.931641</v>
      </c>
    </row>
    <row r="3" spans="1:14" x14ac:dyDescent="0.35">
      <c r="A3" s="1" t="s">
        <v>2133</v>
      </c>
      <c r="B3" s="18">
        <f t="shared" ref="B3:B29" si="1">C3*1000000</f>
        <v>607737000000</v>
      </c>
      <c r="C3" s="1" t="str">
        <f>VLOOKUP(A3, 'mts 0317 table 5 edited'!B:F, 5, FALSE)</f>
        <v>607,737</v>
      </c>
      <c r="D3" s="29"/>
      <c r="E3" s="13">
        <v>785984135014.96997</v>
      </c>
      <c r="F3" s="13">
        <f t="shared" si="0"/>
        <v>-178247135014.96997</v>
      </c>
      <c r="G3" s="25"/>
      <c r="H3" s="1">
        <f>VLOOKUP(A3, 'API tas bal 6-13 pivot'!A:B, 2, FALSE)</f>
        <v>785774123408.09985</v>
      </c>
      <c r="I3" s="13">
        <f t="shared" ref="I3:I29" si="2">B3-H3</f>
        <v>-178037123408.09985</v>
      </c>
      <c r="J3" s="25"/>
      <c r="K3" s="1">
        <f>VLOOKUP(A3, [1]Sheet2!$A:$B, 2, FALSE)</f>
        <v>785774123408.10022</v>
      </c>
      <c r="L3" s="13">
        <f t="shared" ref="L3:L29" si="3">B3-K3</f>
        <v>-178037123408.10022</v>
      </c>
      <c r="M3" s="25"/>
      <c r="N3" s="13">
        <f t="shared" ref="N3:N29" si="4">H3-K3</f>
        <v>0</v>
      </c>
    </row>
    <row r="4" spans="1:14" x14ac:dyDescent="0.35">
      <c r="A4" s="1" t="s">
        <v>2134</v>
      </c>
      <c r="B4" s="18">
        <f t="shared" si="1"/>
        <v>330842000000</v>
      </c>
      <c r="C4" s="1" t="str">
        <f>VLOOKUP(A4, 'mts 0317 table 5 edited'!B:F, 5, FALSE)</f>
        <v>330,842</v>
      </c>
      <c r="D4" s="29"/>
      <c r="E4" s="13">
        <v>524645940951.01001</v>
      </c>
      <c r="F4" s="13">
        <f t="shared" si="0"/>
        <v>-193803940951.01001</v>
      </c>
      <c r="G4" s="25"/>
      <c r="H4" s="1">
        <f>VLOOKUP(A4, 'API tas bal 6-13 pivot'!A:B, 2, FALSE)</f>
        <v>524277355462.27985</v>
      </c>
      <c r="I4" s="13">
        <f t="shared" si="2"/>
        <v>-193435355462.27985</v>
      </c>
      <c r="J4" s="25"/>
      <c r="K4" s="1">
        <f>VLOOKUP(A4, [1]Sheet2!$A:$B, 2, FALSE)</f>
        <v>524277355462.27972</v>
      </c>
      <c r="L4" s="13">
        <f t="shared" si="3"/>
        <v>-193435355462.27972</v>
      </c>
      <c r="M4" s="25"/>
      <c r="N4" s="13">
        <f t="shared" si="4"/>
        <v>0</v>
      </c>
    </row>
    <row r="5" spans="1:14" x14ac:dyDescent="0.35">
      <c r="A5" s="1" t="s">
        <v>2135</v>
      </c>
      <c r="B5" s="18">
        <f t="shared" si="1"/>
        <v>495253000000</v>
      </c>
      <c r="C5" s="1" t="str">
        <f>VLOOKUP(A5, 'mts 0317 table 5 edited'!B:F, 5, FALSE)</f>
        <v>495,253</v>
      </c>
      <c r="D5" s="29"/>
      <c r="E5" s="13">
        <v>521125889233.41998</v>
      </c>
      <c r="F5" s="13">
        <f t="shared" si="0"/>
        <v>-25872889233.419983</v>
      </c>
      <c r="G5" s="25"/>
      <c r="H5" s="1">
        <f>VLOOKUP(A5, 'API tas bal 6-13 pivot'!A:B, 2, FALSE)</f>
        <v>521125889233.41998</v>
      </c>
      <c r="I5" s="13">
        <f t="shared" si="2"/>
        <v>-25872889233.419983</v>
      </c>
      <c r="J5" s="25"/>
      <c r="K5" s="1">
        <f>VLOOKUP(A5, [1]Sheet2!$A:$B, 2, FALSE)</f>
        <v>521125889233.42017</v>
      </c>
      <c r="L5" s="13">
        <f t="shared" si="3"/>
        <v>-25872889233.420166</v>
      </c>
      <c r="M5" s="25"/>
      <c r="N5" s="13">
        <f t="shared" si="4"/>
        <v>0</v>
      </c>
    </row>
    <row r="6" spans="1:14" x14ac:dyDescent="0.35">
      <c r="A6" s="1" t="s">
        <v>2136</v>
      </c>
      <c r="B6" s="18">
        <f t="shared" si="1"/>
        <v>285658000000</v>
      </c>
      <c r="C6" s="1" t="s">
        <v>475</v>
      </c>
      <c r="D6" s="29"/>
      <c r="E6" s="13">
        <v>491216308131.13013</v>
      </c>
      <c r="F6" s="13">
        <f t="shared" si="0"/>
        <v>-205558308131.13013</v>
      </c>
      <c r="G6" s="25"/>
      <c r="H6" s="1">
        <f>VLOOKUP(A6, 'API tas bal 6-13 pivot'!A:B, 2, FALSE)</f>
        <v>488934361209.28021</v>
      </c>
      <c r="I6" s="13">
        <f t="shared" si="2"/>
        <v>-203276361209.28021</v>
      </c>
      <c r="J6" s="25"/>
      <c r="K6" s="1">
        <f>VLOOKUP(A6, [1]Sheet2!$A:$B, 2, FALSE)</f>
        <v>488934818027.0094</v>
      </c>
      <c r="L6" s="13">
        <f t="shared" si="3"/>
        <v>-203276818027.0094</v>
      </c>
      <c r="M6" s="25"/>
      <c r="N6" s="13">
        <f t="shared" si="4"/>
        <v>-456817.72918701172</v>
      </c>
    </row>
    <row r="7" spans="1:14" x14ac:dyDescent="0.35">
      <c r="A7" s="1" t="s">
        <v>2137</v>
      </c>
      <c r="B7" s="18">
        <f t="shared" si="1"/>
        <v>90211000000</v>
      </c>
      <c r="C7" s="1" t="str">
        <f>VLOOKUP(A7, 'mts 0317 table 5 edited'!B:F, 5, FALSE)</f>
        <v>90,211</v>
      </c>
      <c r="D7" s="29"/>
      <c r="E7" s="13">
        <v>92643260743.38002</v>
      </c>
      <c r="F7" s="13">
        <f t="shared" si="0"/>
        <v>-2432260743.3800201</v>
      </c>
      <c r="G7" s="25"/>
      <c r="H7" s="1">
        <f>VLOOKUP(A7, 'API tas bal 6-13 pivot'!A:B, 2, FALSE)</f>
        <v>92699881082.38002</v>
      </c>
      <c r="I7" s="13">
        <f t="shared" si="2"/>
        <v>-2488881082.3800201</v>
      </c>
      <c r="J7" s="25"/>
      <c r="K7" s="1">
        <f>VLOOKUP(A7, [1]Sheet2!$A:$B, 2, FALSE)</f>
        <v>92169189135.839813</v>
      </c>
      <c r="L7" s="13">
        <f t="shared" si="3"/>
        <v>-1958189135.8398132</v>
      </c>
      <c r="M7" s="25"/>
      <c r="N7" s="13">
        <f t="shared" si="4"/>
        <v>530691946.54020691</v>
      </c>
    </row>
    <row r="8" spans="1:14" x14ac:dyDescent="0.35">
      <c r="A8" s="1" t="s">
        <v>2138</v>
      </c>
      <c r="B8" s="18">
        <f t="shared" si="1"/>
        <v>75719000000</v>
      </c>
      <c r="C8" s="1" t="str">
        <f>VLOOKUP(A8, 'mts 0317 table 5 edited'!B:F, 5, FALSE)</f>
        <v>75,719</v>
      </c>
      <c r="D8" s="29"/>
      <c r="E8" s="13">
        <v>77061828796.279999</v>
      </c>
      <c r="F8" s="13">
        <f t="shared" si="0"/>
        <v>-1342828796.2799988</v>
      </c>
      <c r="G8" s="25"/>
      <c r="H8" s="1">
        <f>VLOOKUP(A8, 'API tas bal 6-13 pivot'!A:B, 2, FALSE)</f>
        <v>77061828796.279999</v>
      </c>
      <c r="I8" s="13">
        <f t="shared" si="2"/>
        <v>-1342828796.2799988</v>
      </c>
      <c r="J8" s="25"/>
      <c r="K8" s="1">
        <f>VLOOKUP(A8, [1]Sheet2!$A:$B, 2, FALSE)</f>
        <v>77067853946.660019</v>
      </c>
      <c r="L8" s="13">
        <f t="shared" si="3"/>
        <v>-1348853946.6600189</v>
      </c>
      <c r="M8" s="25"/>
      <c r="N8" s="13">
        <f t="shared" si="4"/>
        <v>-6025150.3800201416</v>
      </c>
    </row>
    <row r="9" spans="1:14" x14ac:dyDescent="0.35">
      <c r="A9" s="1" t="s">
        <v>2139</v>
      </c>
      <c r="B9" s="18">
        <f t="shared" si="1"/>
        <v>85883000000</v>
      </c>
      <c r="C9" s="1" t="str">
        <f>VLOOKUP(A9, 'mts 0317 table 5 edited'!B:F, 5, FALSE)</f>
        <v>85,883</v>
      </c>
      <c r="D9" s="29"/>
      <c r="E9" s="13">
        <v>60726834798.620056</v>
      </c>
      <c r="F9" s="13">
        <f t="shared" si="0"/>
        <v>25156165201.379944</v>
      </c>
      <c r="G9" s="25"/>
      <c r="H9" s="1">
        <f>VLOOKUP(A9, 'API tas bal 6-13 pivot'!A:B, 2, FALSE)</f>
        <v>60726834798.620056</v>
      </c>
      <c r="I9" s="13">
        <f t="shared" si="2"/>
        <v>25156165201.379944</v>
      </c>
      <c r="J9" s="25"/>
      <c r="K9" s="1">
        <f>VLOOKUP(A9, [1]Sheet2!$A:$B, 2, FALSE)</f>
        <v>60750152469.210678</v>
      </c>
      <c r="L9" s="13">
        <f t="shared" si="3"/>
        <v>25132847530.789322</v>
      </c>
      <c r="M9" s="25"/>
      <c r="N9" s="13">
        <f t="shared" si="4"/>
        <v>-23317670.590621948</v>
      </c>
    </row>
    <row r="10" spans="1:14" x14ac:dyDescent="0.35">
      <c r="A10" s="1" t="s">
        <v>2140</v>
      </c>
      <c r="B10" s="18">
        <f t="shared" si="1"/>
        <v>35729000000</v>
      </c>
      <c r="C10" s="1" t="str">
        <f>VLOOKUP(A10, 'mts 0317 table 5 edited'!B:F, 5, FALSE)</f>
        <v>35,729</v>
      </c>
      <c r="D10" s="29"/>
      <c r="E10" s="13">
        <v>41039854569.139992</v>
      </c>
      <c r="F10" s="13">
        <f t="shared" si="0"/>
        <v>-5310854569.1399918</v>
      </c>
      <c r="G10" s="25"/>
      <c r="H10" s="1">
        <f>VLOOKUP(A10, 'API tas bal 6-13 pivot'!A:B, 2, FALSE)</f>
        <v>41035249563.109985</v>
      </c>
      <c r="I10" s="13">
        <f t="shared" si="2"/>
        <v>-5306249563.1099854</v>
      </c>
      <c r="J10" s="25"/>
      <c r="K10" s="1">
        <f>VLOOKUP(A10, [1]Sheet2!$A:$B, 2, FALSE)</f>
        <v>41035097256.019951</v>
      </c>
      <c r="L10" s="13">
        <f t="shared" si="3"/>
        <v>-5306097256.0199509</v>
      </c>
      <c r="M10" s="25"/>
      <c r="N10" s="13">
        <f t="shared" si="4"/>
        <v>152307.09003448486</v>
      </c>
    </row>
    <row r="11" spans="1:14" x14ac:dyDescent="0.35">
      <c r="A11" s="1" t="s">
        <v>2141</v>
      </c>
      <c r="B11" s="18">
        <f t="shared" si="1"/>
        <v>39978000000</v>
      </c>
      <c r="C11" s="1" t="str">
        <f>VLOOKUP(A11, 'mts 0317 table 5 edited'!B:F, 5, FALSE)</f>
        <v>39,978</v>
      </c>
      <c r="D11" s="29"/>
      <c r="E11" s="13">
        <v>40422082206.219994</v>
      </c>
      <c r="F11" s="13">
        <f t="shared" si="0"/>
        <v>-444082206.21999359</v>
      </c>
      <c r="G11" s="25"/>
      <c r="H11" s="1">
        <f>VLOOKUP(A11, 'API tas bal 6-13 pivot'!A:B, 2, FALSE)</f>
        <v>40422115638.169991</v>
      </c>
      <c r="I11" s="13">
        <f t="shared" si="2"/>
        <v>-444115638.16999054</v>
      </c>
      <c r="J11" s="25"/>
      <c r="K11" s="1">
        <f>VLOOKUP(A11, [1]Sheet2!$A:$B, 2, FALSE)</f>
        <v>40422115146.139938</v>
      </c>
      <c r="L11" s="13">
        <f t="shared" si="3"/>
        <v>-444115146.13993835</v>
      </c>
      <c r="M11" s="25"/>
      <c r="N11" s="13">
        <f t="shared" si="4"/>
        <v>492.03005218505859</v>
      </c>
    </row>
    <row r="12" spans="1:14" x14ac:dyDescent="0.35">
      <c r="A12" s="1" t="s">
        <v>2142</v>
      </c>
      <c r="B12" s="18">
        <f t="shared" si="1"/>
        <v>32001000000</v>
      </c>
      <c r="C12" s="1" t="str">
        <f>VLOOKUP(A12, 'mts 0317 table 5 edited'!B:F, 5, FALSE)</f>
        <v>32,001</v>
      </c>
      <c r="D12" s="29"/>
      <c r="E12" s="13">
        <v>36899655279.319992</v>
      </c>
      <c r="F12" s="13">
        <f t="shared" si="0"/>
        <v>-4898655279.3199921</v>
      </c>
      <c r="G12" s="25"/>
      <c r="H12" s="1">
        <f>VLOOKUP(A12, 'API tas bal 6-13 pivot'!A:B, 2, FALSE)</f>
        <v>36569191068.019997</v>
      </c>
      <c r="I12" s="13">
        <f t="shared" si="2"/>
        <v>-4568191068.0199966</v>
      </c>
      <c r="J12" s="25"/>
      <c r="K12" s="1">
        <f>VLOOKUP(A12, [1]Sheet2!$A:$B, 2, FALSE)</f>
        <v>36572045325.709938</v>
      </c>
      <c r="L12" s="13">
        <f t="shared" si="3"/>
        <v>-4571045325.709938</v>
      </c>
      <c r="M12" s="25"/>
      <c r="N12" s="13">
        <f t="shared" si="4"/>
        <v>-2854257.6899414063</v>
      </c>
    </row>
    <row r="13" spans="1:14" x14ac:dyDescent="0.35">
      <c r="A13" s="1" t="s">
        <v>2143</v>
      </c>
      <c r="B13" s="18">
        <f t="shared" si="1"/>
        <v>26820000000</v>
      </c>
      <c r="C13" s="1" t="str">
        <f>VLOOKUP(A13, 'mts 0317 table 5 edited'!B:F, 5, FALSE)</f>
        <v>26,820</v>
      </c>
      <c r="D13" s="29"/>
      <c r="E13" s="13">
        <v>27551579878.82</v>
      </c>
      <c r="F13" s="13">
        <f t="shared" si="0"/>
        <v>-731579878.81999969</v>
      </c>
      <c r="G13" s="25"/>
      <c r="H13" s="1">
        <f>VLOOKUP(A13, 'API tas bal 6-13 pivot'!A:B, 2, FALSE)</f>
        <v>27551579878.82</v>
      </c>
      <c r="I13" s="13">
        <f t="shared" si="2"/>
        <v>-731579878.81999969</v>
      </c>
      <c r="J13" s="25"/>
      <c r="K13" s="1">
        <f>VLOOKUP(A13, [1]Sheet2!$A:$B, 2, FALSE)</f>
        <v>27551579878.820004</v>
      </c>
      <c r="L13" s="13">
        <f t="shared" si="3"/>
        <v>-731579878.82000351</v>
      </c>
      <c r="M13" s="25"/>
      <c r="N13" s="13">
        <f t="shared" si="4"/>
        <v>0</v>
      </c>
    </row>
    <row r="14" spans="1:14" x14ac:dyDescent="0.35">
      <c r="A14" s="1" t="s">
        <v>2144</v>
      </c>
      <c r="B14" s="18">
        <f t="shared" si="1"/>
        <v>19485000000</v>
      </c>
      <c r="C14" s="1" t="str">
        <f>VLOOKUP(A14, 'mts 0317 table 5 edited'!B:F, 5, FALSE)</f>
        <v>19,485</v>
      </c>
      <c r="D14" s="29"/>
      <c r="E14" s="13">
        <v>26561232363.300007</v>
      </c>
      <c r="F14" s="13">
        <f t="shared" si="0"/>
        <v>-7076232363.3000069</v>
      </c>
      <c r="G14" s="25"/>
      <c r="H14" s="1">
        <f>VLOOKUP(A14, 'API tas bal 6-13 pivot'!A:B, 2, FALSE)</f>
        <v>25409745472.040009</v>
      </c>
      <c r="I14" s="13">
        <f t="shared" si="2"/>
        <v>-5924745472.0400085</v>
      </c>
      <c r="J14" s="25"/>
      <c r="K14" s="1">
        <f>VLOOKUP(A14, [1]Sheet2!$A:$B, 2, FALSE)</f>
        <v>50405520577.519966</v>
      </c>
      <c r="L14" s="13">
        <f t="shared" si="3"/>
        <v>-30920520577.519966</v>
      </c>
      <c r="M14" s="25"/>
      <c r="N14" s="13">
        <f t="shared" si="4"/>
        <v>-24995775105.479958</v>
      </c>
    </row>
    <row r="15" spans="1:14" x14ac:dyDescent="0.35">
      <c r="A15" s="1" t="s">
        <v>2145</v>
      </c>
      <c r="B15" s="18">
        <f t="shared" si="1"/>
        <v>16222000000</v>
      </c>
      <c r="C15" s="1" t="str">
        <f>VLOOKUP(A15, 'mts 0317 table 5 edited'!B:F, 5, FALSE)</f>
        <v>16,222</v>
      </c>
      <c r="D15" s="29"/>
      <c r="E15" s="13">
        <v>19646745205.64999</v>
      </c>
      <c r="F15" s="13">
        <f t="shared" si="0"/>
        <v>-3424745205.6499901</v>
      </c>
      <c r="G15" s="25"/>
      <c r="H15" s="1">
        <f>VLOOKUP(A15, 'API tas bal 6-13 pivot'!A:B, 2, FALSE)</f>
        <v>19646745205.64999</v>
      </c>
      <c r="I15" s="13">
        <f t="shared" si="2"/>
        <v>-3424745205.6499901</v>
      </c>
      <c r="J15" s="25"/>
      <c r="K15" s="1">
        <f>VLOOKUP(A15, [1]Sheet2!$A:$B, 2, FALSE)</f>
        <v>19646788210.649975</v>
      </c>
      <c r="L15" s="13">
        <f t="shared" si="3"/>
        <v>-3424788210.6499748</v>
      </c>
      <c r="M15" s="25"/>
      <c r="N15" s="13">
        <f t="shared" si="4"/>
        <v>-43004.999984741211</v>
      </c>
    </row>
    <row r="16" spans="1:14" x14ac:dyDescent="0.35">
      <c r="A16" s="1" t="s">
        <v>2146</v>
      </c>
      <c r="B16" s="18">
        <f t="shared" si="1"/>
        <v>12816000000</v>
      </c>
      <c r="C16" s="1" t="str">
        <f>VLOOKUP(A16, 'mts 0317 table 5 edited'!B:F, 5, FALSE)</f>
        <v>12,816</v>
      </c>
      <c r="D16" s="29"/>
      <c r="E16" s="13">
        <v>19368965969.529991</v>
      </c>
      <c r="F16" s="13">
        <f t="shared" si="0"/>
        <v>-6552965969.5299911</v>
      </c>
      <c r="G16" s="25"/>
      <c r="H16" s="1">
        <f>VLOOKUP(A16, 'API tas bal 6-13 pivot'!A:B, 2, FALSE)</f>
        <v>19216753221.169994</v>
      </c>
      <c r="I16" s="13">
        <f t="shared" si="2"/>
        <v>-6400753221.1699944</v>
      </c>
      <c r="J16" s="25"/>
      <c r="K16" s="1">
        <f>VLOOKUP(A16, [1]Sheet2!$A:$B, 2, FALSE)</f>
        <v>19216753221.169952</v>
      </c>
      <c r="L16" s="13">
        <f t="shared" si="3"/>
        <v>-6400753221.1699524</v>
      </c>
      <c r="M16" s="25"/>
      <c r="N16" s="13">
        <f t="shared" si="4"/>
        <v>4.1961669921875E-5</v>
      </c>
    </row>
    <row r="17" spans="1:14" x14ac:dyDescent="0.35">
      <c r="A17" s="1" t="s">
        <v>2148</v>
      </c>
      <c r="B17" s="18">
        <f t="shared" si="1"/>
        <v>15425000000</v>
      </c>
      <c r="C17" s="1" t="str">
        <f>VLOOKUP(A17, 'mts 0317 table 5 edited'!B:F, 5, FALSE)</f>
        <v>15,425</v>
      </c>
      <c r="D17" s="29"/>
      <c r="E17" s="13">
        <v>18981885303.929996</v>
      </c>
      <c r="F17" s="13">
        <f t="shared" si="0"/>
        <v>-3556885303.9299965</v>
      </c>
      <c r="G17" s="25"/>
      <c r="H17" s="1">
        <f>VLOOKUP(A17, 'API tas bal 6-13 pivot'!A:B, 2, FALSE)</f>
        <v>18423271153</v>
      </c>
      <c r="I17" s="13">
        <f t="shared" si="2"/>
        <v>-2998271153</v>
      </c>
      <c r="J17" s="25"/>
      <c r="K17" s="1">
        <f>VLOOKUP(A17, [1]Sheet2!$A:$B, 2, FALSE)</f>
        <v>18423271153.000034</v>
      </c>
      <c r="L17" s="13">
        <f t="shared" si="3"/>
        <v>-2998271153.0000343</v>
      </c>
      <c r="M17" s="25"/>
      <c r="N17" s="13">
        <f t="shared" si="4"/>
        <v>-3.4332275390625E-5</v>
      </c>
    </row>
    <row r="18" spans="1:14" x14ac:dyDescent="0.35">
      <c r="A18" s="1" t="s">
        <v>2149</v>
      </c>
      <c r="B18" s="18">
        <f t="shared" si="1"/>
        <v>-202000000</v>
      </c>
      <c r="C18" s="1" t="str">
        <f>VLOOKUP(A18, 'mts 0317 table 5 edited'!B:F, 5, FALSE)</f>
        <v>-202</v>
      </c>
      <c r="D18" s="29"/>
      <c r="E18" s="13">
        <v>11120463824.08</v>
      </c>
      <c r="F18" s="13">
        <f t="shared" si="0"/>
        <v>-11322463824.08</v>
      </c>
      <c r="G18" s="25"/>
      <c r="H18" s="1">
        <f>VLOOKUP(A18, 'API tas bal 6-13 pivot'!A:B, 2, FALSE)</f>
        <v>11120463824.08</v>
      </c>
      <c r="I18" s="13">
        <f t="shared" si="2"/>
        <v>-11322463824.08</v>
      </c>
      <c r="J18" s="25"/>
      <c r="K18" s="1">
        <f>VLOOKUP(A18, [1]Sheet2!$A:$B, 2, FALSE)</f>
        <v>11120463824.080004</v>
      </c>
      <c r="L18" s="13">
        <f t="shared" si="3"/>
        <v>-11322463824.080004</v>
      </c>
      <c r="M18" s="25"/>
      <c r="N18" s="13">
        <f t="shared" si="4"/>
        <v>0</v>
      </c>
    </row>
    <row r="19" spans="1:14" x14ac:dyDescent="0.35">
      <c r="A19" s="1" t="s">
        <v>2150</v>
      </c>
      <c r="B19" s="18">
        <f t="shared" si="1"/>
        <v>7758000000</v>
      </c>
      <c r="C19" s="1" t="str">
        <f>VLOOKUP(A19, 'mts 0317 table 5 edited'!B:F, 5, FALSE)</f>
        <v>7,758</v>
      </c>
      <c r="D19" s="29"/>
      <c r="E19" s="13">
        <v>11086851126.940001</v>
      </c>
      <c r="F19" s="13">
        <f t="shared" si="0"/>
        <v>-3328851126.9400005</v>
      </c>
      <c r="G19" s="25"/>
      <c r="H19" s="1">
        <f>VLOOKUP(A19, 'API tas bal 6-13 pivot'!A:B, 2, FALSE)</f>
        <v>11086851126.940001</v>
      </c>
      <c r="I19" s="13">
        <f t="shared" si="2"/>
        <v>-3328851126.9400005</v>
      </c>
      <c r="J19" s="25"/>
      <c r="K19" s="1">
        <f>VLOOKUP(A19, [1]Sheet2!$A:$B, 2, FALSE)</f>
        <v>11086851126.939995</v>
      </c>
      <c r="L19" s="13">
        <f t="shared" si="3"/>
        <v>-3328851126.9399948</v>
      </c>
      <c r="M19" s="25"/>
      <c r="N19" s="13">
        <f t="shared" si="4"/>
        <v>0</v>
      </c>
    </row>
    <row r="20" spans="1:14" x14ac:dyDescent="0.35">
      <c r="A20" s="1" t="s">
        <v>2151</v>
      </c>
      <c r="B20" s="18">
        <f t="shared" si="1"/>
        <v>9390000000</v>
      </c>
      <c r="C20" s="1" t="str">
        <f>VLOOKUP(A20, 'mts 0317 table 5 edited'!B:F, 5, FALSE)</f>
        <v>9,390</v>
      </c>
      <c r="D20" s="29"/>
      <c r="E20" s="13">
        <v>10740191427.35</v>
      </c>
      <c r="F20" s="13">
        <f t="shared" si="0"/>
        <v>-1350191427.3500004</v>
      </c>
      <c r="G20" s="25"/>
      <c r="H20" s="1">
        <f>VLOOKUP(A20, 'API tas bal 6-13 pivot'!A:B, 2, FALSE)</f>
        <v>10740191427.35</v>
      </c>
      <c r="I20" s="13">
        <f t="shared" si="2"/>
        <v>-1350191427.3500004</v>
      </c>
      <c r="J20" s="25"/>
      <c r="K20" s="1">
        <f>VLOOKUP(A20, [1]Sheet2!$A:$B, 2, FALSE)</f>
        <v>10740191427.349998</v>
      </c>
      <c r="L20" s="13">
        <f t="shared" si="3"/>
        <v>-1350191427.3499985</v>
      </c>
      <c r="M20" s="25"/>
      <c r="N20" s="13">
        <f t="shared" si="4"/>
        <v>0</v>
      </c>
    </row>
    <row r="21" spans="1:14" x14ac:dyDescent="0.35">
      <c r="A21" s="1" t="s">
        <v>2152</v>
      </c>
      <c r="B21" s="18">
        <f t="shared" si="1"/>
        <v>5729000000</v>
      </c>
      <c r="C21" s="1" t="s">
        <v>329</v>
      </c>
      <c r="D21" s="29"/>
      <c r="E21" s="13">
        <v>7974190795.3799973</v>
      </c>
      <c r="F21" s="13">
        <f t="shared" si="0"/>
        <v>-2245190795.3799973</v>
      </c>
      <c r="G21" s="25"/>
      <c r="H21" s="1">
        <f>VLOOKUP(A21, 'API tas bal 6-13 pivot'!A:B, 2, FALSE)</f>
        <v>7973100223.9899969</v>
      </c>
      <c r="I21" s="13">
        <f t="shared" si="2"/>
        <v>-2244100223.9899969</v>
      </c>
      <c r="J21" s="25"/>
      <c r="K21" s="1">
        <f>VLOOKUP(A21, [1]Sheet2!$A:$B, 2, FALSE)</f>
        <v>7973100223.9899807</v>
      </c>
      <c r="L21" s="13">
        <f t="shared" si="3"/>
        <v>-2244100223.9899807</v>
      </c>
      <c r="M21" s="25"/>
      <c r="N21" s="13">
        <f t="shared" si="4"/>
        <v>1.621246337890625E-5</v>
      </c>
    </row>
    <row r="22" spans="1:14" x14ac:dyDescent="0.35">
      <c r="A22" s="1" t="s">
        <v>2153</v>
      </c>
      <c r="B22" s="18">
        <f t="shared" si="1"/>
        <v>3506000000</v>
      </c>
      <c r="C22" s="1" t="str">
        <f>VLOOKUP(A22, 'mts 0317 table 5 edited'!B:F, 5, FALSE)</f>
        <v>3,506</v>
      </c>
      <c r="D22" s="29"/>
      <c r="E22" s="13">
        <v>7093709441.4799957</v>
      </c>
      <c r="F22" s="13">
        <f t="shared" si="0"/>
        <v>-3587709441.4799957</v>
      </c>
      <c r="G22" s="25"/>
      <c r="H22" s="1">
        <f>VLOOKUP(A22, 'API tas bal 6-13 pivot'!A:B, 2, FALSE)</f>
        <v>7093709441.4799957</v>
      </c>
      <c r="I22" s="13">
        <f t="shared" si="2"/>
        <v>-3587709441.4799957</v>
      </c>
      <c r="J22" s="25"/>
      <c r="K22" s="1">
        <f>VLOOKUP(A22, [1]Sheet2!$A:$B, 2, FALSE)</f>
        <v>7093709441.4800081</v>
      </c>
      <c r="L22" s="13">
        <f t="shared" si="3"/>
        <v>-3587709441.4800081</v>
      </c>
      <c r="M22" s="25"/>
      <c r="N22" s="13">
        <f t="shared" si="4"/>
        <v>-1.239776611328125E-5</v>
      </c>
    </row>
    <row r="23" spans="1:14" x14ac:dyDescent="0.35">
      <c r="A23" s="1" t="s">
        <v>2154</v>
      </c>
      <c r="B23" s="18">
        <f t="shared" si="1"/>
        <v>6376000000</v>
      </c>
      <c r="C23" s="1" t="str">
        <f>VLOOKUP(A23, 'mts 0317 table 5 edited'!B:F, 5, FALSE)</f>
        <v>6,376</v>
      </c>
      <c r="D23" s="29"/>
      <c r="E23" s="13">
        <v>6805566709.7999992</v>
      </c>
      <c r="F23" s="13">
        <f t="shared" si="0"/>
        <v>-429566709.79999924</v>
      </c>
      <c r="G23" s="25"/>
      <c r="H23" s="1">
        <f>VLOOKUP(A23, 'API tas bal 6-13 pivot'!A:B, 2, FALSE)</f>
        <v>6805566709.7999992</v>
      </c>
      <c r="I23" s="13">
        <f t="shared" si="2"/>
        <v>-429566709.79999924</v>
      </c>
      <c r="J23" s="25"/>
      <c r="K23" s="1">
        <f>VLOOKUP(A23, [1]Sheet2!$A:$B, 2, FALSE)</f>
        <v>6805566709.7999973</v>
      </c>
      <c r="L23" s="13">
        <f t="shared" si="3"/>
        <v>-429566709.79999733</v>
      </c>
      <c r="M23" s="25"/>
      <c r="N23" s="13">
        <f t="shared" si="4"/>
        <v>0</v>
      </c>
    </row>
    <row r="24" spans="1:14" x14ac:dyDescent="0.35">
      <c r="A24" s="1" t="s">
        <v>2155</v>
      </c>
      <c r="B24" s="18">
        <f t="shared" si="1"/>
        <v>4533000000</v>
      </c>
      <c r="C24" s="1" t="str">
        <f>VLOOKUP(A24, 'mts 0317 table 5 edited'!B:F, 5, FALSE)</f>
        <v>4,533</v>
      </c>
      <c r="D24" s="29"/>
      <c r="E24" s="13">
        <v>5290484182.5699978</v>
      </c>
      <c r="F24" s="13">
        <f t="shared" si="0"/>
        <v>-757484182.56999779</v>
      </c>
      <c r="G24" s="25"/>
      <c r="H24" s="1">
        <f>VLOOKUP(A24, 'API tas bal 6-13 pivot'!A:B, 2, FALSE)</f>
        <v>5290484182.5699978</v>
      </c>
      <c r="I24" s="13">
        <f t="shared" si="2"/>
        <v>-757484182.56999779</v>
      </c>
      <c r="J24" s="25"/>
      <c r="K24" s="1">
        <f>VLOOKUP(A24, [1]Sheet2!$A:$B, 2, FALSE)</f>
        <v>5290320319.6499929</v>
      </c>
      <c r="L24" s="13">
        <f t="shared" si="3"/>
        <v>-757320319.64999294</v>
      </c>
      <c r="M24" s="25"/>
      <c r="N24" s="13">
        <f t="shared" si="4"/>
        <v>163862.92000484467</v>
      </c>
    </row>
    <row r="25" spans="1:14" x14ac:dyDescent="0.35">
      <c r="A25" s="1" t="s">
        <v>2156</v>
      </c>
      <c r="B25" s="18">
        <f t="shared" si="1"/>
        <v>4996000000</v>
      </c>
      <c r="C25" s="1">
        <v>4996</v>
      </c>
      <c r="D25" s="29"/>
      <c r="E25" s="13">
        <v>5196979075.5900002</v>
      </c>
      <c r="F25" s="13">
        <f t="shared" si="0"/>
        <v>-200979075.59000015</v>
      </c>
      <c r="G25" s="25"/>
      <c r="H25" s="1">
        <f>VLOOKUP(A25, 'API tas bal 6-13 pivot'!A:B, 2, FALSE)</f>
        <v>5196979075.5900002</v>
      </c>
      <c r="I25" s="13">
        <f t="shared" si="2"/>
        <v>-200979075.59000015</v>
      </c>
      <c r="J25" s="25"/>
      <c r="K25" s="1">
        <f>VLOOKUP(A25, [1]Sheet2!$A:$B, 2, FALSE)</f>
        <v>5196979075.5900002</v>
      </c>
      <c r="L25" s="13">
        <f t="shared" si="3"/>
        <v>-200979075.59000015</v>
      </c>
      <c r="M25" s="25"/>
      <c r="N25" s="13">
        <f t="shared" si="4"/>
        <v>0</v>
      </c>
    </row>
    <row r="26" spans="1:14" x14ac:dyDescent="0.35">
      <c r="A26" s="1" t="s">
        <v>2157</v>
      </c>
      <c r="B26" s="18">
        <f t="shared" si="1"/>
        <v>3374000000</v>
      </c>
      <c r="C26" s="1" t="str">
        <f>VLOOKUP(A26, 'mts 0317 table 5 edited'!B:F, 5, FALSE)</f>
        <v>3,374</v>
      </c>
      <c r="D26" s="29"/>
      <c r="E26" s="13">
        <v>3416245884.5300012</v>
      </c>
      <c r="F26" s="13">
        <f t="shared" si="0"/>
        <v>-42245884.530001163</v>
      </c>
      <c r="G26" s="25"/>
      <c r="H26" s="1">
        <f>VLOOKUP(A26, 'API tas bal 6-13 pivot'!A:B, 2, FALSE)</f>
        <v>3416756121.3200011</v>
      </c>
      <c r="I26" s="13">
        <f t="shared" si="2"/>
        <v>-42756121.320001125</v>
      </c>
      <c r="J26" s="25"/>
      <c r="K26" s="1">
        <f>VLOOKUP(A26, [1]Sheet2!$A:$B, 2, FALSE)</f>
        <v>3416756121.3400006</v>
      </c>
      <c r="L26" s="13">
        <f t="shared" si="3"/>
        <v>-42756121.340000629</v>
      </c>
      <c r="M26" s="25"/>
      <c r="N26" s="13">
        <f t="shared" si="4"/>
        <v>-1.9999504089355469E-2</v>
      </c>
    </row>
    <row r="27" spans="1:14" x14ac:dyDescent="0.35">
      <c r="A27" s="1" t="s">
        <v>2158</v>
      </c>
      <c r="B27" s="18">
        <f t="shared" si="1"/>
        <v>3139000000</v>
      </c>
      <c r="C27" s="1" t="s">
        <v>1180</v>
      </c>
      <c r="D27" s="29"/>
      <c r="E27" s="13">
        <v>3138621983.1300001</v>
      </c>
      <c r="F27" s="13">
        <f t="shared" si="0"/>
        <v>378016.86999988556</v>
      </c>
      <c r="G27" s="25"/>
      <c r="H27" s="1">
        <f>VLOOKUP(A27, 'API tas bal 6-13 pivot'!A:B, 2, FALSE)</f>
        <v>3138621983.1300001</v>
      </c>
      <c r="I27" s="13">
        <f t="shared" si="2"/>
        <v>378016.86999988556</v>
      </c>
      <c r="J27" s="25"/>
      <c r="K27" s="1">
        <f>VLOOKUP(A27, [1]Sheet2!$A:$B, 2, FALSE)</f>
        <v>3138621983.1300001</v>
      </c>
      <c r="L27" s="13">
        <f t="shared" si="3"/>
        <v>378016.86999988556</v>
      </c>
      <c r="M27" s="25"/>
      <c r="N27" s="13">
        <f t="shared" si="4"/>
        <v>0</v>
      </c>
    </row>
    <row r="28" spans="1:14" x14ac:dyDescent="0.35">
      <c r="A28" s="1" t="s">
        <v>2159</v>
      </c>
      <c r="B28" s="18">
        <f t="shared" si="1"/>
        <v>-6533000000</v>
      </c>
      <c r="C28" s="1" t="str">
        <f>VLOOKUP(A28, 'mts 0317 table 5 edited'!B:F, 5, FALSE)</f>
        <v>-6,533</v>
      </c>
      <c r="D28" s="29"/>
      <c r="E28" s="13">
        <v>1066537186.79</v>
      </c>
      <c r="F28" s="13">
        <f t="shared" si="0"/>
        <v>-7599537186.79</v>
      </c>
      <c r="G28" s="25"/>
      <c r="H28" s="1">
        <f>VLOOKUP(A28, 'API tas bal 6-13 pivot'!A:B, 2, FALSE)</f>
        <v>1066537186.79</v>
      </c>
      <c r="I28" s="13">
        <f t="shared" si="2"/>
        <v>-7599537186.79</v>
      </c>
      <c r="J28" s="25"/>
      <c r="K28" s="1">
        <f>VLOOKUP(A28, [1]Sheet2!$A:$B, 2, FALSE)</f>
        <v>-1066537186.7800001</v>
      </c>
      <c r="L28" s="13">
        <f t="shared" si="3"/>
        <v>-5466462813.2200003</v>
      </c>
      <c r="M28" s="25"/>
      <c r="N28" s="13">
        <f t="shared" si="4"/>
        <v>2133074373.5700002</v>
      </c>
    </row>
    <row r="29" spans="1:14" x14ac:dyDescent="0.35">
      <c r="A29" s="1" t="s">
        <v>2160</v>
      </c>
      <c r="B29" s="18">
        <f t="shared" si="1"/>
        <v>1021000000</v>
      </c>
      <c r="C29" s="1">
        <v>1021</v>
      </c>
      <c r="D29" s="29"/>
      <c r="E29" s="13">
        <v>1020877562.15</v>
      </c>
      <c r="F29" s="13">
        <f t="shared" si="0"/>
        <v>122437.85000002384</v>
      </c>
      <c r="G29" s="25"/>
      <c r="H29" s="1">
        <f>VLOOKUP(A29, 'API tas bal 6-13 pivot'!A:B, 2, FALSE)</f>
        <v>1020877562.15</v>
      </c>
      <c r="I29" s="13">
        <f t="shared" si="2"/>
        <v>122437.85000002384</v>
      </c>
      <c r="J29" s="25"/>
      <c r="K29" s="1">
        <f>VLOOKUP(A29, [1]Sheet2!$A:$B, 2, FALSE)</f>
        <v>1020877562.15</v>
      </c>
      <c r="L29" s="13">
        <f t="shared" si="3"/>
        <v>122437.85000002384</v>
      </c>
      <c r="M29" s="25"/>
      <c r="N29" s="13">
        <f t="shared" si="4"/>
        <v>0</v>
      </c>
    </row>
    <row r="31" spans="1:14" x14ac:dyDescent="0.35">
      <c r="A31" s="1" t="s">
        <v>2147</v>
      </c>
      <c r="B31" s="13" t="s">
        <v>2239</v>
      </c>
      <c r="C31" s="1" t="s">
        <v>2239</v>
      </c>
      <c r="D31" s="29"/>
      <c r="E31" s="13">
        <v>19235381351.070004</v>
      </c>
      <c r="F31" s="13" t="s">
        <v>2239</v>
      </c>
      <c r="G31" s="25"/>
      <c r="H31" s="1">
        <f>VLOOKUP(A31, 'API tas bal 6-13 pivot'!A:B, 2, FALSE)</f>
        <v>19216106737.550003</v>
      </c>
      <c r="I31" s="13" t="s">
        <v>2239</v>
      </c>
      <c r="J31" s="25"/>
      <c r="K31" s="1"/>
      <c r="L31" s="1"/>
      <c r="M31" s="28"/>
    </row>
  </sheetData>
  <conditionalFormatting sqref="F2:F29 I2:I29 L2:L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 Table 08-11</vt:lpstr>
      <vt:lpstr>mts 0317 table 5 edited</vt:lpstr>
      <vt:lpstr>API tas bal cat 8-11 pivot</vt:lpstr>
      <vt:lpstr>API tal bal 7-11 pivot</vt:lpstr>
      <vt:lpstr>API tas bal 6-13 pivot</vt:lpstr>
      <vt:lpstr>details</vt:lpstr>
      <vt:lpstr>Comparison Table (Rounded)</vt:lpstr>
      <vt:lpstr>Comparison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Janelle [USA]</dc:creator>
  <cp:lastModifiedBy>Becker, Janelle [USA]</cp:lastModifiedBy>
  <dcterms:created xsi:type="dcterms:W3CDTF">2017-07-31T21:45:35Z</dcterms:created>
  <dcterms:modified xsi:type="dcterms:W3CDTF">2017-08-16T17:17:53Z</dcterms:modified>
</cp:coreProperties>
</file>