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pivotCache/pivotCacheDefinition12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Tables/pivotTable2.xml" ContentType="application/vnd.openxmlformats-officedocument.spreadsheetml.pivotTable+xml"/>
  <Default Extension="xml" ContentType="application/xml"/>
  <Override PartName="/xl/pivotCache/pivotCacheRecords12.xml" ContentType="application/vnd.openxmlformats-officedocument.spreadsheetml.pivotCacheRecords+xml"/>
  <Override PartName="/xl/pivotCache/pivotCacheRecords23.xml" ContentType="application/vnd.openxmlformats-officedocument.spreadsheetml.pivotCacheRecords+xml"/>
  <Override PartName="/xl/drawings/drawing2.xml" ContentType="application/vnd.openxmlformats-officedocument.drawing+xml"/>
  <Override PartName="/xl/pivotTables/pivotTable16.xml" ContentType="application/vnd.openxmlformats-officedocument.spreadsheetml.pivotTable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Records10.xml" ContentType="application/vnd.openxmlformats-officedocument.spreadsheetml.pivotCacheRecords+xml"/>
  <Override PartName="/xl/pivotCache/pivotCacheRecords21.xml" ContentType="application/vnd.openxmlformats-officedocument.spreadsheetml.pivotCacheRecords+xml"/>
  <Override PartName="/xl/comments2.xml" ContentType="application/vnd.openxmlformats-officedocument.spreadsheetml.comments+xml"/>
  <Override PartName="/xl/pivotTables/pivotTable14.xml" ContentType="application/vnd.openxmlformats-officedocument.spreadsheetml.pivotTable+xml"/>
  <Override PartName="/xl/pivotTables/pivotTable23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Records6.xml" ContentType="application/vnd.openxmlformats-officedocument.spreadsheetml.pivotCacheRecords+xml"/>
  <Override PartName="/xl/charts/chart16.xml" ContentType="application/vnd.openxmlformats-officedocument.drawingml.chart+xml"/>
  <Override PartName="/xl/pivotTables/pivotTable12.xml" ContentType="application/vnd.openxmlformats-officedocument.spreadsheetml.pivotTable+xml"/>
  <Override PartName="/xl/pivotTables/pivotTable21.xml" ContentType="application/vnd.openxmlformats-officedocument.spreadsheetml.pivotTable+xml"/>
  <Override PartName="/xl/pivotCache/pivotCacheRecords4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Cache/pivotCacheRecords2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pivotTables/pivotTable7.xml" ContentType="application/vnd.openxmlformats-officedocument.spreadsheetml.pivotTable+xml"/>
  <Override PartName="/xl/pivotCache/pivotCacheDefinition15.xml" ContentType="application/vnd.openxmlformats-officedocument.spreadsheetml.pivotCacheDefinition+xml"/>
  <Override PartName="/xl/pivotCache/pivotCacheRecords19.xml" ContentType="application/vnd.openxmlformats-officedocument.spreadsheetml.pivotCacheRecord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  <Override PartName="/xl/pivotTables/pivotTable5.xml" ContentType="application/vnd.openxmlformats-officedocument.spreadsheetml.pivotTable+xml"/>
  <Override PartName="/xl/pivotCache/pivotCacheDefinition9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19.xml" ContentType="application/vnd.openxmlformats-officedocument.spreadsheetml.pivot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7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pivotTables/pivotTable17.xml" ContentType="application/vnd.openxmlformats-officedocument.spreadsheetml.pivot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pivotCache/pivotCacheDefinition5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Records13.xml" ContentType="application/vnd.openxmlformats-officedocument.spreadsheetml.pivotCacheRecords+xml"/>
  <Override PartName="/xl/pivotCache/pivotCacheRecords22.xml" ContentType="application/vnd.openxmlformats-officedocument.spreadsheetml.pivotCacheRecord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pivotTables/pivotTable15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Records11.xml" ContentType="application/vnd.openxmlformats-officedocument.spreadsheetml.pivotCacheRecords+xml"/>
  <Override PartName="/xl/pivotCache/pivotCacheRecords20.xml" ContentType="application/vnd.openxmlformats-officedocument.spreadsheetml.pivotCacheRecords+xml"/>
  <Override PartName="/xl/drawings/drawing1.xml" ContentType="application/vnd.openxmlformats-officedocument.drawing+xml"/>
  <Override PartName="/xl/pivotTables/pivotTable13.xml" ContentType="application/vnd.openxmlformats-officedocument.spreadsheetml.pivotTable+xml"/>
  <Override PartName="/xl/comments3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Default Extension="vml" ContentType="application/vnd.openxmlformats-officedocument.vmlDrawing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pivotTables/pivotTable11.xml" ContentType="application/vnd.openxmlformats-officedocument.spreadsheetml.pivotTable+xml"/>
  <Override PartName="/xl/pivotTables/pivotTable22.xml" ContentType="application/vnd.openxmlformats-officedocument.spreadsheetml.pivotTable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pivotTables/pivotTable2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xl/pivotCache/pivotCacheDefinition14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charts/chart6.xml" ContentType="application/vnd.openxmlformats-officedocument.drawingml.chart+xml"/>
  <Override PartName="/xl/theme/theme1.xml" ContentType="application/vnd.openxmlformats-officedocument.theme+xml"/>
  <Override PartName="/xl/pivotTables/pivotTable4.xml" ContentType="application/vnd.openxmlformats-officedocument.spreadsheetml.pivotTable+xml"/>
  <Override PartName="/xl/pivotCache/pivotCacheDefinition8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pivotTables/pivotTable18.xml" ContentType="application/vnd.openxmlformats-officedocument.spreadsheetml.pivotTable+xml"/>
  <Default Extension="rels" ContentType="application/vnd.openxmlformats-package.relationships+xml"/>
  <Default Extension="wmf" ContentType="image/x-wmf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-795" yWindow="2175" windowWidth="19395" windowHeight="7830" activeTab="5"/>
  </bookViews>
  <sheets>
    <sheet name="技術深度盤點" sheetId="2" r:id="rId1"/>
    <sheet name="技術深度盤點 (2)" sheetId="3" r:id="rId2"/>
    <sheet name="Summary(0221)" sheetId="4" r:id="rId3"/>
    <sheet name="Summary(0224)" sheetId="6" r:id="rId4"/>
    <sheet name="Summary(0304)" sheetId="10" r:id="rId5"/>
    <sheet name="技術深度盤點 (3)" sheetId="7" r:id="rId6"/>
    <sheet name="Temp" sheetId="8" r:id="rId7"/>
    <sheet name="Sheet4" sheetId="9" r:id="rId8"/>
  </sheets>
  <definedNames>
    <definedName name="_xlnm._FilterDatabase" localSheetId="6" hidden="1">Temp!$D$4:$J$55</definedName>
    <definedName name="_xlnm._FilterDatabase" localSheetId="5" hidden="1">'技術深度盤點 (3)'!$A$5:$BP$63</definedName>
  </definedNames>
  <calcPr calcId="125725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  <pivotCache cacheId="8" r:id="rId17"/>
    <pivotCache cacheId="9" r:id="rId18"/>
    <pivotCache cacheId="10" r:id="rId19"/>
    <pivotCache cacheId="11" r:id="rId20"/>
    <pivotCache cacheId="12" r:id="rId21"/>
    <pivotCache cacheId="13" r:id="rId22"/>
    <pivotCache cacheId="14" r:id="rId23"/>
    <pivotCache cacheId="15" r:id="rId24"/>
    <pivotCache cacheId="16" r:id="rId25"/>
    <pivotCache cacheId="17" r:id="rId26"/>
    <pivotCache cacheId="18" r:id="rId27"/>
    <pivotCache cacheId="19" r:id="rId28"/>
    <pivotCache cacheId="20" r:id="rId29"/>
    <pivotCache cacheId="21" r:id="rId30"/>
    <pivotCache cacheId="22" r:id="rId31"/>
  </pivotCaches>
</workbook>
</file>

<file path=xl/calcChain.xml><?xml version="1.0" encoding="utf-8"?>
<calcChain xmlns="http://schemas.openxmlformats.org/spreadsheetml/2006/main">
  <c r="X59" i="7"/>
  <c r="Y59"/>
  <c r="AB59" s="1"/>
  <c r="Z59"/>
  <c r="AA59"/>
  <c r="AC59"/>
  <c r="AD59"/>
  <c r="AE59"/>
  <c r="AF59"/>
  <c r="AG59"/>
  <c r="X60"/>
  <c r="Y60"/>
  <c r="Z60"/>
  <c r="AA60"/>
  <c r="AB60" s="1"/>
  <c r="AC60"/>
  <c r="AD60"/>
  <c r="AE60"/>
  <c r="AG60" s="1"/>
  <c r="AF60"/>
  <c r="X61"/>
  <c r="Y61"/>
  <c r="AB61" s="1"/>
  <c r="Z61"/>
  <c r="AA61"/>
  <c r="AC61"/>
  <c r="AD61"/>
  <c r="AE61"/>
  <c r="AF61"/>
  <c r="AG61"/>
  <c r="X62"/>
  <c r="Y62"/>
  <c r="Z62"/>
  <c r="AA62"/>
  <c r="AC62"/>
  <c r="AD62"/>
  <c r="AE62"/>
  <c r="AG62" s="1"/>
  <c r="AF62"/>
  <c r="X63"/>
  <c r="Y63"/>
  <c r="Z63"/>
  <c r="AA63"/>
  <c r="AC63"/>
  <c r="AD63"/>
  <c r="AE63"/>
  <c r="AG63" s="1"/>
  <c r="AF63"/>
  <c r="U62" i="3"/>
  <c r="AD71" i="7"/>
  <c r="BO165"/>
  <c r="BN165"/>
  <c r="BO164"/>
  <c r="BN164"/>
  <c r="BO163"/>
  <c r="BN163"/>
  <c r="BO162"/>
  <c r="BN162"/>
  <c r="BO161"/>
  <c r="BN161"/>
  <c r="BO160"/>
  <c r="BN160"/>
  <c r="BO159"/>
  <c r="BN159"/>
  <c r="BO158"/>
  <c r="BN158"/>
  <c r="BO157"/>
  <c r="BN157"/>
  <c r="BO156"/>
  <c r="BN156"/>
  <c r="BO155"/>
  <c r="BN155"/>
  <c r="BO154"/>
  <c r="BN154"/>
  <c r="BO153"/>
  <c r="BN153"/>
  <c r="BO152"/>
  <c r="BN152"/>
  <c r="BJ165"/>
  <c r="BI165"/>
  <c r="BJ164"/>
  <c r="BI164"/>
  <c r="BJ163"/>
  <c r="BI163"/>
  <c r="BJ162"/>
  <c r="BI162"/>
  <c r="BJ161"/>
  <c r="BI161"/>
  <c r="BJ160"/>
  <c r="BI160"/>
  <c r="BJ159"/>
  <c r="BI159"/>
  <c r="BJ158"/>
  <c r="BI158"/>
  <c r="BJ157"/>
  <c r="BI157"/>
  <c r="BJ156"/>
  <c r="BI156"/>
  <c r="BJ155"/>
  <c r="BI155"/>
  <c r="BJ154"/>
  <c r="BI154"/>
  <c r="BJ153"/>
  <c r="BI153"/>
  <c r="BJ152"/>
  <c r="BI152"/>
  <c r="BE165"/>
  <c r="BD165"/>
  <c r="BE164"/>
  <c r="BD164"/>
  <c r="BE163"/>
  <c r="BD163"/>
  <c r="BE162"/>
  <c r="BD162"/>
  <c r="BE161"/>
  <c r="BD161"/>
  <c r="BE160"/>
  <c r="BD160"/>
  <c r="BE159"/>
  <c r="BD159"/>
  <c r="BE158"/>
  <c r="BD158"/>
  <c r="BE157"/>
  <c r="BD157"/>
  <c r="BE156"/>
  <c r="BD156"/>
  <c r="BE155"/>
  <c r="BD155"/>
  <c r="BE154"/>
  <c r="BD154"/>
  <c r="BE153"/>
  <c r="BD153"/>
  <c r="BE152"/>
  <c r="BD152"/>
  <c r="AZ165"/>
  <c r="AY165"/>
  <c r="AZ164"/>
  <c r="AY164"/>
  <c r="AZ163"/>
  <c r="AY163"/>
  <c r="AZ162"/>
  <c r="AY162"/>
  <c r="AZ161"/>
  <c r="AY161"/>
  <c r="AZ160"/>
  <c r="AY160"/>
  <c r="AZ159"/>
  <c r="AY159"/>
  <c r="AZ158"/>
  <c r="AY158"/>
  <c r="AZ157"/>
  <c r="AY157"/>
  <c r="AZ156"/>
  <c r="AY156"/>
  <c r="AZ155"/>
  <c r="AY155"/>
  <c r="AZ154"/>
  <c r="AY154"/>
  <c r="AZ153"/>
  <c r="AY153"/>
  <c r="AZ152"/>
  <c r="AY152"/>
  <c r="AU165"/>
  <c r="AT165"/>
  <c r="AU164"/>
  <c r="AT164"/>
  <c r="AU163"/>
  <c r="AT163"/>
  <c r="AU162"/>
  <c r="AT162"/>
  <c r="AU161"/>
  <c r="AT161"/>
  <c r="AU160"/>
  <c r="AT160"/>
  <c r="AU159"/>
  <c r="AT159"/>
  <c r="AU158"/>
  <c r="AT158"/>
  <c r="AU157"/>
  <c r="AT157"/>
  <c r="AU156"/>
  <c r="AT156"/>
  <c r="AU155"/>
  <c r="AT155"/>
  <c r="AU154"/>
  <c r="AT154"/>
  <c r="AU153"/>
  <c r="AT153"/>
  <c r="AU152"/>
  <c r="AT152"/>
  <c r="AP165"/>
  <c r="AO165"/>
  <c r="AP164"/>
  <c r="AO164"/>
  <c r="AP163"/>
  <c r="AO163"/>
  <c r="AP162"/>
  <c r="AO162"/>
  <c r="AP161"/>
  <c r="AO161"/>
  <c r="AP160"/>
  <c r="AO160"/>
  <c r="AP159"/>
  <c r="AO159"/>
  <c r="AP158"/>
  <c r="AO158"/>
  <c r="AP157"/>
  <c r="AO157"/>
  <c r="AP156"/>
  <c r="AO156"/>
  <c r="AP155"/>
  <c r="AO155"/>
  <c r="AP154"/>
  <c r="AO154"/>
  <c r="AP153"/>
  <c r="AO153"/>
  <c r="AP152"/>
  <c r="AO152"/>
  <c r="AF165"/>
  <c r="AE165"/>
  <c r="AF164"/>
  <c r="AE164"/>
  <c r="AF163"/>
  <c r="AE163"/>
  <c r="AF162"/>
  <c r="AE162"/>
  <c r="AF161"/>
  <c r="AE161"/>
  <c r="AF160"/>
  <c r="AE160"/>
  <c r="AF159"/>
  <c r="AE159"/>
  <c r="AF158"/>
  <c r="AE158"/>
  <c r="AF157"/>
  <c r="AE157"/>
  <c r="AF156"/>
  <c r="AE156"/>
  <c r="AF155"/>
  <c r="AE155"/>
  <c r="AF154"/>
  <c r="AE154"/>
  <c r="AF153"/>
  <c r="AE153"/>
  <c r="AF152"/>
  <c r="AE152"/>
  <c r="AA165"/>
  <c r="Z165"/>
  <c r="AA164"/>
  <c r="Z164"/>
  <c r="AA163"/>
  <c r="Z163"/>
  <c r="AA162"/>
  <c r="Z162"/>
  <c r="AA161"/>
  <c r="Z161"/>
  <c r="AA160"/>
  <c r="Z160"/>
  <c r="AA159"/>
  <c r="Z159"/>
  <c r="AA158"/>
  <c r="Z158"/>
  <c r="AA157"/>
  <c r="Z157"/>
  <c r="AA156"/>
  <c r="Z156"/>
  <c r="AA155"/>
  <c r="Z155"/>
  <c r="AA154"/>
  <c r="Z154"/>
  <c r="AA153"/>
  <c r="Z153"/>
  <c r="AA152"/>
  <c r="Z152"/>
  <c r="Q165"/>
  <c r="P165"/>
  <c r="Q164"/>
  <c r="P164"/>
  <c r="Q163"/>
  <c r="P163"/>
  <c r="Q162"/>
  <c r="P162"/>
  <c r="Q161"/>
  <c r="P161"/>
  <c r="Q160"/>
  <c r="P160"/>
  <c r="Q159"/>
  <c r="P159"/>
  <c r="Q158"/>
  <c r="P158"/>
  <c r="Q157"/>
  <c r="P157"/>
  <c r="Q156"/>
  <c r="P156"/>
  <c r="Q155"/>
  <c r="P155"/>
  <c r="Q154"/>
  <c r="P154"/>
  <c r="Q153"/>
  <c r="P153"/>
  <c r="Q152"/>
  <c r="P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L152"/>
  <c r="K152"/>
  <c r="BM121"/>
  <c r="BM120"/>
  <c r="BM119"/>
  <c r="BM118"/>
  <c r="BM117"/>
  <c r="BM116"/>
  <c r="BM115"/>
  <c r="BM114"/>
  <c r="BM113"/>
  <c r="BM112"/>
  <c r="BM111"/>
  <c r="BM110"/>
  <c r="BM109"/>
  <c r="BM108"/>
  <c r="BM107"/>
  <c r="BM106"/>
  <c r="BM105"/>
  <c r="BM104"/>
  <c r="BM103"/>
  <c r="BM102"/>
  <c r="BM101"/>
  <c r="BM100"/>
  <c r="BM99"/>
  <c r="BM98"/>
  <c r="BM97"/>
  <c r="BM96"/>
  <c r="BM95"/>
  <c r="BM94"/>
  <c r="BM93"/>
  <c r="BM92"/>
  <c r="BM91"/>
  <c r="BM90"/>
  <c r="BM89"/>
  <c r="BM88"/>
  <c r="BM87"/>
  <c r="BM86"/>
  <c r="BM85"/>
  <c r="BM84"/>
  <c r="BM83"/>
  <c r="BM82"/>
  <c r="BM81"/>
  <c r="BM80"/>
  <c r="BM79"/>
  <c r="BM78"/>
  <c r="BM77"/>
  <c r="BM76"/>
  <c r="BM75"/>
  <c r="BM74"/>
  <c r="BM73"/>
  <c r="BM72"/>
  <c r="BM71"/>
  <c r="BH121"/>
  <c r="BH120"/>
  <c r="BH119"/>
  <c r="BH118"/>
  <c r="BH117"/>
  <c r="BH116"/>
  <c r="BH115"/>
  <c r="BH114"/>
  <c r="BH113"/>
  <c r="BH112"/>
  <c r="BH111"/>
  <c r="BH110"/>
  <c r="BH109"/>
  <c r="BH108"/>
  <c r="BH107"/>
  <c r="BH106"/>
  <c r="BH105"/>
  <c r="BH104"/>
  <c r="BH103"/>
  <c r="BH102"/>
  <c r="BH101"/>
  <c r="BH100"/>
  <c r="BH99"/>
  <c r="BH98"/>
  <c r="BH97"/>
  <c r="BH96"/>
  <c r="BH95"/>
  <c r="BH94"/>
  <c r="BH93"/>
  <c r="BH92"/>
  <c r="BH91"/>
  <c r="BH90"/>
  <c r="BH89"/>
  <c r="BH88"/>
  <c r="BH87"/>
  <c r="BH86"/>
  <c r="BH85"/>
  <c r="BH84"/>
  <c r="BH83"/>
  <c r="BH82"/>
  <c r="BH81"/>
  <c r="BH80"/>
  <c r="BH79"/>
  <c r="BH78"/>
  <c r="BH77"/>
  <c r="BH76"/>
  <c r="BH75"/>
  <c r="BH74"/>
  <c r="BH73"/>
  <c r="BH72"/>
  <c r="BH71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AX121"/>
  <c r="AX120"/>
  <c r="AX119"/>
  <c r="AX118"/>
  <c r="AX117"/>
  <c r="AX116"/>
  <c r="AX115"/>
  <c r="AX114"/>
  <c r="AX113"/>
  <c r="AX112"/>
  <c r="AX111"/>
  <c r="AX110"/>
  <c r="AX109"/>
  <c r="AX108"/>
  <c r="AX107"/>
  <c r="AX106"/>
  <c r="AX105"/>
  <c r="AX104"/>
  <c r="AX103"/>
  <c r="AX102"/>
  <c r="AX101"/>
  <c r="AX100"/>
  <c r="AX99"/>
  <c r="AX98"/>
  <c r="AX97"/>
  <c r="AX96"/>
  <c r="AX95"/>
  <c r="AX94"/>
  <c r="AX93"/>
  <c r="AX92"/>
  <c r="AX91"/>
  <c r="AX90"/>
  <c r="AX89"/>
  <c r="AX88"/>
  <c r="AX87"/>
  <c r="AX86"/>
  <c r="AX85"/>
  <c r="AX84"/>
  <c r="AX83"/>
  <c r="AX82"/>
  <c r="AX81"/>
  <c r="AX80"/>
  <c r="AX79"/>
  <c r="AX78"/>
  <c r="AX77"/>
  <c r="AX76"/>
  <c r="AX75"/>
  <c r="AX74"/>
  <c r="AX73"/>
  <c r="AX72"/>
  <c r="AX71"/>
  <c r="AS121"/>
  <c r="AS120"/>
  <c r="AS119"/>
  <c r="AS118"/>
  <c r="AS117"/>
  <c r="AS116"/>
  <c r="AS115"/>
  <c r="AS114"/>
  <c r="AS113"/>
  <c r="AS112"/>
  <c r="AS111"/>
  <c r="AS110"/>
  <c r="AS109"/>
  <c r="AS108"/>
  <c r="AS107"/>
  <c r="AS106"/>
  <c r="AS105"/>
  <c r="AS104"/>
  <c r="AS103"/>
  <c r="AS102"/>
  <c r="AS101"/>
  <c r="AS100"/>
  <c r="AS99"/>
  <c r="AS98"/>
  <c r="AS97"/>
  <c r="AS96"/>
  <c r="AS95"/>
  <c r="AS94"/>
  <c r="AS93"/>
  <c r="AS92"/>
  <c r="AS91"/>
  <c r="AS90"/>
  <c r="AS89"/>
  <c r="AS88"/>
  <c r="AS87"/>
  <c r="AS86"/>
  <c r="AS85"/>
  <c r="AS84"/>
  <c r="AS83"/>
  <c r="AS82"/>
  <c r="AS81"/>
  <c r="AS80"/>
  <c r="AS79"/>
  <c r="AS78"/>
  <c r="AS77"/>
  <c r="AS76"/>
  <c r="AS75"/>
  <c r="AS74"/>
  <c r="AS73"/>
  <c r="AS72"/>
  <c r="AS71"/>
  <c r="AN121"/>
  <c r="AN120"/>
  <c r="AN119"/>
  <c r="AN118"/>
  <c r="AN117"/>
  <c r="AN116"/>
  <c r="AN115"/>
  <c r="AN114"/>
  <c r="AN113"/>
  <c r="AN112"/>
  <c r="AN111"/>
  <c r="AN110"/>
  <c r="AN109"/>
  <c r="AN108"/>
  <c r="AN107"/>
  <c r="AN106"/>
  <c r="AN105"/>
  <c r="AN104"/>
  <c r="AN103"/>
  <c r="AN102"/>
  <c r="AN101"/>
  <c r="AN100"/>
  <c r="AN99"/>
  <c r="AN98"/>
  <c r="AN97"/>
  <c r="AN96"/>
  <c r="AN95"/>
  <c r="AN94"/>
  <c r="AN93"/>
  <c r="AN92"/>
  <c r="AN91"/>
  <c r="AN90"/>
  <c r="AN89"/>
  <c r="AN88"/>
  <c r="AN87"/>
  <c r="AN86"/>
  <c r="AN85"/>
  <c r="AN84"/>
  <c r="AN83"/>
  <c r="AN82"/>
  <c r="AN81"/>
  <c r="AN80"/>
  <c r="AN79"/>
  <c r="AN78"/>
  <c r="AN77"/>
  <c r="AN76"/>
  <c r="AN75"/>
  <c r="AN74"/>
  <c r="AN73"/>
  <c r="AN72"/>
  <c r="AN71"/>
  <c r="AI121"/>
  <c r="AI120"/>
  <c r="AI119"/>
  <c r="AI118"/>
  <c r="AI117"/>
  <c r="AI116"/>
  <c r="AI115"/>
  <c r="AI114"/>
  <c r="AI113"/>
  <c r="AI112"/>
  <c r="AI111"/>
  <c r="AI110"/>
  <c r="AI109"/>
  <c r="AI108"/>
  <c r="AI107"/>
  <c r="AI106"/>
  <c r="AI105"/>
  <c r="AI104"/>
  <c r="AI103"/>
  <c r="AI102"/>
  <c r="AI101"/>
  <c r="AI100"/>
  <c r="AI99"/>
  <c r="AI98"/>
  <c r="AI97"/>
  <c r="AI96"/>
  <c r="AI95"/>
  <c r="AI94"/>
  <c r="AI93"/>
  <c r="AI92"/>
  <c r="AI91"/>
  <c r="AI90"/>
  <c r="AI89"/>
  <c r="AI88"/>
  <c r="AI87"/>
  <c r="AI86"/>
  <c r="AI85"/>
  <c r="AI84"/>
  <c r="AI83"/>
  <c r="AI82"/>
  <c r="AI81"/>
  <c r="AI80"/>
  <c r="AI79"/>
  <c r="AI78"/>
  <c r="AI77"/>
  <c r="AI76"/>
  <c r="AI75"/>
  <c r="AI74"/>
  <c r="AI73"/>
  <c r="AI72"/>
  <c r="AI71"/>
  <c r="AD121"/>
  <c r="AD120"/>
  <c r="AD119"/>
  <c r="AD118"/>
  <c r="AD117"/>
  <c r="AD116"/>
  <c r="AD115"/>
  <c r="AD114"/>
  <c r="AD113"/>
  <c r="AD112"/>
  <c r="AD111"/>
  <c r="AD110"/>
  <c r="AD109"/>
  <c r="AD108"/>
  <c r="AD107"/>
  <c r="AD106"/>
  <c r="AD105"/>
  <c r="AD104"/>
  <c r="AD103"/>
  <c r="AD102"/>
  <c r="AD101"/>
  <c r="AD100"/>
  <c r="AD99"/>
  <c r="AD98"/>
  <c r="AD97"/>
  <c r="AD96"/>
  <c r="AD95"/>
  <c r="AD94"/>
  <c r="AD93"/>
  <c r="AD92"/>
  <c r="AD91"/>
  <c r="AD90"/>
  <c r="AD89"/>
  <c r="AD88"/>
  <c r="AD87"/>
  <c r="AD86"/>
  <c r="AD85"/>
  <c r="AD84"/>
  <c r="AD83"/>
  <c r="AD82"/>
  <c r="AD81"/>
  <c r="AD80"/>
  <c r="AD79"/>
  <c r="AD78"/>
  <c r="AD77"/>
  <c r="AD76"/>
  <c r="AD75"/>
  <c r="AD74"/>
  <c r="AD73"/>
  <c r="AD7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O121"/>
  <c r="O120"/>
  <c r="O119"/>
  <c r="O118"/>
  <c r="O117"/>
  <c r="O116"/>
  <c r="O115"/>
  <c r="O114"/>
  <c r="O113"/>
  <c r="O112"/>
  <c r="O111"/>
  <c r="O110"/>
  <c r="O109"/>
  <c r="O108"/>
  <c r="O107"/>
  <c r="O106"/>
  <c r="O105"/>
  <c r="O104"/>
  <c r="O103"/>
  <c r="O102"/>
  <c r="O101"/>
  <c r="O100"/>
  <c r="O99"/>
  <c r="O98"/>
  <c r="O97"/>
  <c r="O96"/>
  <c r="O95"/>
  <c r="O94"/>
  <c r="O93"/>
  <c r="O92"/>
  <c r="O91"/>
  <c r="O90"/>
  <c r="O89"/>
  <c r="O88"/>
  <c r="O87"/>
  <c r="O86"/>
  <c r="O85"/>
  <c r="O84"/>
  <c r="O83"/>
  <c r="O82"/>
  <c r="O81"/>
  <c r="O80"/>
  <c r="O79"/>
  <c r="O78"/>
  <c r="O77"/>
  <c r="O76"/>
  <c r="O75"/>
  <c r="O74"/>
  <c r="O73"/>
  <c r="O72"/>
  <c r="O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71"/>
  <c r="AW71"/>
  <c r="I10" i="10"/>
  <c r="M6"/>
  <c r="M12" s="1"/>
  <c r="L6"/>
  <c r="L12" s="1"/>
  <c r="K6"/>
  <c r="K12" s="1"/>
  <c r="J6"/>
  <c r="J12" s="1"/>
  <c r="I6"/>
  <c r="I12" s="1"/>
  <c r="H6"/>
  <c r="H12" s="1"/>
  <c r="G6"/>
  <c r="G12" s="1"/>
  <c r="D6"/>
  <c r="D12" s="1"/>
  <c r="C6"/>
  <c r="C12" s="1"/>
  <c r="B6"/>
  <c r="B12" s="1"/>
  <c r="M5"/>
  <c r="M11" s="1"/>
  <c r="L5"/>
  <c r="L11" s="1"/>
  <c r="K5"/>
  <c r="K11" s="1"/>
  <c r="J5"/>
  <c r="J11" s="1"/>
  <c r="I5"/>
  <c r="I11" s="1"/>
  <c r="H5"/>
  <c r="H11" s="1"/>
  <c r="G5"/>
  <c r="G11" s="1"/>
  <c r="D5"/>
  <c r="D11" s="1"/>
  <c r="C5"/>
  <c r="C11" s="1"/>
  <c r="B5"/>
  <c r="B11" s="1"/>
  <c r="M4"/>
  <c r="M10" s="1"/>
  <c r="L4"/>
  <c r="L10" s="1"/>
  <c r="K4"/>
  <c r="K10" s="1"/>
  <c r="J4"/>
  <c r="J10" s="1"/>
  <c r="I4"/>
  <c r="H4"/>
  <c r="H10" s="1"/>
  <c r="G4"/>
  <c r="G10" s="1"/>
  <c r="F4"/>
  <c r="F10" s="1"/>
  <c r="E4"/>
  <c r="E10" s="1"/>
  <c r="D4"/>
  <c r="D10" s="1"/>
  <c r="C4"/>
  <c r="C10" s="1"/>
  <c r="B4"/>
  <c r="B10" s="1"/>
  <c r="M3"/>
  <c r="M9" s="1"/>
  <c r="L3"/>
  <c r="L9" s="1"/>
  <c r="K3"/>
  <c r="K9" s="1"/>
  <c r="J3"/>
  <c r="J9" s="1"/>
  <c r="I3"/>
  <c r="I9" s="1"/>
  <c r="H3"/>
  <c r="H9" s="1"/>
  <c r="G3"/>
  <c r="G9" s="1"/>
  <c r="F3"/>
  <c r="F9" s="1"/>
  <c r="E3"/>
  <c r="E9" s="1"/>
  <c r="D3"/>
  <c r="D9" s="1"/>
  <c r="C3"/>
  <c r="C9" s="1"/>
  <c r="B3"/>
  <c r="B9" s="1"/>
  <c r="M2"/>
  <c r="M8" s="1"/>
  <c r="L2"/>
  <c r="L8" s="1"/>
  <c r="K2"/>
  <c r="K8" s="1"/>
  <c r="J2"/>
  <c r="J8" s="1"/>
  <c r="I2"/>
  <c r="I8" s="1"/>
  <c r="H2"/>
  <c r="H8" s="1"/>
  <c r="G2"/>
  <c r="G8" s="1"/>
  <c r="F2"/>
  <c r="F8" s="1"/>
  <c r="E2"/>
  <c r="E8" s="1"/>
  <c r="D2"/>
  <c r="D8" s="1"/>
  <c r="C2"/>
  <c r="C8" s="1"/>
  <c r="B2"/>
  <c r="B8" s="1"/>
  <c r="H57" i="7"/>
  <c r="G121" s="1"/>
  <c r="H56"/>
  <c r="G120" s="1"/>
  <c r="H55"/>
  <c r="G119" s="1"/>
  <c r="H54"/>
  <c r="G118" s="1"/>
  <c r="H53"/>
  <c r="G117" s="1"/>
  <c r="H52"/>
  <c r="G116" s="1"/>
  <c r="H51"/>
  <c r="G115" s="1"/>
  <c r="H50"/>
  <c r="G114" s="1"/>
  <c r="H49"/>
  <c r="G113" s="1"/>
  <c r="H48"/>
  <c r="G112" s="1"/>
  <c r="H47"/>
  <c r="G111" s="1"/>
  <c r="H46"/>
  <c r="G110" s="1"/>
  <c r="H45"/>
  <c r="G109" s="1"/>
  <c r="H44"/>
  <c r="G108" s="1"/>
  <c r="H43"/>
  <c r="G107" s="1"/>
  <c r="H42"/>
  <c r="G106" s="1"/>
  <c r="H41"/>
  <c r="G105" s="1"/>
  <c r="H40"/>
  <c r="G104" s="1"/>
  <c r="H39"/>
  <c r="G103" s="1"/>
  <c r="H38"/>
  <c r="G102" s="1"/>
  <c r="H37"/>
  <c r="G101" s="1"/>
  <c r="H36"/>
  <c r="G100" s="1"/>
  <c r="H35"/>
  <c r="G99" s="1"/>
  <c r="H34"/>
  <c r="G98" s="1"/>
  <c r="H33"/>
  <c r="G97" s="1"/>
  <c r="H32"/>
  <c r="G96" s="1"/>
  <c r="H31"/>
  <c r="G95" s="1"/>
  <c r="H30"/>
  <c r="G94" s="1"/>
  <c r="H29"/>
  <c r="G93" s="1"/>
  <c r="H28"/>
  <c r="G92" s="1"/>
  <c r="H27"/>
  <c r="G91" s="1"/>
  <c r="H26"/>
  <c r="G90" s="1"/>
  <c r="H25"/>
  <c r="G89" s="1"/>
  <c r="H24"/>
  <c r="G88" s="1"/>
  <c r="H23"/>
  <c r="G87" s="1"/>
  <c r="H22"/>
  <c r="G86" s="1"/>
  <c r="H21"/>
  <c r="G85" s="1"/>
  <c r="H20"/>
  <c r="G84" s="1"/>
  <c r="H19"/>
  <c r="G83" s="1"/>
  <c r="H18"/>
  <c r="G82" s="1"/>
  <c r="H17"/>
  <c r="G81" s="1"/>
  <c r="H16"/>
  <c r="G80" s="1"/>
  <c r="H15"/>
  <c r="G79" s="1"/>
  <c r="H14"/>
  <c r="G78" s="1"/>
  <c r="H13"/>
  <c r="G77" s="1"/>
  <c r="H12"/>
  <c r="G76" s="1"/>
  <c r="H11"/>
  <c r="G75" s="1"/>
  <c r="H10"/>
  <c r="G74" s="1"/>
  <c r="H9"/>
  <c r="G73" s="1"/>
  <c r="H8"/>
  <c r="G72" s="1"/>
  <c r="H7"/>
  <c r="G71" s="1"/>
  <c r="AB62" l="1"/>
  <c r="AB63"/>
  <c r="I71"/>
  <c r="N10" i="10"/>
  <c r="N8"/>
  <c r="N9"/>
  <c r="BL121" i="7"/>
  <c r="BL120"/>
  <c r="BL119"/>
  <c r="BL118"/>
  <c r="BL117"/>
  <c r="BL116"/>
  <c r="BL115"/>
  <c r="BL114"/>
  <c r="BL113"/>
  <c r="BL112"/>
  <c r="BL111"/>
  <c r="BL110"/>
  <c r="BL109"/>
  <c r="BL108"/>
  <c r="BL107"/>
  <c r="BL106"/>
  <c r="BL105"/>
  <c r="BL104"/>
  <c r="BL103"/>
  <c r="BL102"/>
  <c r="BL101"/>
  <c r="BL100"/>
  <c r="BL99"/>
  <c r="BL98"/>
  <c r="BL97"/>
  <c r="BL96"/>
  <c r="BL95"/>
  <c r="BL94"/>
  <c r="BL93"/>
  <c r="BL92"/>
  <c r="BL91"/>
  <c r="BL90"/>
  <c r="BL89"/>
  <c r="BL88"/>
  <c r="BL87"/>
  <c r="BL86"/>
  <c r="BL85"/>
  <c r="BL84"/>
  <c r="BL83"/>
  <c r="BL82"/>
  <c r="BL81"/>
  <c r="BL80"/>
  <c r="BL79"/>
  <c r="BL78"/>
  <c r="BL77"/>
  <c r="BL76"/>
  <c r="BL75"/>
  <c r="BL74"/>
  <c r="BL73"/>
  <c r="BL72"/>
  <c r="BL71"/>
  <c r="BG121"/>
  <c r="BG120"/>
  <c r="BG119"/>
  <c r="BG118"/>
  <c r="BG117"/>
  <c r="BG116"/>
  <c r="BG115"/>
  <c r="BG114"/>
  <c r="BG113"/>
  <c r="BG112"/>
  <c r="BG111"/>
  <c r="BG110"/>
  <c r="BG109"/>
  <c r="BG108"/>
  <c r="BG107"/>
  <c r="BG106"/>
  <c r="BG105"/>
  <c r="BG104"/>
  <c r="BG103"/>
  <c r="BG102"/>
  <c r="BG101"/>
  <c r="BG100"/>
  <c r="BG99"/>
  <c r="BG98"/>
  <c r="BG97"/>
  <c r="BG96"/>
  <c r="BG95"/>
  <c r="BG94"/>
  <c r="BG93"/>
  <c r="BG92"/>
  <c r="BG91"/>
  <c r="BG90"/>
  <c r="BG89"/>
  <c r="BG88"/>
  <c r="BG87"/>
  <c r="BG86"/>
  <c r="BG85"/>
  <c r="BG84"/>
  <c r="BG83"/>
  <c r="BG82"/>
  <c r="BG81"/>
  <c r="BG80"/>
  <c r="BG79"/>
  <c r="BG78"/>
  <c r="BG77"/>
  <c r="BG76"/>
  <c r="BG75"/>
  <c r="BG74"/>
  <c r="BG73"/>
  <c r="BG72"/>
  <c r="BG71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AW121"/>
  <c r="AW120"/>
  <c r="AW119"/>
  <c r="AW118"/>
  <c r="AW117"/>
  <c r="AW116"/>
  <c r="AW115"/>
  <c r="AW114"/>
  <c r="AW113"/>
  <c r="AW112"/>
  <c r="AW111"/>
  <c r="AW110"/>
  <c r="AW109"/>
  <c r="AW108"/>
  <c r="AW107"/>
  <c r="AW106"/>
  <c r="AW105"/>
  <c r="AW104"/>
  <c r="AW103"/>
  <c r="AW102"/>
  <c r="AW101"/>
  <c r="AW100"/>
  <c r="AW99"/>
  <c r="AW98"/>
  <c r="AW97"/>
  <c r="AW96"/>
  <c r="AW95"/>
  <c r="AW94"/>
  <c r="AW93"/>
  <c r="AW92"/>
  <c r="AW91"/>
  <c r="AW90"/>
  <c r="AW89"/>
  <c r="AW88"/>
  <c r="AW87"/>
  <c r="AW86"/>
  <c r="AW85"/>
  <c r="AW84"/>
  <c r="AW83"/>
  <c r="AW82"/>
  <c r="AW81"/>
  <c r="AW80"/>
  <c r="AW79"/>
  <c r="AW78"/>
  <c r="AW77"/>
  <c r="AW76"/>
  <c r="AW75"/>
  <c r="AW74"/>
  <c r="AW73"/>
  <c r="AW7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M121"/>
  <c r="AM120"/>
  <c r="AM119"/>
  <c r="AM118"/>
  <c r="AM117"/>
  <c r="AM116"/>
  <c r="AM115"/>
  <c r="AM114"/>
  <c r="AM113"/>
  <c r="AM112"/>
  <c r="AM111"/>
  <c r="AM110"/>
  <c r="AM109"/>
  <c r="AM108"/>
  <c r="AM107"/>
  <c r="AM106"/>
  <c r="AM105"/>
  <c r="AM104"/>
  <c r="AM103"/>
  <c r="AM102"/>
  <c r="AM101"/>
  <c r="AM100"/>
  <c r="AM99"/>
  <c r="AM98"/>
  <c r="AM97"/>
  <c r="AM96"/>
  <c r="AM95"/>
  <c r="AM94"/>
  <c r="AM93"/>
  <c r="AM92"/>
  <c r="AM91"/>
  <c r="AM90"/>
  <c r="AM89"/>
  <c r="AM88"/>
  <c r="AM87"/>
  <c r="AM86"/>
  <c r="AM85"/>
  <c r="AM84"/>
  <c r="AM83"/>
  <c r="AM82"/>
  <c r="AM81"/>
  <c r="AM80"/>
  <c r="AM79"/>
  <c r="AM78"/>
  <c r="AM77"/>
  <c r="AM76"/>
  <c r="AM75"/>
  <c r="AM74"/>
  <c r="AM73"/>
  <c r="AM72"/>
  <c r="AM71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02"/>
  <c r="AH101"/>
  <c r="AH100"/>
  <c r="AH99"/>
  <c r="AH98"/>
  <c r="AH97"/>
  <c r="AH96"/>
  <c r="AH95"/>
  <c r="AH94"/>
  <c r="AH93"/>
  <c r="AH92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C121"/>
  <c r="AC120"/>
  <c r="AC119"/>
  <c r="AC118"/>
  <c r="AC117"/>
  <c r="AC116"/>
  <c r="AC115"/>
  <c r="AC114"/>
  <c r="AC113"/>
  <c r="AC112"/>
  <c r="AC111"/>
  <c r="AC110"/>
  <c r="AC109"/>
  <c r="AC108"/>
  <c r="AC107"/>
  <c r="AC106"/>
  <c r="AC105"/>
  <c r="AC104"/>
  <c r="AC103"/>
  <c r="AC102"/>
  <c r="AC101"/>
  <c r="AC100"/>
  <c r="AC99"/>
  <c r="AC98"/>
  <c r="AC97"/>
  <c r="AC96"/>
  <c r="AC95"/>
  <c r="AC94"/>
  <c r="AC93"/>
  <c r="AC92"/>
  <c r="AC91"/>
  <c r="AC90"/>
  <c r="AC89"/>
  <c r="AC88"/>
  <c r="AC87"/>
  <c r="AC86"/>
  <c r="AC85"/>
  <c r="AC84"/>
  <c r="AC83"/>
  <c r="AC82"/>
  <c r="AC81"/>
  <c r="AC80"/>
  <c r="AC79"/>
  <c r="AC78"/>
  <c r="AC77"/>
  <c r="AC76"/>
  <c r="AC75"/>
  <c r="AC74"/>
  <c r="AC73"/>
  <c r="AC72"/>
  <c r="AC71"/>
  <c r="X121"/>
  <c r="X120"/>
  <c r="X119"/>
  <c r="X118"/>
  <c r="X117"/>
  <c r="X116"/>
  <c r="X115"/>
  <c r="X114"/>
  <c r="X113"/>
  <c r="X112"/>
  <c r="X111"/>
  <c r="X110"/>
  <c r="X109"/>
  <c r="X108"/>
  <c r="X107"/>
  <c r="X106"/>
  <c r="X105"/>
  <c r="X104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S121"/>
  <c r="S120"/>
  <c r="S119"/>
  <c r="S118"/>
  <c r="S117"/>
  <c r="S116"/>
  <c r="S115"/>
  <c r="S114"/>
  <c r="S113"/>
  <c r="S112"/>
  <c r="S111"/>
  <c r="S110"/>
  <c r="S109"/>
  <c r="S108"/>
  <c r="S107"/>
  <c r="S106"/>
  <c r="S105"/>
  <c r="S104"/>
  <c r="S103"/>
  <c r="S102"/>
  <c r="S101"/>
  <c r="S100"/>
  <c r="S99"/>
  <c r="S98"/>
  <c r="S97"/>
  <c r="S96"/>
  <c r="S95"/>
  <c r="S94"/>
  <c r="S93"/>
  <c r="S92"/>
  <c r="S91"/>
  <c r="S90"/>
  <c r="S89"/>
  <c r="S88"/>
  <c r="S87"/>
  <c r="S86"/>
  <c r="S85"/>
  <c r="S84"/>
  <c r="S83"/>
  <c r="S82"/>
  <c r="S81"/>
  <c r="S80"/>
  <c r="S79"/>
  <c r="S78"/>
  <c r="S77"/>
  <c r="S76"/>
  <c r="S75"/>
  <c r="S74"/>
  <c r="S73"/>
  <c r="S72"/>
  <c r="S71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BO63" l="1"/>
  <c r="BN63"/>
  <c r="BM63"/>
  <c r="BL63"/>
  <c r="BJ63"/>
  <c r="BI63"/>
  <c r="BH63"/>
  <c r="BG63"/>
  <c r="BE63"/>
  <c r="BD63"/>
  <c r="BC63"/>
  <c r="BB63"/>
  <c r="AZ63"/>
  <c r="AY63"/>
  <c r="AX63"/>
  <c r="AW63"/>
  <c r="AU63"/>
  <c r="AT63"/>
  <c r="AS63"/>
  <c r="AR63"/>
  <c r="AP63"/>
  <c r="AO63"/>
  <c r="AN63"/>
  <c r="AM63"/>
  <c r="AK63"/>
  <c r="AJ63"/>
  <c r="AI63"/>
  <c r="AH63"/>
  <c r="V63"/>
  <c r="U63"/>
  <c r="T63"/>
  <c r="S63"/>
  <c r="Q63"/>
  <c r="P63"/>
  <c r="O63"/>
  <c r="N63"/>
  <c r="L63"/>
  <c r="K63"/>
  <c r="J63"/>
  <c r="I63"/>
  <c r="BO62"/>
  <c r="BN62"/>
  <c r="BM62"/>
  <c r="BL62"/>
  <c r="BJ62"/>
  <c r="BI62"/>
  <c r="BH62"/>
  <c r="BG62"/>
  <c r="BE62"/>
  <c r="BD62"/>
  <c r="BC62"/>
  <c r="BB62"/>
  <c r="AZ62"/>
  <c r="AY62"/>
  <c r="AX62"/>
  <c r="AW62"/>
  <c r="AU62"/>
  <c r="AT62"/>
  <c r="AS62"/>
  <c r="AR62"/>
  <c r="AP62"/>
  <c r="AO62"/>
  <c r="AN62"/>
  <c r="AM62"/>
  <c r="AK62"/>
  <c r="AJ62"/>
  <c r="AI62"/>
  <c r="AH62"/>
  <c r="V62"/>
  <c r="U62"/>
  <c r="T62"/>
  <c r="S62"/>
  <c r="Q62"/>
  <c r="P62"/>
  <c r="O62"/>
  <c r="N62"/>
  <c r="L62"/>
  <c r="K62"/>
  <c r="J62"/>
  <c r="I62"/>
  <c r="BO61"/>
  <c r="BN61"/>
  <c r="BM61"/>
  <c r="BL61"/>
  <c r="BJ61"/>
  <c r="BI61"/>
  <c r="BH61"/>
  <c r="BG61"/>
  <c r="BE61"/>
  <c r="BD61"/>
  <c r="BC61"/>
  <c r="BB61"/>
  <c r="AZ61"/>
  <c r="AY61"/>
  <c r="AX61"/>
  <c r="AW61"/>
  <c r="AU61"/>
  <c r="AT61"/>
  <c r="AS61"/>
  <c r="AR61"/>
  <c r="AP61"/>
  <c r="AO61"/>
  <c r="AN61"/>
  <c r="AM61"/>
  <c r="AK61"/>
  <c r="AJ61"/>
  <c r="AI61"/>
  <c r="AH61"/>
  <c r="V61"/>
  <c r="U61"/>
  <c r="T61"/>
  <c r="S61"/>
  <c r="Q61"/>
  <c r="P61"/>
  <c r="O61"/>
  <c r="N61"/>
  <c r="L61"/>
  <c r="K61"/>
  <c r="J61"/>
  <c r="I61"/>
  <c r="BO60"/>
  <c r="BN60"/>
  <c r="BM60"/>
  <c r="BL60"/>
  <c r="BJ60"/>
  <c r="BI60"/>
  <c r="BH60"/>
  <c r="BG60"/>
  <c r="BE60"/>
  <c r="BD60"/>
  <c r="BC60"/>
  <c r="BB60"/>
  <c r="AZ60"/>
  <c r="AY60"/>
  <c r="AX60"/>
  <c r="AW60"/>
  <c r="AU60"/>
  <c r="AT60"/>
  <c r="AS60"/>
  <c r="AR60"/>
  <c r="AP60"/>
  <c r="AO60"/>
  <c r="AN60"/>
  <c r="AM60"/>
  <c r="AK60"/>
  <c r="AJ60"/>
  <c r="AI60"/>
  <c r="AH60"/>
  <c r="V60"/>
  <c r="U60"/>
  <c r="T60"/>
  <c r="S60"/>
  <c r="Q60"/>
  <c r="P60"/>
  <c r="O60"/>
  <c r="N60"/>
  <c r="L60"/>
  <c r="K60"/>
  <c r="J60"/>
  <c r="I60"/>
  <c r="BO59"/>
  <c r="BN59"/>
  <c r="BM59"/>
  <c r="BL59"/>
  <c r="BJ59"/>
  <c r="BI59"/>
  <c r="BH59"/>
  <c r="BG59"/>
  <c r="BE59"/>
  <c r="BD59"/>
  <c r="BC59"/>
  <c r="BB59"/>
  <c r="AZ59"/>
  <c r="AY59"/>
  <c r="AX59"/>
  <c r="AW59"/>
  <c r="AU59"/>
  <c r="AT59"/>
  <c r="AS59"/>
  <c r="AR59"/>
  <c r="AP59"/>
  <c r="AO59"/>
  <c r="AN59"/>
  <c r="AM59"/>
  <c r="AK59"/>
  <c r="AJ59"/>
  <c r="AI59"/>
  <c r="AH59"/>
  <c r="V59"/>
  <c r="U59"/>
  <c r="T59"/>
  <c r="S59"/>
  <c r="Q59"/>
  <c r="P59"/>
  <c r="O59"/>
  <c r="N59"/>
  <c r="L59"/>
  <c r="K59"/>
  <c r="J59"/>
  <c r="I59"/>
  <c r="K6" i="6"/>
  <c r="K12" s="1"/>
  <c r="J6"/>
  <c r="J12" s="1"/>
  <c r="I6"/>
  <c r="I12" s="1"/>
  <c r="H6"/>
  <c r="H12" s="1"/>
  <c r="G6"/>
  <c r="G12" s="1"/>
  <c r="D6"/>
  <c r="D12" s="1"/>
  <c r="C6"/>
  <c r="C12" s="1"/>
  <c r="B6"/>
  <c r="B12" s="1"/>
  <c r="L5"/>
  <c r="L11" s="1"/>
  <c r="K5"/>
  <c r="K11" s="1"/>
  <c r="J5"/>
  <c r="J11" s="1"/>
  <c r="I5"/>
  <c r="I11" s="1"/>
  <c r="H5"/>
  <c r="H11" s="1"/>
  <c r="G5"/>
  <c r="G11" s="1"/>
  <c r="D5"/>
  <c r="D11" s="1"/>
  <c r="C5"/>
  <c r="C11" s="1"/>
  <c r="B5"/>
  <c r="B11" s="1"/>
  <c r="M4"/>
  <c r="M10" s="1"/>
  <c r="J4"/>
  <c r="J10" s="1"/>
  <c r="I4"/>
  <c r="I10" s="1"/>
  <c r="H4"/>
  <c r="H10" s="1"/>
  <c r="G4"/>
  <c r="G10" s="1"/>
  <c r="F4"/>
  <c r="F10" s="1"/>
  <c r="E4"/>
  <c r="E10" s="1"/>
  <c r="D4"/>
  <c r="D10" s="1"/>
  <c r="C4"/>
  <c r="C10" s="1"/>
  <c r="B4"/>
  <c r="B10" s="1"/>
  <c r="K3"/>
  <c r="K9" s="1"/>
  <c r="J3"/>
  <c r="J9" s="1"/>
  <c r="I3"/>
  <c r="I9" s="1"/>
  <c r="H3"/>
  <c r="H9" s="1"/>
  <c r="G3"/>
  <c r="G9" s="1"/>
  <c r="F3"/>
  <c r="F9" s="1"/>
  <c r="E3"/>
  <c r="E9" s="1"/>
  <c r="D3"/>
  <c r="D9" s="1"/>
  <c r="C3"/>
  <c r="C9" s="1"/>
  <c r="B3"/>
  <c r="B9" s="1"/>
  <c r="K2"/>
  <c r="K8" s="1"/>
  <c r="J2"/>
  <c r="J8" s="1"/>
  <c r="I2"/>
  <c r="I8" s="1"/>
  <c r="H2"/>
  <c r="H8" s="1"/>
  <c r="G2"/>
  <c r="G8" s="1"/>
  <c r="F2"/>
  <c r="F8" s="1"/>
  <c r="E2"/>
  <c r="E8" s="1"/>
  <c r="D2"/>
  <c r="D8" s="1"/>
  <c r="C2"/>
  <c r="C8" s="1"/>
  <c r="B2"/>
  <c r="B8" s="1"/>
  <c r="BJ63" i="3"/>
  <c r="BI63"/>
  <c r="BH63"/>
  <c r="BG63"/>
  <c r="BJ62"/>
  <c r="BI62"/>
  <c r="BH62"/>
  <c r="BG62"/>
  <c r="BJ61"/>
  <c r="BI61"/>
  <c r="BH61"/>
  <c r="BG61"/>
  <c r="BK61" s="1"/>
  <c r="M4" i="4" s="1"/>
  <c r="M10" s="1"/>
  <c r="BJ60" i="3"/>
  <c r="BI60"/>
  <c r="BH60"/>
  <c r="BG60"/>
  <c r="BK60" s="1"/>
  <c r="M3" i="4" s="1"/>
  <c r="M9" s="1"/>
  <c r="BJ59" i="3"/>
  <c r="BI59"/>
  <c r="BH59"/>
  <c r="BG59"/>
  <c r="BE63"/>
  <c r="BD63"/>
  <c r="BC63"/>
  <c r="BB63"/>
  <c r="BE62"/>
  <c r="BD62"/>
  <c r="BC62"/>
  <c r="BB62"/>
  <c r="BF62" s="1"/>
  <c r="L5" i="4" s="1"/>
  <c r="L11" s="1"/>
  <c r="BE61" i="3"/>
  <c r="BD61"/>
  <c r="BC61"/>
  <c r="BB61"/>
  <c r="BF61" s="1"/>
  <c r="L4" i="4" s="1"/>
  <c r="L10" s="1"/>
  <c r="BE60" i="3"/>
  <c r="BD60"/>
  <c r="BC60"/>
  <c r="BB60"/>
  <c r="BE59"/>
  <c r="BD59"/>
  <c r="BC59"/>
  <c r="BB59"/>
  <c r="AZ63"/>
  <c r="AY63"/>
  <c r="AX63"/>
  <c r="AW63"/>
  <c r="BA63" s="1"/>
  <c r="K6" i="4" s="1"/>
  <c r="K12" s="1"/>
  <c r="AZ62" i="3"/>
  <c r="AY62"/>
  <c r="AX62"/>
  <c r="AW62"/>
  <c r="BA62" s="1"/>
  <c r="K5" i="4" s="1"/>
  <c r="K11" s="1"/>
  <c r="AZ61" i="3"/>
  <c r="AY61"/>
  <c r="AX61"/>
  <c r="AW61"/>
  <c r="AZ60"/>
  <c r="AY60"/>
  <c r="AX60"/>
  <c r="AW60"/>
  <c r="BA60" s="1"/>
  <c r="K3" i="4" s="1"/>
  <c r="K9" s="1"/>
  <c r="AZ59" i="3"/>
  <c r="AY59"/>
  <c r="AX59"/>
  <c r="AW59"/>
  <c r="BA59" s="1"/>
  <c r="K2" i="4" s="1"/>
  <c r="K8" s="1"/>
  <c r="AU63" i="3"/>
  <c r="AT63"/>
  <c r="AS63"/>
  <c r="AR63"/>
  <c r="AV63" s="1"/>
  <c r="J6" i="4" s="1"/>
  <c r="J12" s="1"/>
  <c r="AU62" i="3"/>
  <c r="AT62"/>
  <c r="AS62"/>
  <c r="AR62"/>
  <c r="AV62" s="1"/>
  <c r="J5" i="4" s="1"/>
  <c r="J11" s="1"/>
  <c r="AU61" i="3"/>
  <c r="AT61"/>
  <c r="AS61"/>
  <c r="AR61"/>
  <c r="AV61" s="1"/>
  <c r="J4" i="4" s="1"/>
  <c r="J10" s="1"/>
  <c r="AU60" i="3"/>
  <c r="AT60"/>
  <c r="AS60"/>
  <c r="AR60"/>
  <c r="AV60" s="1"/>
  <c r="J3" i="4" s="1"/>
  <c r="J9" s="1"/>
  <c r="AU59" i="3"/>
  <c r="AT59"/>
  <c r="AS59"/>
  <c r="AR59"/>
  <c r="AV59" s="1"/>
  <c r="J2" i="4" s="1"/>
  <c r="J8" s="1"/>
  <c r="AP63" i="3"/>
  <c r="AO63"/>
  <c r="AN63"/>
  <c r="AM63"/>
  <c r="AQ63" s="1"/>
  <c r="I6" i="4" s="1"/>
  <c r="I12" s="1"/>
  <c r="AP62" i="3"/>
  <c r="AO62"/>
  <c r="AN62"/>
  <c r="AM62"/>
  <c r="AQ62" s="1"/>
  <c r="I5" i="4" s="1"/>
  <c r="I11" s="1"/>
  <c r="AP61" i="3"/>
  <c r="AO61"/>
  <c r="AN61"/>
  <c r="AM61"/>
  <c r="AQ61" s="1"/>
  <c r="I4" i="4" s="1"/>
  <c r="I10" s="1"/>
  <c r="AP60" i="3"/>
  <c r="AO60"/>
  <c r="AN60"/>
  <c r="AM60"/>
  <c r="AQ60" s="1"/>
  <c r="I3" i="4" s="1"/>
  <c r="I9" s="1"/>
  <c r="AP59" i="3"/>
  <c r="AO59"/>
  <c r="AN59"/>
  <c r="AM59"/>
  <c r="AQ59" s="1"/>
  <c r="I2" i="4" s="1"/>
  <c r="I8" s="1"/>
  <c r="AK63" i="3"/>
  <c r="AJ63"/>
  <c r="AI63"/>
  <c r="AH63"/>
  <c r="AL63" s="1"/>
  <c r="H6" i="4" s="1"/>
  <c r="H12" s="1"/>
  <c r="AL62" i="3"/>
  <c r="H5" i="4" s="1"/>
  <c r="H11" s="1"/>
  <c r="AK62" i="3"/>
  <c r="AJ62"/>
  <c r="AI62"/>
  <c r="AH62"/>
  <c r="AK61"/>
  <c r="AJ61"/>
  <c r="AI61"/>
  <c r="AH61"/>
  <c r="AL61" s="1"/>
  <c r="H4" i="4" s="1"/>
  <c r="H10" s="1"/>
  <c r="AK60" i="3"/>
  <c r="AJ60"/>
  <c r="AI60"/>
  <c r="AH60"/>
  <c r="AL60" s="1"/>
  <c r="H3" i="4" s="1"/>
  <c r="H9" s="1"/>
  <c r="AK59" i="3"/>
  <c r="AJ59"/>
  <c r="AI59"/>
  <c r="AH59"/>
  <c r="AL59" s="1"/>
  <c r="H2" i="4" s="1"/>
  <c r="H8" s="1"/>
  <c r="AF63" i="3"/>
  <c r="AE63"/>
  <c r="AD63"/>
  <c r="AC63"/>
  <c r="AG63" s="1"/>
  <c r="G6" i="4" s="1"/>
  <c r="G12" s="1"/>
  <c r="AF62" i="3"/>
  <c r="AE62"/>
  <c r="AD62"/>
  <c r="AC62"/>
  <c r="AG62" s="1"/>
  <c r="G5" i="4" s="1"/>
  <c r="G11" s="1"/>
  <c r="AF61" i="3"/>
  <c r="AE61"/>
  <c r="AD61"/>
  <c r="AC61"/>
  <c r="AG61" s="1"/>
  <c r="G4" i="4" s="1"/>
  <c r="G10" s="1"/>
  <c r="AF60" i="3"/>
  <c r="AE60"/>
  <c r="AD60"/>
  <c r="AC60"/>
  <c r="AG60" s="1"/>
  <c r="G3" i="4" s="1"/>
  <c r="G9" s="1"/>
  <c r="AF59" i="3"/>
  <c r="AE59"/>
  <c r="AD59"/>
  <c r="AC59"/>
  <c r="AG59" s="1"/>
  <c r="G2" i="4" s="1"/>
  <c r="G8" s="1"/>
  <c r="AA63" i="3"/>
  <c r="Z63"/>
  <c r="Y63"/>
  <c r="X63"/>
  <c r="AA62"/>
  <c r="Z62"/>
  <c r="Y62"/>
  <c r="X62"/>
  <c r="AA61"/>
  <c r="Z61"/>
  <c r="Y61"/>
  <c r="X61"/>
  <c r="AB61" s="1"/>
  <c r="F4" i="4" s="1"/>
  <c r="F10" s="1"/>
  <c r="AA60" i="3"/>
  <c r="Z60"/>
  <c r="Y60"/>
  <c r="X60"/>
  <c r="AB60" s="1"/>
  <c r="F3" i="4" s="1"/>
  <c r="F9" s="1"/>
  <c r="AA59" i="3"/>
  <c r="Z59"/>
  <c r="Y59"/>
  <c r="X59"/>
  <c r="AB59" s="1"/>
  <c r="F2" i="4" s="1"/>
  <c r="F8" s="1"/>
  <c r="V63" i="3"/>
  <c r="U63"/>
  <c r="T63"/>
  <c r="S63"/>
  <c r="V62"/>
  <c r="T62"/>
  <c r="S62"/>
  <c r="V61"/>
  <c r="U61"/>
  <c r="T61"/>
  <c r="S61"/>
  <c r="W61" s="1"/>
  <c r="E4" i="4" s="1"/>
  <c r="E10" s="1"/>
  <c r="V60" i="3"/>
  <c r="U60"/>
  <c r="T60"/>
  <c r="S60"/>
  <c r="W60" s="1"/>
  <c r="E3" i="4" s="1"/>
  <c r="E9" s="1"/>
  <c r="V59" i="3"/>
  <c r="U59"/>
  <c r="T59"/>
  <c r="S59"/>
  <c r="W59" s="1"/>
  <c r="E2" i="4" s="1"/>
  <c r="E8" s="1"/>
  <c r="Q63" i="3"/>
  <c r="P63"/>
  <c r="O63"/>
  <c r="N63"/>
  <c r="R63" s="1"/>
  <c r="D6" i="4" s="1"/>
  <c r="D12" s="1"/>
  <c r="Q62" i="3"/>
  <c r="P62"/>
  <c r="O62"/>
  <c r="N62"/>
  <c r="R62" s="1"/>
  <c r="D5" i="4" s="1"/>
  <c r="D11" s="1"/>
  <c r="Q61" i="3"/>
  <c r="P61"/>
  <c r="O61"/>
  <c r="N61"/>
  <c r="R61" s="1"/>
  <c r="D4" i="4" s="1"/>
  <c r="D10" s="1"/>
  <c r="Q60" i="3"/>
  <c r="P60"/>
  <c r="O60"/>
  <c r="N60"/>
  <c r="R60" s="1"/>
  <c r="D3" i="4" s="1"/>
  <c r="D9" s="1"/>
  <c r="Q59" i="3"/>
  <c r="P59"/>
  <c r="O59"/>
  <c r="N59"/>
  <c r="R59" s="1"/>
  <c r="D2" i="4" s="1"/>
  <c r="D8" s="1"/>
  <c r="L63" i="3"/>
  <c r="K63"/>
  <c r="J63"/>
  <c r="I63"/>
  <c r="M63" s="1"/>
  <c r="C6" i="4" s="1"/>
  <c r="C12" s="1"/>
  <c r="L62" i="3"/>
  <c r="K62"/>
  <c r="J62"/>
  <c r="I62"/>
  <c r="M62" s="1"/>
  <c r="C5" i="4" s="1"/>
  <c r="C11" s="1"/>
  <c r="L61" i="3"/>
  <c r="K61"/>
  <c r="J61"/>
  <c r="I61"/>
  <c r="M61" s="1"/>
  <c r="C4" i="4" s="1"/>
  <c r="C10" s="1"/>
  <c r="L60" i="3"/>
  <c r="K60"/>
  <c r="J60"/>
  <c r="I60"/>
  <c r="M60" s="1"/>
  <c r="C3" i="4" s="1"/>
  <c r="C9" s="1"/>
  <c r="L59" i="3"/>
  <c r="K59"/>
  <c r="J59"/>
  <c r="I59"/>
  <c r="M59" s="1"/>
  <c r="C2" i="4" s="1"/>
  <c r="C8" s="1"/>
  <c r="G63" i="3"/>
  <c r="G62"/>
  <c r="G61"/>
  <c r="G60"/>
  <c r="F63"/>
  <c r="F62"/>
  <c r="F61"/>
  <c r="F60"/>
  <c r="E63"/>
  <c r="E62"/>
  <c r="E61"/>
  <c r="E60"/>
  <c r="D63"/>
  <c r="D62"/>
  <c r="D61"/>
  <c r="H61" s="1"/>
  <c r="B4" i="4" s="1"/>
  <c r="B10" s="1"/>
  <c r="D60" i="3"/>
  <c r="B2" i="4"/>
  <c r="B8" s="1"/>
  <c r="H60" i="3"/>
  <c r="B3" i="4" s="1"/>
  <c r="B9" s="1"/>
  <c r="H59" i="3"/>
  <c r="E59"/>
  <c r="F59"/>
  <c r="G59"/>
  <c r="D59"/>
  <c r="AB62" l="1"/>
  <c r="W62"/>
  <c r="W63"/>
  <c r="AB63"/>
  <c r="BA61"/>
  <c r="BF59"/>
  <c r="L2" i="4" s="1"/>
  <c r="L8" s="1"/>
  <c r="BK59" i="3"/>
  <c r="M2" i="4" s="1"/>
  <c r="M8" s="1"/>
  <c r="M3" i="6"/>
  <c r="M9" s="1"/>
  <c r="BF60" i="3"/>
  <c r="L4" i="6"/>
  <c r="L10" s="1"/>
  <c r="BF63" i="3"/>
  <c r="BK63"/>
  <c r="BK62"/>
  <c r="AV63" i="7"/>
  <c r="M59"/>
  <c r="R59"/>
  <c r="W59"/>
  <c r="AL59"/>
  <c r="AQ59"/>
  <c r="AV59"/>
  <c r="BA59"/>
  <c r="BF59"/>
  <c r="BK59"/>
  <c r="BP59"/>
  <c r="M60"/>
  <c r="R60"/>
  <c r="W60"/>
  <c r="AL60"/>
  <c r="AQ60"/>
  <c r="AV60"/>
  <c r="BA60"/>
  <c r="BF60"/>
  <c r="BK60"/>
  <c r="BP60"/>
  <c r="M61"/>
  <c r="R61"/>
  <c r="W61"/>
  <c r="AL61"/>
  <c r="AQ61"/>
  <c r="AV61"/>
  <c r="BA61"/>
  <c r="BF61"/>
  <c r="BK61"/>
  <c r="BP61"/>
  <c r="M62"/>
  <c r="R62"/>
  <c r="W62"/>
  <c r="AL62"/>
  <c r="AQ62"/>
  <c r="AV62"/>
  <c r="BA62"/>
  <c r="BF62"/>
  <c r="BK62"/>
  <c r="BP62"/>
  <c r="M63"/>
  <c r="R63"/>
  <c r="W63"/>
  <c r="AL63"/>
  <c r="AQ63"/>
  <c r="BA63"/>
  <c r="BF63"/>
  <c r="BK63"/>
  <c r="BP63"/>
  <c r="H62" i="3"/>
  <c r="B5" i="4" s="1"/>
  <c r="B11" s="1"/>
  <c r="H63" i="3"/>
  <c r="B6" i="4" s="1"/>
  <c r="B12" s="1"/>
  <c r="F5" l="1"/>
  <c r="F11" s="1"/>
  <c r="F5" i="10"/>
  <c r="F11" s="1"/>
  <c r="F5" i="6"/>
  <c r="F11" s="1"/>
  <c r="E5" i="4"/>
  <c r="E11" s="1"/>
  <c r="E5" i="10"/>
  <c r="E11" s="1"/>
  <c r="E5" i="6"/>
  <c r="E11" s="1"/>
  <c r="E6" i="4"/>
  <c r="E12" s="1"/>
  <c r="E6" i="10"/>
  <c r="E12" s="1"/>
  <c r="E6" i="6"/>
  <c r="E12" s="1"/>
  <c r="F6" i="4"/>
  <c r="F12" s="1"/>
  <c r="F6" i="10"/>
  <c r="F12" s="1"/>
  <c r="F6" i="6"/>
  <c r="F12" s="1"/>
  <c r="K4" i="4"/>
  <c r="K10" s="1"/>
  <c r="N10" s="1"/>
  <c r="K4" i="6"/>
  <c r="K10" s="1"/>
  <c r="N10" s="1"/>
  <c r="N8" i="4"/>
  <c r="L2" i="6"/>
  <c r="L8" s="1"/>
  <c r="M2"/>
  <c r="M8" s="1"/>
  <c r="L3" i="4"/>
  <c r="L9" s="1"/>
  <c r="N9" s="1"/>
  <c r="L3" i="6"/>
  <c r="L9" s="1"/>
  <c r="N9" s="1"/>
  <c r="L6" i="4"/>
  <c r="L12" s="1"/>
  <c r="L6" i="6"/>
  <c r="L12" s="1"/>
  <c r="M6" i="4"/>
  <c r="M12" s="1"/>
  <c r="N12" s="1"/>
  <c r="M6" i="6"/>
  <c r="M12" s="1"/>
  <c r="M5" i="4"/>
  <c r="M11" s="1"/>
  <c r="M5" i="6"/>
  <c r="M11" s="1"/>
  <c r="N11" l="1"/>
  <c r="N11" i="10"/>
  <c r="N12"/>
  <c r="N11" i="4"/>
  <c r="N8" i="6"/>
  <c r="N12"/>
</calcChain>
</file>

<file path=xl/comments1.xml><?xml version="1.0" encoding="utf-8"?>
<comments xmlns="http://schemas.openxmlformats.org/spreadsheetml/2006/main">
  <authors>
    <author>hungantu</author>
  </authors>
  <commentList>
    <comment ref="AT45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45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T46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46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T47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47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T48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48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T49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49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T50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50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T51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與建成</t>
        </r>
        <r>
          <rPr>
            <sz val="9"/>
            <color indexed="81"/>
            <rFont val="Tahoma"/>
            <family val="2"/>
          </rPr>
          <t>team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51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與建成</t>
        </r>
        <r>
          <rPr>
            <sz val="9"/>
            <color indexed="81"/>
            <rFont val="Tahoma"/>
            <family val="2"/>
          </rPr>
          <t>team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T52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:
</t>
        </r>
        <r>
          <rPr>
            <sz val="9"/>
            <color indexed="81"/>
            <rFont val="細明體"/>
            <family val="3"/>
            <charset val="136"/>
          </rPr>
          <t>與建成</t>
        </r>
        <r>
          <rPr>
            <sz val="9"/>
            <color indexed="81"/>
            <rFont val="Tahoma"/>
            <family val="2"/>
          </rPr>
          <t>team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52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:
</t>
        </r>
        <r>
          <rPr>
            <sz val="9"/>
            <color indexed="81"/>
            <rFont val="細明體"/>
            <family val="3"/>
            <charset val="136"/>
          </rPr>
          <t>與建成</t>
        </r>
        <r>
          <rPr>
            <sz val="9"/>
            <color indexed="81"/>
            <rFont val="Tahoma"/>
            <family val="2"/>
          </rPr>
          <t>team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T53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:
</t>
        </r>
        <r>
          <rPr>
            <sz val="9"/>
            <color indexed="81"/>
            <rFont val="細明體"/>
            <family val="3"/>
            <charset val="136"/>
          </rPr>
          <t>與建成</t>
        </r>
        <r>
          <rPr>
            <sz val="9"/>
            <color indexed="81"/>
            <rFont val="Tahoma"/>
            <family val="2"/>
          </rPr>
          <t>team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53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:
</t>
        </r>
        <r>
          <rPr>
            <sz val="9"/>
            <color indexed="81"/>
            <rFont val="細明體"/>
            <family val="3"/>
            <charset val="136"/>
          </rPr>
          <t>與建成</t>
        </r>
        <r>
          <rPr>
            <sz val="9"/>
            <color indexed="81"/>
            <rFont val="Tahoma"/>
            <family val="2"/>
          </rPr>
          <t>team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</commentList>
</comments>
</file>

<file path=xl/comments2.xml><?xml version="1.0" encoding="utf-8"?>
<comments xmlns="http://schemas.openxmlformats.org/spreadsheetml/2006/main">
  <authors>
    <author>hungantu</author>
  </authors>
  <commentList>
    <comment ref="AT45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45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T46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46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T47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47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T48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48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T49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49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T50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50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T51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與建成</t>
        </r>
        <r>
          <rPr>
            <sz val="9"/>
            <color indexed="81"/>
            <rFont val="Tahoma"/>
            <family val="2"/>
          </rPr>
          <t>team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51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與建成</t>
        </r>
        <r>
          <rPr>
            <sz val="9"/>
            <color indexed="81"/>
            <rFont val="Tahoma"/>
            <family val="2"/>
          </rPr>
          <t>team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T52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:
</t>
        </r>
        <r>
          <rPr>
            <sz val="9"/>
            <color indexed="81"/>
            <rFont val="細明體"/>
            <family val="3"/>
            <charset val="136"/>
          </rPr>
          <t>與建成</t>
        </r>
        <r>
          <rPr>
            <sz val="9"/>
            <color indexed="81"/>
            <rFont val="Tahoma"/>
            <family val="2"/>
          </rPr>
          <t>team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52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:
</t>
        </r>
        <r>
          <rPr>
            <sz val="9"/>
            <color indexed="81"/>
            <rFont val="細明體"/>
            <family val="3"/>
            <charset val="136"/>
          </rPr>
          <t>與建成</t>
        </r>
        <r>
          <rPr>
            <sz val="9"/>
            <color indexed="81"/>
            <rFont val="Tahoma"/>
            <family val="2"/>
          </rPr>
          <t>team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T53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:
</t>
        </r>
        <r>
          <rPr>
            <sz val="9"/>
            <color indexed="81"/>
            <rFont val="細明體"/>
            <family val="3"/>
            <charset val="136"/>
          </rPr>
          <t>與建成</t>
        </r>
        <r>
          <rPr>
            <sz val="9"/>
            <color indexed="81"/>
            <rFont val="Tahoma"/>
            <family val="2"/>
          </rPr>
          <t>team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53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:
</t>
        </r>
        <r>
          <rPr>
            <sz val="9"/>
            <color indexed="81"/>
            <rFont val="細明體"/>
            <family val="3"/>
            <charset val="136"/>
          </rPr>
          <t>與建成</t>
        </r>
        <r>
          <rPr>
            <sz val="9"/>
            <color indexed="81"/>
            <rFont val="Tahoma"/>
            <family val="2"/>
          </rPr>
          <t>team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</commentList>
</comments>
</file>

<file path=xl/comments3.xml><?xml version="1.0" encoding="utf-8"?>
<comments xmlns="http://schemas.openxmlformats.org/spreadsheetml/2006/main">
  <authors>
    <author>hungantu</author>
  </authors>
  <commentList>
    <comment ref="AY45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BD45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46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BD46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47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BD47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48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BD48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49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BD49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50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BD50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</t>
        </r>
        <r>
          <rPr>
            <sz val="9"/>
            <color indexed="81"/>
            <rFont val="Tahoma"/>
            <family val="2"/>
          </rPr>
          <t>FA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51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與建成</t>
        </r>
        <r>
          <rPr>
            <sz val="9"/>
            <color indexed="81"/>
            <rFont val="Tahoma"/>
            <family val="2"/>
          </rPr>
          <t>team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BD51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與建成</t>
        </r>
        <r>
          <rPr>
            <sz val="9"/>
            <color indexed="81"/>
            <rFont val="Tahoma"/>
            <family val="2"/>
          </rPr>
          <t>team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52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:
</t>
        </r>
        <r>
          <rPr>
            <sz val="9"/>
            <color indexed="81"/>
            <rFont val="細明體"/>
            <family val="3"/>
            <charset val="136"/>
          </rPr>
          <t>與建成</t>
        </r>
        <r>
          <rPr>
            <sz val="9"/>
            <color indexed="81"/>
            <rFont val="Tahoma"/>
            <family val="2"/>
          </rPr>
          <t>team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BD52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:
</t>
        </r>
        <r>
          <rPr>
            <sz val="9"/>
            <color indexed="81"/>
            <rFont val="細明體"/>
            <family val="3"/>
            <charset val="136"/>
          </rPr>
          <t>與建成</t>
        </r>
        <r>
          <rPr>
            <sz val="9"/>
            <color indexed="81"/>
            <rFont val="Tahoma"/>
            <family val="2"/>
          </rPr>
          <t>team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AY53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:
</t>
        </r>
        <r>
          <rPr>
            <sz val="9"/>
            <color indexed="81"/>
            <rFont val="細明體"/>
            <family val="3"/>
            <charset val="136"/>
          </rPr>
          <t>與建成</t>
        </r>
        <r>
          <rPr>
            <sz val="9"/>
            <color indexed="81"/>
            <rFont val="Tahoma"/>
            <family val="2"/>
          </rPr>
          <t>team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  <comment ref="BD53" authorId="0">
      <text>
        <r>
          <rPr>
            <b/>
            <sz val="9"/>
            <color indexed="81"/>
            <rFont val="Tahoma"/>
            <family val="2"/>
          </rPr>
          <t>hungantu:</t>
        </r>
        <r>
          <rPr>
            <sz val="9"/>
            <color indexed="81"/>
            <rFont val="Tahoma"/>
            <family val="2"/>
          </rPr>
          <t xml:space="preserve">
:
</t>
        </r>
        <r>
          <rPr>
            <sz val="9"/>
            <color indexed="81"/>
            <rFont val="細明體"/>
            <family val="3"/>
            <charset val="136"/>
          </rPr>
          <t>與建成</t>
        </r>
        <r>
          <rPr>
            <sz val="9"/>
            <color indexed="81"/>
            <rFont val="Tahoma"/>
            <family val="2"/>
          </rPr>
          <t>team</t>
        </r>
        <r>
          <rPr>
            <sz val="9"/>
            <color indexed="81"/>
            <rFont val="細明體"/>
            <family val="3"/>
            <charset val="136"/>
          </rPr>
          <t>合作</t>
        </r>
      </text>
    </comment>
  </commentList>
</comments>
</file>

<file path=xl/sharedStrings.xml><?xml version="1.0" encoding="utf-8"?>
<sst xmlns="http://schemas.openxmlformats.org/spreadsheetml/2006/main" count="3019" uniqueCount="336">
  <si>
    <t xml:space="preserve">Equipment Health Diagnosis
設備預警
</t>
  </si>
  <si>
    <t xml:space="preserve">Prediction &amp; Virtual Metrology
預測預警
</t>
  </si>
  <si>
    <t>了解廠端之技術深度</t>
    <phoneticPr fontId="1" type="noConversion"/>
  </si>
  <si>
    <t>技術發展 Roadmap</t>
    <phoneticPr fontId="1" type="noConversion"/>
  </si>
  <si>
    <t>技術分類</t>
    <phoneticPr fontId="1" type="noConversion"/>
  </si>
  <si>
    <r>
      <t xml:space="preserve">開發方式(V) </t>
    </r>
    <r>
      <rPr>
        <sz val="10"/>
        <color theme="6" tint="-0.249977111117893"/>
        <rFont val="微軟正黑體"/>
        <family val="2"/>
        <charset val="136"/>
      </rPr>
      <t>=&gt;以已落地之專案進行衡量</t>
    </r>
    <phoneticPr fontId="1" type="noConversion"/>
  </si>
  <si>
    <t>AGV/AMR</t>
    <phoneticPr fontId="1" type="noConversion"/>
  </si>
  <si>
    <t xml:space="preserve">Image Recognition
&amp; Deep Learning
</t>
    <phoneticPr fontId="1" type="noConversion"/>
  </si>
  <si>
    <t>Defect Generation</t>
    <phoneticPr fontId="1" type="noConversion"/>
  </si>
  <si>
    <t>缺陷生成（增量集），針對缺陷少見且資料缺乏，生成相同特徵的缺陷</t>
    <phoneticPr fontId="1" type="noConversion"/>
  </si>
  <si>
    <t>Reinforcement Learning</t>
    <phoneticPr fontId="1" type="noConversion"/>
  </si>
  <si>
    <t>增強學習，目前使用在Array Auto repair</t>
    <phoneticPr fontId="1" type="noConversion"/>
  </si>
  <si>
    <t>AVI Application (Moire, Demura, Mura Judge)</t>
    <phoneticPr fontId="1" type="noConversion"/>
  </si>
  <si>
    <t>自動偵測檢查，主要為應用在光箱為主</t>
    <phoneticPr fontId="1" type="noConversion"/>
  </si>
  <si>
    <t>物件偵測</t>
    <phoneticPr fontId="1" type="noConversion"/>
  </si>
  <si>
    <t>3D視覺</t>
    <phoneticPr fontId="1" type="noConversion"/>
  </si>
  <si>
    <t>去模糊化功能</t>
    <phoneticPr fontId="1" type="noConversion"/>
  </si>
  <si>
    <t>Electronic fence</t>
    <phoneticPr fontId="1" type="noConversion"/>
  </si>
  <si>
    <t>Compressed Image Restoration</t>
    <phoneticPr fontId="1" type="noConversion"/>
  </si>
  <si>
    <t>影像壓縮/還原作業</t>
    <phoneticPr fontId="1" type="noConversion"/>
  </si>
  <si>
    <t>Image Measurement</t>
    <phoneticPr fontId="1" type="noConversion"/>
  </si>
  <si>
    <t>量測系統，可提供量化數值進行後續作業 (例如：5C/7B)</t>
    <phoneticPr fontId="1" type="noConversion"/>
  </si>
  <si>
    <t>NLP (文字) /文字偵測/輿情分析</t>
    <phoneticPr fontId="1" type="noConversion"/>
  </si>
  <si>
    <t>精準取樣，取樣頻率&gt;500，且無MISS</t>
    <phoneticPr fontId="1" type="noConversion"/>
  </si>
  <si>
    <t>PLC Data</t>
    <phoneticPr fontId="1" type="noConversion"/>
  </si>
  <si>
    <t>Audio Detect &amp; Analysis</t>
    <phoneticPr fontId="1" type="noConversion"/>
  </si>
  <si>
    <t>Audio de-noise</t>
    <phoneticPr fontId="1" type="noConversion"/>
  </si>
  <si>
    <t>Audio Positioning technoly</t>
    <phoneticPr fontId="1" type="noConversion"/>
  </si>
  <si>
    <t>時頻轉化</t>
    <phoneticPr fontId="1" type="noConversion"/>
  </si>
  <si>
    <t>資料切割</t>
    <phoneticPr fontId="1" type="noConversion"/>
  </si>
  <si>
    <t>特徵擷取</t>
    <phoneticPr fontId="1" type="noConversion"/>
  </si>
  <si>
    <t>Domain Adaption</t>
    <phoneticPr fontId="1" type="noConversion"/>
  </si>
  <si>
    <t>泛化模型(同機型，去機差方式)</t>
    <phoneticPr fontId="1" type="noConversion"/>
  </si>
  <si>
    <t>健康診斷</t>
    <phoneticPr fontId="1" type="noConversion"/>
  </si>
  <si>
    <t>餘命壽命</t>
    <phoneticPr fontId="1" type="noConversion"/>
  </si>
  <si>
    <t>預測模型</t>
    <phoneticPr fontId="1" type="noConversion"/>
  </si>
  <si>
    <t>遞迴控制</t>
    <phoneticPr fontId="1" type="noConversion"/>
  </si>
  <si>
    <t>Imbalance Data Analysis</t>
    <phoneticPr fontId="1" type="noConversion"/>
  </si>
  <si>
    <t>資料探勘與分析(含ML)，探討資料的意義，來優化模型</t>
    <phoneticPr fontId="1" type="noConversion"/>
  </si>
  <si>
    <t>超參數(調整模型方式來進行優化)</t>
    <phoneticPr fontId="1" type="noConversion"/>
  </si>
  <si>
    <t>輔助決策</t>
    <phoneticPr fontId="1" type="noConversion"/>
  </si>
  <si>
    <t>可解釋的AI</t>
    <phoneticPr fontId="1" type="noConversion"/>
  </si>
  <si>
    <t>RPA</t>
    <phoneticPr fontId="1" type="noConversion"/>
  </si>
  <si>
    <t>PLC的能力</t>
    <phoneticPr fontId="1" type="noConversion"/>
  </si>
  <si>
    <t>Mechanism Design</t>
    <phoneticPr fontId="1" type="noConversion"/>
  </si>
  <si>
    <t>整合系統(AGVC)</t>
    <phoneticPr fontId="1" type="noConversion"/>
  </si>
  <si>
    <t>ROS</t>
    <phoneticPr fontId="1" type="noConversion"/>
  </si>
  <si>
    <t>BMS /Auto Charging System</t>
    <phoneticPr fontId="1" type="noConversion"/>
  </si>
  <si>
    <t>電池整合/充電系統</t>
    <phoneticPr fontId="1" type="noConversion"/>
  </si>
  <si>
    <t>Field Applications Integrated (Robot control)</t>
    <phoneticPr fontId="1" type="noConversion"/>
  </si>
  <si>
    <t>SWARM / Fleet Management</t>
    <phoneticPr fontId="1" type="noConversion"/>
  </si>
  <si>
    <t>交管(車隊管理)</t>
    <phoneticPr fontId="1" type="noConversion"/>
  </si>
  <si>
    <t>未使用</t>
    <phoneticPr fontId="1" type="noConversion"/>
  </si>
  <si>
    <t>備註
(未使用說明/需要協助點)</t>
    <phoneticPr fontId="1" type="noConversion"/>
  </si>
  <si>
    <t>學產&amp;技術Team 0-&gt;1開發</t>
    <phoneticPr fontId="1" type="noConversion"/>
  </si>
  <si>
    <t>M02</t>
    <phoneticPr fontId="1" type="noConversion"/>
  </si>
  <si>
    <t>獨立進行
(模組廠下單位自行平展1-&gt;N)</t>
    <phoneticPr fontId="1" type="noConversion"/>
  </si>
  <si>
    <t>8A Array/CF</t>
    <phoneticPr fontId="1" type="noConversion"/>
  </si>
  <si>
    <t>8A CELL</t>
    <phoneticPr fontId="1" type="noConversion"/>
  </si>
  <si>
    <t>8B Array/CF</t>
    <phoneticPr fontId="1" type="noConversion"/>
  </si>
  <si>
    <t>8B CELL</t>
    <phoneticPr fontId="1" type="noConversion"/>
  </si>
  <si>
    <t>V</t>
    <phoneticPr fontId="1" type="noConversion"/>
  </si>
  <si>
    <t>沒有需求</t>
    <phoneticPr fontId="1" type="noConversion"/>
  </si>
  <si>
    <t>6B Array/CF</t>
    <phoneticPr fontId="1" type="noConversion"/>
  </si>
  <si>
    <t>6B CELL</t>
    <phoneticPr fontId="1" type="noConversion"/>
  </si>
  <si>
    <t>7A Array/CF</t>
    <phoneticPr fontId="1" type="noConversion"/>
  </si>
  <si>
    <t>7A CELL</t>
    <phoneticPr fontId="1" type="noConversion"/>
  </si>
  <si>
    <t>M11</t>
    <phoneticPr fontId="1" type="noConversion"/>
  </si>
  <si>
    <t>7B Array/CF</t>
    <phoneticPr fontId="1" type="noConversion"/>
  </si>
  <si>
    <t>7B CELL</t>
    <phoneticPr fontId="1" type="noConversion"/>
  </si>
  <si>
    <t>技術</t>
    <phoneticPr fontId="1" type="noConversion"/>
  </si>
  <si>
    <t>技術說明</t>
    <phoneticPr fontId="1" type="noConversion"/>
  </si>
  <si>
    <t>獨立進行
(副廠下單位自行平展1-&gt;N)</t>
    <phoneticPr fontId="1" type="noConversion"/>
  </si>
  <si>
    <t>共同進行
(與副廠之外的單位合作1-&gt;N)</t>
    <phoneticPr fontId="1" type="noConversion"/>
  </si>
  <si>
    <t>共同進行
(與模組廠之外的單位合作1-&gt;N)</t>
    <phoneticPr fontId="1" type="noConversion"/>
  </si>
  <si>
    <t>Model Transformation</t>
    <phoneticPr fontId="1" type="noConversion"/>
  </si>
  <si>
    <t>不同產品Ｍodel進行AI模型轉移</t>
    <phoneticPr fontId="1" type="noConversion"/>
  </si>
  <si>
    <t>Object Detection</t>
    <phoneticPr fontId="1" type="noConversion"/>
  </si>
  <si>
    <t>Object Tracking / Trajectory Detection</t>
    <phoneticPr fontId="1" type="noConversion"/>
  </si>
  <si>
    <t>物件追蹤，軌跡追蹤</t>
    <phoneticPr fontId="1" type="noConversion"/>
  </si>
  <si>
    <t>3D Vision</t>
    <phoneticPr fontId="1" type="noConversion"/>
  </si>
  <si>
    <t>DeNoise AI</t>
    <phoneticPr fontId="1" type="noConversion"/>
  </si>
  <si>
    <t>Pose-Detection</t>
    <phoneticPr fontId="1" type="noConversion"/>
  </si>
  <si>
    <t>肢節偵測/辨識</t>
    <phoneticPr fontId="1" type="noConversion"/>
  </si>
  <si>
    <t>電子圍籬</t>
    <phoneticPr fontId="1" type="noConversion"/>
  </si>
  <si>
    <t>NLP (語音)</t>
    <phoneticPr fontId="1" type="noConversion"/>
  </si>
  <si>
    <t>DAQ / IoT</t>
    <phoneticPr fontId="1" type="noConversion"/>
  </si>
  <si>
    <t>DAQ / Data Polling</t>
    <phoneticPr fontId="1" type="noConversion"/>
  </si>
  <si>
    <t>聲音辨識</t>
    <phoneticPr fontId="1" type="noConversion"/>
  </si>
  <si>
    <t>音頻去躁</t>
    <phoneticPr fontId="1" type="noConversion"/>
  </si>
  <si>
    <t>音頻偵測</t>
    <phoneticPr fontId="1" type="noConversion"/>
  </si>
  <si>
    <t>Time-Frequency Transformation</t>
    <phoneticPr fontId="1" type="noConversion"/>
  </si>
  <si>
    <t>Segmentation</t>
    <phoneticPr fontId="1" type="noConversion"/>
  </si>
  <si>
    <t>Feature Extraction/Anomaly Detection</t>
    <phoneticPr fontId="1" type="noConversion"/>
  </si>
  <si>
    <t>Health Diagnosis</t>
    <phoneticPr fontId="1" type="noConversion"/>
  </si>
  <si>
    <t>Remaining Useful Life Estimate</t>
    <phoneticPr fontId="1" type="noConversion"/>
  </si>
  <si>
    <t>Feature Extraction</t>
    <phoneticPr fontId="1" type="noConversion"/>
  </si>
  <si>
    <t>關鍵特徵擷取/尋找關鍵因子</t>
    <phoneticPr fontId="1" type="noConversion"/>
  </si>
  <si>
    <t>Prediction/VM</t>
    <phoneticPr fontId="1" type="noConversion"/>
  </si>
  <si>
    <t>Optimization</t>
    <phoneticPr fontId="1" type="noConversion"/>
  </si>
  <si>
    <t>製程參數最佳化</t>
    <phoneticPr fontId="1" type="noConversion"/>
  </si>
  <si>
    <t>Run-2-Run &amp; Fedback control</t>
    <phoneticPr fontId="1" type="noConversion"/>
  </si>
  <si>
    <t>不平衡數據分析：瑕疵的資料過少，導致預測不準，透過此手法進行平衡抽樣，提高準度</t>
    <phoneticPr fontId="1" type="noConversion"/>
  </si>
  <si>
    <t xml:space="preserve">Data Mining/Analysis </t>
    <phoneticPr fontId="1" type="noConversion"/>
  </si>
  <si>
    <t>ML Hyper-parameter Auto turning</t>
    <phoneticPr fontId="1" type="noConversion"/>
  </si>
  <si>
    <t>Decision support  &amp; Recommended</t>
    <phoneticPr fontId="1" type="noConversion"/>
  </si>
  <si>
    <t>Explainable AI</t>
    <phoneticPr fontId="1" type="noConversion"/>
  </si>
  <si>
    <t>Automation &amp;
Smart Equipment</t>
    <phoneticPr fontId="1" type="noConversion"/>
  </si>
  <si>
    <t>PLC coding</t>
    <phoneticPr fontId="1" type="noConversion"/>
  </si>
  <si>
    <t>Mechatronics Design</t>
    <phoneticPr fontId="1" type="noConversion"/>
  </si>
  <si>
    <t>機電設計</t>
    <phoneticPr fontId="1" type="noConversion"/>
  </si>
  <si>
    <t>機構設計</t>
    <phoneticPr fontId="1" type="noConversion"/>
  </si>
  <si>
    <t>Pressure control Design / Valve application</t>
    <phoneticPr fontId="1" type="noConversion"/>
  </si>
  <si>
    <t>壓力控制設計/閥門應用</t>
    <phoneticPr fontId="1" type="noConversion"/>
  </si>
  <si>
    <t>Field Applications Integrated (Image)</t>
    <phoneticPr fontId="1" type="noConversion"/>
  </si>
  <si>
    <t>整合系統(視覺)</t>
    <phoneticPr fontId="1" type="noConversion"/>
  </si>
  <si>
    <t>Field Applications Integrated (IOT)</t>
    <phoneticPr fontId="1" type="noConversion"/>
  </si>
  <si>
    <t>整合系統(CIM)</t>
    <phoneticPr fontId="1" type="noConversion"/>
  </si>
  <si>
    <t>Field Applications Integrated (AGVC)</t>
    <phoneticPr fontId="1" type="noConversion"/>
  </si>
  <si>
    <t>ROS/ROS2</t>
    <phoneticPr fontId="1" type="noConversion"/>
  </si>
  <si>
    <t>SLAM (QR-code/ Lidar / Image)</t>
    <phoneticPr fontId="1" type="noConversion"/>
  </si>
  <si>
    <t>SLAM</t>
    <phoneticPr fontId="1" type="noConversion"/>
  </si>
  <si>
    <t>整合系統(Robot)</t>
    <phoneticPr fontId="1" type="noConversion"/>
  </si>
  <si>
    <t>智控中心Alarm code文字偵測/解析/
推薦Action, 目前無熟悉NLP人員</t>
    <phoneticPr fontId="1" type="noConversion"/>
  </si>
  <si>
    <t>承如NLP(文字)專案, 可以透過語音進行推薦
服務, 目前無熟悉NLP人員</t>
    <phoneticPr fontId="1" type="noConversion"/>
  </si>
  <si>
    <t>尚無專案對應</t>
    <phoneticPr fontId="1" type="noConversion"/>
  </si>
  <si>
    <t>v</t>
  </si>
  <si>
    <t>NA</t>
  </si>
  <si>
    <t>2021 試導智慧型CCD(可進行初階物件偵測)</t>
  </si>
  <si>
    <t>樹梅派運用電子圍籬，口罩</t>
  </si>
  <si>
    <t>(需協助) 應用 bonding 製程</t>
  </si>
  <si>
    <t>有使用 AutoIt</t>
  </si>
  <si>
    <t>利用思達星</t>
  </si>
  <si>
    <t>(需協助) 製程參數最適參數，並進行控管</t>
  </si>
  <si>
    <t>(需協助)2021要有修改的能力，應用在 PCB Tray 入機台案</t>
  </si>
  <si>
    <t>(需協助) 利用CIM系統進行資料分析</t>
  </si>
  <si>
    <t>FA</t>
  </si>
  <si>
    <t>v</t>
    <phoneticPr fontId="1" type="noConversion"/>
  </si>
  <si>
    <t>NA</t>
    <phoneticPr fontId="1" type="noConversion"/>
  </si>
  <si>
    <t>與ETC合作，2021導入 mura judge</t>
    <phoneticPr fontId="1" type="noConversion"/>
  </si>
  <si>
    <t>2021 試導智慧型CCD(可進行初階物件偵測)</t>
    <phoneticPr fontId="1" type="noConversion"/>
  </si>
  <si>
    <t>採6B &amp; 8B</t>
    <phoneticPr fontId="1" type="noConversion"/>
  </si>
  <si>
    <t>2021導入</t>
    <phoneticPr fontId="1" type="noConversion"/>
  </si>
  <si>
    <t>(需協助) 應用 bonding 製程</t>
    <phoneticPr fontId="1" type="noConversion"/>
  </si>
  <si>
    <t>有使用 AutoIt</t>
    <phoneticPr fontId="1" type="noConversion"/>
  </si>
  <si>
    <t>2021 將與L7A 合作鋪設必要的 IoT</t>
    <phoneticPr fontId="1" type="noConversion"/>
  </si>
  <si>
    <t>另，2021 試導L7A機台管家</t>
    <phoneticPr fontId="1" type="noConversion"/>
  </si>
  <si>
    <t>2021 導入7A 套裝</t>
    <phoneticPr fontId="1" type="noConversion"/>
  </si>
  <si>
    <t>利用思達星</t>
    <phoneticPr fontId="1" type="noConversion"/>
  </si>
  <si>
    <t>(需協助) 製程參數最適參數，並進行控管</t>
    <phoneticPr fontId="1" type="noConversion"/>
  </si>
  <si>
    <t>(需協助)2021要有修改的能力，應用在 PCB Tray 入機台案</t>
    <phoneticPr fontId="1" type="noConversion"/>
  </si>
  <si>
    <t>(需協助) 利用視覺系統進行機台行為監控</t>
    <phoneticPr fontId="1" type="noConversion"/>
  </si>
  <si>
    <t>(需協助) 利用CIM系統進行資料分析</t>
    <phoneticPr fontId="1" type="noConversion"/>
  </si>
  <si>
    <t>FA</t>
    <phoneticPr fontId="1" type="noConversion"/>
  </si>
  <si>
    <t>V</t>
    <phoneticPr fontId="1" type="noConversion"/>
  </si>
  <si>
    <t>只開發Array repair</t>
    <phoneticPr fontId="1" type="noConversion"/>
  </si>
  <si>
    <t>無需求</t>
    <phoneticPr fontId="1" type="noConversion"/>
  </si>
  <si>
    <t>V</t>
  </si>
  <si>
    <t>目前未有場域需求</t>
    <phoneticPr fontId="1" type="noConversion"/>
  </si>
  <si>
    <t>1. 硬體算力不足
2. 運算時間過於冗長
3. 導入模型效度不佳</t>
    <phoneticPr fontId="1" type="noConversion"/>
  </si>
  <si>
    <t>L8B無相關技術,
且無合適場域應用</t>
    <phoneticPr fontId="1" type="noConversion"/>
  </si>
  <si>
    <t>L8B已有相關技術,
目前正嘗試應用場域</t>
    <phoneticPr fontId="1" type="noConversion"/>
  </si>
  <si>
    <t>L8B已有相關技術,
但無合適場域應用</t>
    <phoneticPr fontId="1" type="noConversion"/>
  </si>
  <si>
    <t>L8B無相關技術,
今年P.SYSTEM將開發此應用</t>
    <phoneticPr fontId="1" type="noConversion"/>
  </si>
  <si>
    <t>需委託ETC破解,
ETC正進行PS R2R</t>
    <phoneticPr fontId="1" type="noConversion"/>
  </si>
  <si>
    <t>無合適場域應用</t>
    <phoneticPr fontId="1" type="noConversion"/>
  </si>
  <si>
    <t>無合適場域應用</t>
  </si>
  <si>
    <t>CFT FA開發部已有相關技術,
目前正嘗試應用場域</t>
    <phoneticPr fontId="1" type="noConversion"/>
  </si>
  <si>
    <t>2021年產學專案:
低成本室內定位技術應用於FAB之即時安全監控與進階工位管理(Array提出)</t>
    <phoneticPr fontId="1" type="noConversion"/>
  </si>
  <si>
    <t>V</t>
    <phoneticPr fontId="1" type="noConversion"/>
  </si>
  <si>
    <t>無強化學習相關案例
重心在IMT/PHM/自動化
尚無相關需求</t>
    <phoneticPr fontId="1" type="noConversion"/>
  </si>
  <si>
    <t>PVD 清Tray 完成度軌跡追蹤</t>
    <phoneticPr fontId="1" type="noConversion"/>
  </si>
  <si>
    <t>有相關技術
尚未開發至Cell</t>
    <phoneticPr fontId="1" type="noConversion"/>
  </si>
  <si>
    <t>無相關需求</t>
    <phoneticPr fontId="1" type="noConversion"/>
  </si>
  <si>
    <t>有需求
技術未達</t>
    <phoneticPr fontId="1" type="noConversion"/>
  </si>
  <si>
    <t>Move In 口電捲門關閉</t>
    <phoneticPr fontId="1" type="noConversion"/>
  </si>
  <si>
    <t>Cell PKL自動堆高機</t>
    <phoneticPr fontId="1" type="noConversion"/>
  </si>
  <si>
    <t>CF CD/OL 智能量測</t>
    <phoneticPr fontId="1" type="noConversion"/>
  </si>
  <si>
    <t>收集Parts 生命週期</t>
    <phoneticPr fontId="1" type="noConversion"/>
  </si>
  <si>
    <t>Cuts Wheel 餘命預測進行分析中</t>
    <phoneticPr fontId="1" type="noConversion"/>
  </si>
  <si>
    <t>AYA 系統以SHAP value 進行最佳化實驗</t>
    <phoneticPr fontId="1" type="noConversion"/>
  </si>
  <si>
    <t>R-THK R2R Control</t>
    <phoneticPr fontId="1" type="noConversion"/>
  </si>
  <si>
    <t>AYA Imbalance Data Analysis 平展</t>
    <phoneticPr fontId="1" type="noConversion"/>
  </si>
  <si>
    <t>有需求
已開發AGV磁軌技術</t>
    <phoneticPr fontId="1" type="noConversion"/>
  </si>
  <si>
    <t>巡檢AMR小車Array/CF 開發一台 8A可佈軌量測至7B</t>
    <phoneticPr fontId="1" type="noConversion"/>
  </si>
  <si>
    <t>巡檢AMR小車Array/CF 開發一台
尚未平展至Cell</t>
    <phoneticPr fontId="1" type="noConversion"/>
  </si>
  <si>
    <t>數量僅一台</t>
    <phoneticPr fontId="1" type="noConversion"/>
  </si>
  <si>
    <t>1. 光罩自動搬送(機構+PCL開發)</t>
  </si>
  <si>
    <t>AGV車牌辨識</t>
  </si>
  <si>
    <t>STK酸氣監控(Dust sensor)</t>
  </si>
  <si>
    <t>L8B AGVC(自主開發)</t>
  </si>
  <si>
    <t>L8B AGVC交通管理(自主開發)</t>
  </si>
  <si>
    <t>CFT FA開發部已有相關技術,
目前正嘗試應用場域</t>
    <phoneticPr fontId="1" type="noConversion"/>
  </si>
  <si>
    <t>Cell AGV自動充電</t>
  </si>
  <si>
    <t>Pallet / Box AGV視覺導引(自主開發)</t>
    <phoneticPr fontId="1" type="noConversion"/>
  </si>
  <si>
    <t>91階箱內擋塊識別</t>
  </si>
  <si>
    <t>1. 空箱回收系統(機構+PCL開發)
2. 91階sorter自動取箱/疊棧設備(機構+PLC)</t>
    <phoneticPr fontId="1" type="noConversion"/>
  </si>
  <si>
    <t>P1D 清Tray 完成度軌跡追蹤</t>
  </si>
  <si>
    <t>Mo1e In 口電捲門關閉</t>
  </si>
  <si>
    <t>AYA 系統以SHAP 1alue 進行最佳化實驗</t>
  </si>
  <si>
    <t>AG1車牌辨識</t>
  </si>
  <si>
    <t>L8B AG1C(自主開發)</t>
  </si>
  <si>
    <t>有需求
已開發AG1磁軌技術</t>
  </si>
  <si>
    <t>Cell AG1自動充電</t>
  </si>
  <si>
    <t>Pallet / Box AG1視覺導引(自主開發)</t>
  </si>
  <si>
    <t>L8B AG1C交通管理(自主開發)</t>
  </si>
  <si>
    <t>AGV/AMR</t>
  </si>
  <si>
    <t>Image Recognition&amp; Deep Learning</t>
    <phoneticPr fontId="1" type="noConversion"/>
  </si>
  <si>
    <t>Equipment Health Diagnosis 設備預警</t>
    <phoneticPr fontId="1" type="noConversion"/>
  </si>
  <si>
    <t>Prediction &amp; Virtual Metrology預測預警</t>
    <phoneticPr fontId="1" type="noConversion"/>
  </si>
  <si>
    <t>Automation &amp;Smart Equipment</t>
    <phoneticPr fontId="1" type="noConversion"/>
  </si>
  <si>
    <t>技術Roadmap</t>
    <phoneticPr fontId="1" type="noConversion"/>
  </si>
  <si>
    <t>6B Array/CF</t>
    <phoneticPr fontId="1" type="noConversion"/>
  </si>
  <si>
    <t>6B CELL</t>
    <phoneticPr fontId="1" type="noConversion"/>
  </si>
  <si>
    <t>M02</t>
    <phoneticPr fontId="1" type="noConversion"/>
  </si>
  <si>
    <t>7A Array/CF</t>
    <phoneticPr fontId="1" type="noConversion"/>
  </si>
  <si>
    <t>7A CELL</t>
    <phoneticPr fontId="1" type="noConversion"/>
  </si>
  <si>
    <t>M11</t>
    <phoneticPr fontId="1" type="noConversion"/>
  </si>
  <si>
    <t>7B Array/CF</t>
    <phoneticPr fontId="1" type="noConversion"/>
  </si>
  <si>
    <t>7B CELL</t>
    <phoneticPr fontId="1" type="noConversion"/>
  </si>
  <si>
    <t>8A Array/CF</t>
    <phoneticPr fontId="1" type="noConversion"/>
  </si>
  <si>
    <t>8A CELL</t>
    <phoneticPr fontId="1" type="noConversion"/>
  </si>
  <si>
    <t>8B Array/CF</t>
    <phoneticPr fontId="1" type="noConversion"/>
  </si>
  <si>
    <t>8B CELL</t>
    <phoneticPr fontId="1" type="noConversion"/>
  </si>
  <si>
    <t>Image Recognition&amp; Deep Learning</t>
    <phoneticPr fontId="1" type="noConversion"/>
  </si>
  <si>
    <t>Equipment Health Diagnosis 設備預警</t>
    <phoneticPr fontId="1" type="noConversion"/>
  </si>
  <si>
    <t>Prediction &amp; Virtual Metrology預測預警</t>
    <phoneticPr fontId="1" type="noConversion"/>
  </si>
  <si>
    <t>Automation &amp;Smart Equipment</t>
    <phoneticPr fontId="1" type="noConversion"/>
  </si>
  <si>
    <t>常模</t>
    <phoneticPr fontId="1" type="noConversion"/>
  </si>
  <si>
    <t xml:space="preserve">Image Recognition
&amp; Deep Learning
</t>
    <phoneticPr fontId="1" type="noConversion"/>
  </si>
  <si>
    <t>Defect Generation</t>
    <phoneticPr fontId="1" type="noConversion"/>
  </si>
  <si>
    <t>Model Transformation</t>
    <phoneticPr fontId="1" type="noConversion"/>
  </si>
  <si>
    <t>Reinforcement Learning</t>
    <phoneticPr fontId="1" type="noConversion"/>
  </si>
  <si>
    <t>AVI Application (Moire, Demura, Mura Judge)</t>
    <phoneticPr fontId="1" type="noConversion"/>
  </si>
  <si>
    <t>Object Detection</t>
    <phoneticPr fontId="1" type="noConversion"/>
  </si>
  <si>
    <t>Object Tracking / Trajectory Detection</t>
    <phoneticPr fontId="1" type="noConversion"/>
  </si>
  <si>
    <t>3D Vision</t>
    <phoneticPr fontId="1" type="noConversion"/>
  </si>
  <si>
    <t>DeNoise AI</t>
    <phoneticPr fontId="1" type="noConversion"/>
  </si>
  <si>
    <t>Pose-Detection</t>
    <phoneticPr fontId="1" type="noConversion"/>
  </si>
  <si>
    <t>Electronic fence</t>
    <phoneticPr fontId="1" type="noConversion"/>
  </si>
  <si>
    <t>Compressed Image Restoration</t>
    <phoneticPr fontId="1" type="noConversion"/>
  </si>
  <si>
    <t>Image Measurement</t>
    <phoneticPr fontId="1" type="noConversion"/>
  </si>
  <si>
    <t>NLP (文字) /文字偵測/輿情分析</t>
    <phoneticPr fontId="1" type="noConversion"/>
  </si>
  <si>
    <t>NLP (語音)</t>
    <phoneticPr fontId="1" type="noConversion"/>
  </si>
  <si>
    <t>Automation_Smart Equipment</t>
    <phoneticPr fontId="1" type="noConversion"/>
  </si>
  <si>
    <t>Automation_AGV/AMR</t>
    <phoneticPr fontId="1" type="noConversion"/>
  </si>
  <si>
    <t>Base</t>
    <phoneticPr fontId="1" type="noConversion"/>
  </si>
  <si>
    <t>Application</t>
    <phoneticPr fontId="1" type="noConversion"/>
  </si>
  <si>
    <t>Future</t>
    <phoneticPr fontId="1" type="noConversion"/>
  </si>
  <si>
    <t>v</t>
    <phoneticPr fontId="1" type="noConversion"/>
  </si>
  <si>
    <t>O</t>
    <phoneticPr fontId="1" type="noConversion"/>
  </si>
  <si>
    <t>未使用</t>
    <phoneticPr fontId="1" type="noConversion"/>
  </si>
  <si>
    <t>共同進行
(與副廠之外的單位合作1-&gt;N)</t>
    <phoneticPr fontId="1" type="noConversion"/>
  </si>
  <si>
    <t>獨立進行
(副廠下單位自行平展1-&gt;N)</t>
    <phoneticPr fontId="1" type="noConversion"/>
  </si>
  <si>
    <t>學產&amp;技術Team 0-&gt;1開發</t>
    <phoneticPr fontId="1" type="noConversion"/>
  </si>
  <si>
    <t>x</t>
    <phoneticPr fontId="1" type="noConversion"/>
  </si>
  <si>
    <t xml:space="preserve">Image Recognition
&amp; Deep Learning
</t>
    <phoneticPr fontId="1" type="noConversion"/>
  </si>
  <si>
    <t>Type</t>
    <phoneticPr fontId="1" type="noConversion"/>
  </si>
  <si>
    <t>列標籤</t>
  </si>
  <si>
    <t>總計</t>
  </si>
  <si>
    <t>120000</t>
  </si>
  <si>
    <t>210000</t>
  </si>
  <si>
    <t>220000</t>
  </si>
  <si>
    <t>420000</t>
  </si>
  <si>
    <t>510000</t>
  </si>
  <si>
    <t>110000</t>
  </si>
  <si>
    <t>310000</t>
  </si>
  <si>
    <t>320000</t>
  </si>
  <si>
    <t>520000</t>
  </si>
  <si>
    <t>計數 - Type</t>
  </si>
  <si>
    <t>6B Array/CF</t>
  </si>
  <si>
    <t>8B Array/CF</t>
  </si>
  <si>
    <t>6B CELL</t>
    <phoneticPr fontId="1" type="noConversion"/>
  </si>
  <si>
    <t>M02</t>
    <phoneticPr fontId="1" type="noConversion"/>
  </si>
  <si>
    <t>7A Array/CF</t>
    <phoneticPr fontId="1" type="noConversion"/>
  </si>
  <si>
    <t>7A CELL</t>
    <phoneticPr fontId="1" type="noConversion"/>
  </si>
  <si>
    <t>7A CELL</t>
    <phoneticPr fontId="1" type="noConversion"/>
  </si>
  <si>
    <t>M11</t>
    <phoneticPr fontId="1" type="noConversion"/>
  </si>
  <si>
    <t>7B Array/CF</t>
    <phoneticPr fontId="1" type="noConversion"/>
  </si>
  <si>
    <t>7B CELL</t>
    <phoneticPr fontId="1" type="noConversion"/>
  </si>
  <si>
    <t>7B CELL</t>
    <phoneticPr fontId="1" type="noConversion"/>
  </si>
  <si>
    <t>8A Array/CF</t>
    <phoneticPr fontId="1" type="noConversion"/>
  </si>
  <si>
    <t>8A CELL</t>
    <phoneticPr fontId="1" type="noConversion"/>
  </si>
  <si>
    <t>8A CELL</t>
    <phoneticPr fontId="1" type="noConversion"/>
  </si>
  <si>
    <t>8B CELL</t>
  </si>
  <si>
    <t>8B CELL</t>
    <phoneticPr fontId="1" type="noConversion"/>
  </si>
  <si>
    <t>v</t>
    <phoneticPr fontId="1" type="noConversion"/>
  </si>
  <si>
    <t>V</t>
    <phoneticPr fontId="1" type="noConversion"/>
  </si>
  <si>
    <t>底層技術</t>
    <phoneticPr fontId="1" type="noConversion"/>
  </si>
  <si>
    <t>底層技術運用力</t>
    <phoneticPr fontId="1" type="noConversion"/>
  </si>
  <si>
    <t>進階技術</t>
    <phoneticPr fontId="1" type="noConversion"/>
  </si>
  <si>
    <t>共同進行
(與副廠之外的單位合作1-&gt;N)</t>
    <phoneticPr fontId="1" type="noConversion"/>
  </si>
  <si>
    <t>V</t>
    <phoneticPr fontId="1" type="noConversion"/>
  </si>
  <si>
    <t>V</t>
    <phoneticPr fontId="1" type="noConversion"/>
  </si>
  <si>
    <t>11</t>
  </si>
  <si>
    <t>12</t>
  </si>
  <si>
    <t>21</t>
  </si>
  <si>
    <t>22</t>
  </si>
  <si>
    <t>31</t>
  </si>
  <si>
    <t>32</t>
  </si>
  <si>
    <t>41</t>
  </si>
  <si>
    <t>42</t>
  </si>
  <si>
    <t>51</t>
  </si>
  <si>
    <t>52</t>
  </si>
  <si>
    <t>120001</t>
  </si>
  <si>
    <t>210001</t>
  </si>
  <si>
    <t>220001</t>
  </si>
  <si>
    <t>410000</t>
  </si>
  <si>
    <t>420001</t>
  </si>
  <si>
    <t>510001</t>
  </si>
  <si>
    <t>110001</t>
  </si>
  <si>
    <t>310001</t>
  </si>
  <si>
    <t>320001</t>
  </si>
  <si>
    <t>410001</t>
  </si>
  <si>
    <t>520001</t>
  </si>
  <si>
    <t>6B CELL</t>
  </si>
  <si>
    <t>6B CELL</t>
    <phoneticPr fontId="1" type="noConversion"/>
  </si>
  <si>
    <t>M02</t>
  </si>
  <si>
    <t>M02</t>
    <phoneticPr fontId="1" type="noConversion"/>
  </si>
  <si>
    <t>全由原單位獨立完成(1-&gt;N/0-&gt;1)</t>
    <phoneticPr fontId="1" type="noConversion"/>
  </si>
  <si>
    <t>有其他單位支授</t>
    <phoneticPr fontId="1" type="noConversion"/>
  </si>
  <si>
    <t>110050</t>
  </si>
  <si>
    <t>120050</t>
  </si>
  <si>
    <t>210050</t>
  </si>
  <si>
    <t>210800</t>
  </si>
  <si>
    <t>310050</t>
  </si>
  <si>
    <t>320050</t>
  </si>
  <si>
    <t>410800</t>
  </si>
  <si>
    <t>420050</t>
  </si>
  <si>
    <t>510050</t>
  </si>
  <si>
    <t>520050</t>
  </si>
  <si>
    <t>220050</t>
  </si>
  <si>
    <t>129000</t>
  </si>
  <si>
    <t>共同進行</t>
  </si>
  <si>
    <t>AKT log文字探勘</t>
    <phoneticPr fontId="1" type="noConversion"/>
  </si>
  <si>
    <t>AKT log文字探勘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</si>
</sst>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_ "/>
  </numFmts>
  <fonts count="2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theme="0"/>
      <name val="微軟正黑體"/>
      <family val="2"/>
      <charset val="136"/>
    </font>
    <font>
      <sz val="10"/>
      <color theme="1"/>
      <name val="新細明體"/>
      <family val="2"/>
      <charset val="136"/>
      <scheme val="minor"/>
    </font>
    <font>
      <sz val="10"/>
      <color theme="6" tint="-0.249977111117893"/>
      <name val="微軟正黑體"/>
      <family val="2"/>
      <charset val="136"/>
    </font>
    <font>
      <sz val="9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9"/>
      <color rgb="FF000000"/>
      <name val="微軟正黑體"/>
      <family val="2"/>
      <charset val="136"/>
    </font>
    <font>
      <sz val="9"/>
      <color theme="1"/>
      <name val="微軟正黑體"/>
      <family val="2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theme="1"/>
      <name val="Arial Unicode MS"/>
      <family val="2"/>
      <charset val="136"/>
    </font>
    <font>
      <b/>
      <sz val="10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theme="0"/>
      <name val="微軟正黑體"/>
      <family val="2"/>
      <charset val="136"/>
    </font>
  </fonts>
  <fills count="1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/>
      <diagonal/>
    </border>
    <border>
      <left style="double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indexed="64"/>
      </right>
      <top/>
      <bottom style="thin">
        <color auto="1"/>
      </bottom>
      <diagonal/>
    </border>
    <border>
      <left style="double">
        <color auto="1"/>
      </left>
      <right style="medium">
        <color indexed="64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double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 style="thin">
        <color auto="1"/>
      </left>
      <right/>
      <top style="thin">
        <color auto="1"/>
      </top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double">
        <color rgb="FFFF0000"/>
      </bottom>
      <diagonal/>
    </border>
    <border>
      <left/>
      <right style="thick">
        <color auto="1"/>
      </right>
      <top style="thin">
        <color auto="1"/>
      </top>
      <bottom style="double">
        <color rgb="FFFF0000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double">
        <color rgb="FFFF0000"/>
      </bottom>
      <diagonal/>
    </border>
    <border>
      <left/>
      <right style="medium">
        <color indexed="64"/>
      </right>
      <top style="medium">
        <color indexed="64"/>
      </top>
      <bottom style="double">
        <color rgb="FFFF0000"/>
      </bottom>
      <diagonal/>
    </border>
    <border>
      <left/>
      <right/>
      <top style="medium">
        <color indexed="64"/>
      </top>
      <bottom style="double">
        <color rgb="FFFF0000"/>
      </bottom>
      <diagonal/>
    </border>
    <border>
      <left style="double">
        <color indexed="64"/>
      </left>
      <right style="thick">
        <color indexed="64"/>
      </right>
      <top style="medium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FF0000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rgb="FFFF0000"/>
      </bottom>
      <diagonal/>
    </border>
    <border>
      <left style="double">
        <color auto="1"/>
      </left>
      <right style="medium">
        <color indexed="64"/>
      </right>
      <top style="thin">
        <color auto="1"/>
      </top>
      <bottom style="double">
        <color rgb="FFFF0000"/>
      </bottom>
      <diagonal/>
    </border>
    <border>
      <left style="thick">
        <color auto="1"/>
      </left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FF0000"/>
      </top>
      <bottom style="thin">
        <color auto="1"/>
      </bottom>
      <diagonal/>
    </border>
    <border>
      <left style="thin">
        <color auto="1"/>
      </left>
      <right/>
      <top style="double">
        <color rgb="FFFF0000"/>
      </top>
      <bottom style="thin">
        <color auto="1"/>
      </bottom>
      <diagonal/>
    </border>
    <border>
      <left/>
      <right style="thin">
        <color auto="1"/>
      </right>
      <top style="double">
        <color rgb="FFFF0000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double">
        <color rgb="FFFF0000"/>
      </top>
      <bottom style="thin">
        <color auto="1"/>
      </bottom>
      <diagonal/>
    </border>
    <border>
      <left/>
      <right style="medium">
        <color indexed="64"/>
      </right>
      <top style="double">
        <color rgb="FFFF0000"/>
      </top>
      <bottom style="medium">
        <color indexed="64"/>
      </bottom>
      <diagonal/>
    </border>
    <border>
      <left/>
      <right/>
      <top style="double">
        <color rgb="FFFF0000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rgb="FFFF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double">
        <color rgb="FFFF0000"/>
      </top>
      <bottom style="thin">
        <color auto="1"/>
      </bottom>
      <diagonal/>
    </border>
    <border>
      <left style="double">
        <color auto="1"/>
      </left>
      <right style="medium">
        <color indexed="64"/>
      </right>
      <top style="double">
        <color rgb="FFFF0000"/>
      </top>
      <bottom style="thin">
        <color auto="1"/>
      </bottom>
      <diagonal/>
    </border>
    <border>
      <left/>
      <right style="medium">
        <color indexed="64"/>
      </right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 style="double">
        <color indexed="64"/>
      </left>
      <right style="thick">
        <color indexed="64"/>
      </right>
      <top/>
      <bottom style="double">
        <color rgb="FFFF0000"/>
      </bottom>
      <diagonal/>
    </border>
  </borders>
  <cellStyleXfs count="1">
    <xf numFmtId="0" fontId="0" fillId="0" borderId="0">
      <alignment vertical="center"/>
    </xf>
  </cellStyleXfs>
  <cellXfs count="391">
    <xf numFmtId="0" fontId="0" fillId="0" borderId="0" xfId="0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vertical="center" wrapText="1"/>
    </xf>
    <xf numFmtId="0" fontId="3" fillId="0" borderId="16" xfId="0" applyFont="1" applyFill="1" applyBorder="1" applyAlignment="1">
      <alignment vertical="center" wrapText="1"/>
    </xf>
    <xf numFmtId="0" fontId="3" fillId="0" borderId="18" xfId="0" applyFont="1" applyFill="1" applyBorder="1" applyAlignment="1">
      <alignment vertical="center" wrapText="1"/>
    </xf>
    <xf numFmtId="0" fontId="3" fillId="0" borderId="19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3" fillId="0" borderId="24" xfId="0" applyFont="1" applyFill="1" applyBorder="1" applyAlignment="1">
      <alignment vertical="center" wrapText="1"/>
    </xf>
    <xf numFmtId="0" fontId="4" fillId="7" borderId="31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vertical="center" wrapText="1"/>
    </xf>
    <xf numFmtId="0" fontId="4" fillId="6" borderId="4" xfId="0" applyFont="1" applyFill="1" applyBorder="1" applyAlignment="1">
      <alignment vertical="center" wrapText="1"/>
    </xf>
    <xf numFmtId="0" fontId="4" fillId="6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29" xfId="0" applyFont="1" applyFill="1" applyBorder="1" applyAlignment="1">
      <alignment vertical="center" wrapText="1"/>
    </xf>
    <xf numFmtId="0" fontId="4" fillId="7" borderId="40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 wrapText="1"/>
    </xf>
    <xf numFmtId="0" fontId="2" fillId="4" borderId="32" xfId="0" applyFont="1" applyFill="1" applyBorder="1" applyAlignment="1">
      <alignment horizontal="center" vertical="center" wrapText="1"/>
    </xf>
    <xf numFmtId="0" fontId="10" fillId="4" borderId="44" xfId="0" applyFont="1" applyFill="1" applyBorder="1" applyAlignment="1">
      <alignment vertical="center" wrapText="1"/>
    </xf>
    <xf numFmtId="0" fontId="10" fillId="4" borderId="46" xfId="0" applyFont="1" applyFill="1" applyBorder="1" applyAlignment="1">
      <alignment vertical="center" wrapText="1"/>
    </xf>
    <xf numFmtId="0" fontId="10" fillId="4" borderId="52" xfId="0" applyFont="1" applyFill="1" applyBorder="1" applyAlignment="1">
      <alignment vertical="center" wrapText="1"/>
    </xf>
    <xf numFmtId="0" fontId="11" fillId="4" borderId="32" xfId="0" applyFont="1" applyFill="1" applyBorder="1" applyAlignment="1">
      <alignment horizontal="left" vertical="center" wrapText="1"/>
    </xf>
    <xf numFmtId="0" fontId="11" fillId="4" borderId="33" xfId="0" applyFont="1" applyFill="1" applyBorder="1" applyAlignment="1">
      <alignment horizontal="left" vertical="center" wrapText="1"/>
    </xf>
    <xf numFmtId="0" fontId="11" fillId="4" borderId="36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7" fillId="7" borderId="11" xfId="0" applyFont="1" applyFill="1" applyBorder="1" applyAlignment="1">
      <alignment horizontal="center" vertical="center" wrapText="1"/>
    </xf>
    <xf numFmtId="0" fontId="7" fillId="7" borderId="3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9" fillId="4" borderId="42" xfId="0" applyFont="1" applyFill="1" applyBorder="1" applyAlignment="1">
      <alignment horizontal="center" vertical="center" wrapText="1"/>
    </xf>
    <xf numFmtId="0" fontId="9" fillId="4" borderId="4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 wrapText="1"/>
    </xf>
    <xf numFmtId="0" fontId="2" fillId="4" borderId="3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14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4" borderId="33" xfId="0" applyFont="1" applyFill="1" applyBorder="1" applyAlignment="1">
      <alignment vertical="center" wrapText="1"/>
    </xf>
    <xf numFmtId="0" fontId="9" fillId="4" borderId="45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2" fillId="4" borderId="7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9" fillId="4" borderId="47" xfId="0" applyFont="1" applyFill="1" applyBorder="1" applyAlignment="1">
      <alignment horizontal="center" vertical="center" wrapText="1"/>
    </xf>
    <xf numFmtId="0" fontId="9" fillId="4" borderId="48" xfId="0" applyFont="1" applyFill="1" applyBorder="1" applyAlignment="1">
      <alignment horizontal="center" vertical="center" wrapText="1"/>
    </xf>
    <xf numFmtId="0" fontId="10" fillId="4" borderId="49" xfId="0" applyFont="1" applyFill="1" applyBorder="1" applyAlignment="1">
      <alignment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9" fillId="4" borderId="50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7" xfId="0" applyFont="1" applyFill="1" applyBorder="1" applyAlignment="1">
      <alignment vertical="center" wrapText="1"/>
    </xf>
    <xf numFmtId="0" fontId="2" fillId="4" borderId="16" xfId="0" applyFont="1" applyFill="1" applyBorder="1" applyAlignment="1">
      <alignment vertical="center" wrapText="1"/>
    </xf>
    <xf numFmtId="0" fontId="2" fillId="4" borderId="36" xfId="0" applyFont="1" applyFill="1" applyBorder="1" applyAlignment="1">
      <alignment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vertical="center" wrapText="1"/>
    </xf>
    <xf numFmtId="0" fontId="2" fillId="4" borderId="31" xfId="0" applyFont="1" applyFill="1" applyBorder="1" applyAlignment="1">
      <alignment vertical="center" wrapText="1"/>
    </xf>
    <xf numFmtId="0" fontId="11" fillId="4" borderId="31" xfId="0" applyFont="1" applyFill="1" applyBorder="1" applyAlignment="1">
      <alignment horizontal="left" vertical="center" wrapText="1"/>
    </xf>
    <xf numFmtId="0" fontId="9" fillId="4" borderId="53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vertical="center" wrapText="1"/>
    </xf>
    <xf numFmtId="0" fontId="2" fillId="4" borderId="20" xfId="0" applyFont="1" applyFill="1" applyBorder="1" applyAlignment="1">
      <alignment vertical="center" wrapText="1"/>
    </xf>
    <xf numFmtId="0" fontId="2" fillId="4" borderId="34" xfId="0" applyFont="1" applyFill="1" applyBorder="1" applyAlignment="1">
      <alignment vertical="center" wrapText="1"/>
    </xf>
    <xf numFmtId="0" fontId="9" fillId="4" borderId="54" xfId="0" applyFont="1" applyFill="1" applyBorder="1" applyAlignment="1">
      <alignment horizontal="center" vertical="center" wrapText="1"/>
    </xf>
    <xf numFmtId="0" fontId="9" fillId="4" borderId="55" xfId="0" applyFont="1" applyFill="1" applyBorder="1" applyAlignment="1">
      <alignment horizontal="center" vertical="center" wrapText="1"/>
    </xf>
    <xf numFmtId="0" fontId="10" fillId="4" borderId="56" xfId="0" applyFont="1" applyFill="1" applyBorder="1" applyAlignment="1">
      <alignment vertical="center" wrapText="1"/>
    </xf>
    <xf numFmtId="0" fontId="11" fillId="4" borderId="34" xfId="0" applyFont="1" applyFill="1" applyBorder="1" applyAlignment="1">
      <alignment horizontal="left" vertical="center" wrapText="1"/>
    </xf>
    <xf numFmtId="0" fontId="10" fillId="4" borderId="57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vertical="center" wrapText="1"/>
    </xf>
    <xf numFmtId="0" fontId="2" fillId="4" borderId="29" xfId="0" applyFont="1" applyFill="1" applyBorder="1" applyAlignment="1">
      <alignment vertical="center" wrapText="1"/>
    </xf>
    <xf numFmtId="0" fontId="9" fillId="4" borderId="58" xfId="0" applyFont="1" applyFill="1" applyBorder="1" applyAlignment="1">
      <alignment horizontal="center" vertical="center" wrapText="1"/>
    </xf>
    <xf numFmtId="0" fontId="9" fillId="4" borderId="5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2" fillId="4" borderId="41" xfId="0" applyFont="1" applyFill="1" applyBorder="1" applyAlignment="1">
      <alignment vertical="center" wrapText="1"/>
    </xf>
    <xf numFmtId="0" fontId="2" fillId="4" borderId="2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vertical="center" wrapText="1"/>
    </xf>
    <xf numFmtId="0" fontId="2" fillId="4" borderId="35" xfId="0" applyFont="1" applyFill="1" applyBorder="1" applyAlignment="1">
      <alignment vertical="center" wrapText="1"/>
    </xf>
    <xf numFmtId="0" fontId="9" fillId="4" borderId="60" xfId="0" applyFont="1" applyFill="1" applyBorder="1" applyAlignment="1">
      <alignment horizontal="center" vertical="center" wrapText="1"/>
    </xf>
    <xf numFmtId="0" fontId="9" fillId="4" borderId="61" xfId="0" applyFont="1" applyFill="1" applyBorder="1" applyAlignment="1">
      <alignment horizontal="center" vertical="center" wrapText="1"/>
    </xf>
    <xf numFmtId="0" fontId="10" fillId="4" borderId="62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41" xfId="0" applyFont="1" applyFill="1" applyBorder="1" applyAlignment="1">
      <alignment horizontal="center" vertical="center" wrapText="1"/>
    </xf>
    <xf numFmtId="0" fontId="2" fillId="4" borderId="25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0" fontId="11" fillId="4" borderId="35" xfId="0" applyFont="1" applyFill="1" applyBorder="1" applyAlignment="1">
      <alignment horizontal="left" vertical="center" wrapText="1"/>
    </xf>
    <xf numFmtId="176" fontId="2" fillId="4" borderId="32" xfId="0" applyNumberFormat="1" applyFont="1" applyFill="1" applyBorder="1" applyAlignment="1">
      <alignment horizontal="center" vertical="center" wrapText="1"/>
    </xf>
    <xf numFmtId="0" fontId="0" fillId="4" borderId="32" xfId="0" applyFill="1" applyBorder="1" applyAlignment="1">
      <alignment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2" fillId="4" borderId="63" xfId="0" applyFont="1" applyFill="1" applyBorder="1" applyAlignment="1">
      <alignment horizontal="center" vertical="center" wrapText="1"/>
    </xf>
    <xf numFmtId="0" fontId="2" fillId="4" borderId="64" xfId="0" applyFont="1" applyFill="1" applyBorder="1" applyAlignment="1">
      <alignment horizontal="center" vertical="center" wrapText="1"/>
    </xf>
    <xf numFmtId="0" fontId="0" fillId="4" borderId="63" xfId="0" applyFill="1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0" fontId="0" fillId="4" borderId="64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63" xfId="0" applyFill="1" applyBorder="1" applyAlignment="1">
      <alignment vertical="center" wrapText="1"/>
    </xf>
    <xf numFmtId="0" fontId="0" fillId="4" borderId="65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0" fontId="0" fillId="4" borderId="66" xfId="0" applyFill="1" applyBorder="1" applyAlignment="1">
      <alignment vertical="center" wrapText="1"/>
    </xf>
    <xf numFmtId="0" fontId="0" fillId="4" borderId="14" xfId="0" applyFill="1" applyBorder="1" applyAlignment="1">
      <alignment vertical="center" wrapText="1"/>
    </xf>
    <xf numFmtId="0" fontId="0" fillId="4" borderId="67" xfId="0" applyFill="1" applyBorder="1" applyAlignment="1">
      <alignment horizontal="center" vertical="center" wrapText="1"/>
    </xf>
    <xf numFmtId="0" fontId="0" fillId="4" borderId="18" xfId="0" applyFill="1" applyBorder="1" applyAlignment="1">
      <alignment vertical="center" wrapText="1"/>
    </xf>
    <xf numFmtId="0" fontId="2" fillId="4" borderId="68" xfId="0" applyFont="1" applyFill="1" applyBorder="1" applyAlignment="1">
      <alignment horizontal="center" vertical="center" wrapText="1"/>
    </xf>
    <xf numFmtId="0" fontId="0" fillId="4" borderId="69" xfId="0" applyFill="1" applyBorder="1" applyAlignment="1">
      <alignment vertical="center" wrapText="1"/>
    </xf>
    <xf numFmtId="0" fontId="0" fillId="4" borderId="17" xfId="0" applyFill="1" applyBorder="1" applyAlignment="1">
      <alignment vertical="center" wrapText="1"/>
    </xf>
    <xf numFmtId="0" fontId="0" fillId="4" borderId="16" xfId="0" applyFill="1" applyBorder="1" applyAlignment="1">
      <alignment vertical="center" wrapText="1"/>
    </xf>
    <xf numFmtId="0" fontId="0" fillId="4" borderId="70" xfId="0" applyFill="1" applyBorder="1" applyAlignment="1">
      <alignment vertical="center" wrapText="1"/>
    </xf>
    <xf numFmtId="0" fontId="0" fillId="4" borderId="15" xfId="0" applyFill="1" applyBorder="1" applyAlignment="1">
      <alignment vertical="center" wrapText="1"/>
    </xf>
    <xf numFmtId="0" fontId="0" fillId="4" borderId="7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0" fillId="4" borderId="67" xfId="0" applyFill="1" applyBorder="1" applyAlignment="1">
      <alignment vertical="center" wrapText="1"/>
    </xf>
    <xf numFmtId="0" fontId="0" fillId="4" borderId="20" xfId="0" applyFill="1" applyBorder="1" applyAlignment="1">
      <alignment vertical="center" wrapText="1"/>
    </xf>
    <xf numFmtId="0" fontId="0" fillId="4" borderId="19" xfId="0" applyFill="1" applyBorder="1" applyAlignment="1">
      <alignment vertical="center" wrapText="1"/>
    </xf>
    <xf numFmtId="0" fontId="0" fillId="4" borderId="72" xfId="0" applyFill="1" applyBorder="1" applyAlignment="1">
      <alignment vertical="center" wrapText="1"/>
    </xf>
    <xf numFmtId="0" fontId="0" fillId="4" borderId="73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4" borderId="29" xfId="0" applyFill="1" applyBorder="1" applyAlignment="1">
      <alignment vertical="center" wrapText="1"/>
    </xf>
    <xf numFmtId="0" fontId="0" fillId="4" borderId="74" xfId="0" applyFill="1" applyBorder="1" applyAlignment="1">
      <alignment vertical="center" wrapText="1"/>
    </xf>
    <xf numFmtId="0" fontId="0" fillId="4" borderId="75" xfId="0" applyFill="1" applyBorder="1" applyAlignment="1">
      <alignment vertical="center" wrapText="1"/>
    </xf>
    <xf numFmtId="0" fontId="2" fillId="4" borderId="76" xfId="0" applyFont="1" applyFill="1" applyBorder="1" applyAlignment="1">
      <alignment horizontal="center" vertical="center" wrapText="1"/>
    </xf>
    <xf numFmtId="0" fontId="0" fillId="4" borderId="77" xfId="0" applyFill="1" applyBorder="1" applyAlignment="1">
      <alignment vertical="center" wrapText="1"/>
    </xf>
    <xf numFmtId="0" fontId="0" fillId="4" borderId="78" xfId="0" applyFill="1" applyBorder="1" applyAlignment="1">
      <alignment vertical="center" wrapText="1"/>
    </xf>
    <xf numFmtId="0" fontId="15" fillId="4" borderId="32" xfId="0" applyFont="1" applyFill="1" applyBorder="1" applyAlignment="1">
      <alignment horizontal="left" vertical="center" wrapText="1"/>
    </xf>
    <xf numFmtId="0" fontId="15" fillId="4" borderId="33" xfId="0" applyFont="1" applyFill="1" applyBorder="1" applyAlignment="1">
      <alignment horizontal="left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horizontal="center" vertical="center" wrapText="1"/>
    </xf>
    <xf numFmtId="0" fontId="15" fillId="4" borderId="14" xfId="0" applyFont="1" applyFill="1" applyBorder="1" applyAlignment="1">
      <alignment horizontal="center" vertical="center" wrapText="1"/>
    </xf>
    <xf numFmtId="0" fontId="15" fillId="4" borderId="23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0" xfId="0" applyFont="1" applyFill="1" applyBorder="1" applyAlignment="1">
      <alignment horizontal="center" vertical="center" wrapText="1"/>
    </xf>
    <xf numFmtId="0" fontId="15" fillId="4" borderId="15" xfId="0" applyFont="1" applyFill="1" applyBorder="1" applyAlignment="1">
      <alignment horizontal="center" vertical="center" wrapText="1"/>
    </xf>
    <xf numFmtId="0" fontId="15" fillId="4" borderId="36" xfId="0" applyFont="1" applyFill="1" applyBorder="1" applyAlignment="1">
      <alignment horizontal="left" vertical="center" wrapText="1"/>
    </xf>
    <xf numFmtId="0" fontId="15" fillId="4" borderId="31" xfId="0" applyFont="1" applyFill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34" xfId="0" applyFont="1" applyFill="1" applyBorder="1" applyAlignment="1">
      <alignment horizontal="left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 wrapText="1"/>
    </xf>
    <xf numFmtId="0" fontId="2" fillId="4" borderId="74" xfId="0" applyFont="1" applyFill="1" applyBorder="1" applyAlignment="1">
      <alignment horizontal="center" vertical="center" wrapText="1"/>
    </xf>
    <xf numFmtId="0" fontId="15" fillId="4" borderId="76" xfId="0" applyFont="1" applyFill="1" applyBorder="1" applyAlignment="1">
      <alignment horizontal="center" vertical="center" wrapText="1"/>
    </xf>
    <xf numFmtId="0" fontId="15" fillId="4" borderId="77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3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32" xfId="0" applyFill="1" applyBorder="1">
      <alignment vertical="center"/>
    </xf>
    <xf numFmtId="0" fontId="0" fillId="4" borderId="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3" xfId="0" applyFill="1" applyBorder="1">
      <alignment vertical="center"/>
    </xf>
    <xf numFmtId="0" fontId="0" fillId="4" borderId="23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36" xfId="0" applyFill="1" applyBorder="1">
      <alignment vertical="center"/>
    </xf>
    <xf numFmtId="0" fontId="0" fillId="4" borderId="31" xfId="0" applyFill="1" applyBorder="1">
      <alignment vertical="center"/>
    </xf>
    <xf numFmtId="0" fontId="0" fillId="4" borderId="34" xfId="0" applyFill="1" applyBorder="1">
      <alignment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35" xfId="0" applyFill="1" applyBorder="1">
      <alignment vertical="center"/>
    </xf>
    <xf numFmtId="0" fontId="15" fillId="4" borderId="32" xfId="0" applyFont="1" applyFill="1" applyBorder="1" applyAlignment="1">
      <alignment horizontal="left" vertical="center"/>
    </xf>
    <xf numFmtId="0" fontId="15" fillId="4" borderId="35" xfId="0" applyFont="1" applyFill="1" applyBorder="1" applyAlignment="1">
      <alignment horizontal="left" vertical="center"/>
    </xf>
    <xf numFmtId="0" fontId="8" fillId="8" borderId="37" xfId="0" applyFont="1" applyFill="1" applyBorder="1" applyAlignment="1">
      <alignment horizontal="center" vertical="center"/>
    </xf>
    <xf numFmtId="0" fontId="8" fillId="8" borderId="3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6" fillId="9" borderId="2" xfId="0" applyFont="1" applyFill="1" applyBorder="1" applyAlignment="1">
      <alignment horizontal="center" vertical="center"/>
    </xf>
    <xf numFmtId="0" fontId="16" fillId="9" borderId="79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1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16" fillId="9" borderId="8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18" xfId="0" applyFont="1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5" borderId="83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4" fillId="6" borderId="84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5" fillId="5" borderId="85" xfId="0" applyFont="1" applyFill="1" applyBorder="1" applyAlignment="1">
      <alignment horizontal="center" vertical="center" wrapText="1"/>
    </xf>
    <xf numFmtId="0" fontId="5" fillId="5" borderId="86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7" fillId="4" borderId="0" xfId="0" applyFont="1" applyFill="1" applyAlignment="1">
      <alignment vertical="center" wrapText="1"/>
    </xf>
    <xf numFmtId="0" fontId="18" fillId="4" borderId="11" xfId="0" applyFont="1" applyFill="1" applyBorder="1" applyAlignment="1">
      <alignment vertical="center" wrapText="1"/>
    </xf>
    <xf numFmtId="0" fontId="2" fillId="11" borderId="76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5" fillId="12" borderId="0" xfId="0" applyFont="1" applyFill="1" applyAlignment="1">
      <alignment vertical="center" wrapText="1"/>
    </xf>
    <xf numFmtId="0" fontId="5" fillId="12" borderId="0" xfId="0" applyFont="1" applyFill="1" applyAlignment="1">
      <alignment horizontal="center" vertical="center" wrapText="1"/>
    </xf>
    <xf numFmtId="0" fontId="0" fillId="12" borderId="0" xfId="0" applyFill="1">
      <alignment vertical="center"/>
    </xf>
    <xf numFmtId="0" fontId="0" fillId="12" borderId="0" xfId="0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9" fillId="13" borderId="8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87" xfId="0" applyFont="1" applyFill="1" applyBorder="1" applyAlignment="1">
      <alignment horizontal="center" vertical="center" wrapText="1"/>
    </xf>
    <xf numFmtId="0" fontId="3" fillId="0" borderId="88" xfId="0" applyFont="1" applyFill="1" applyBorder="1" applyAlignment="1">
      <alignment horizontal="center" vertical="center" wrapText="1"/>
    </xf>
    <xf numFmtId="0" fontId="3" fillId="0" borderId="90" xfId="0" applyFont="1" applyFill="1" applyBorder="1" applyAlignment="1">
      <alignment vertical="center" wrapText="1"/>
    </xf>
    <xf numFmtId="0" fontId="3" fillId="0" borderId="91" xfId="0" applyFont="1" applyFill="1" applyBorder="1" applyAlignment="1">
      <alignment vertical="center" wrapText="1"/>
    </xf>
    <xf numFmtId="0" fontId="3" fillId="0" borderId="90" xfId="0" applyFont="1" applyFill="1" applyBorder="1" applyAlignment="1">
      <alignment horizontal="center" vertical="center" wrapText="1"/>
    </xf>
    <xf numFmtId="0" fontId="3" fillId="0" borderId="92" xfId="0" applyFont="1" applyFill="1" applyBorder="1" applyAlignment="1">
      <alignment horizontal="center" vertical="center" wrapText="1"/>
    </xf>
    <xf numFmtId="0" fontId="3" fillId="0" borderId="93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9" fillId="4" borderId="94" xfId="0" applyFont="1" applyFill="1" applyBorder="1" applyAlignment="1">
      <alignment horizontal="center" vertical="center" wrapText="1"/>
    </xf>
    <xf numFmtId="0" fontId="9" fillId="4" borderId="95" xfId="0" applyFont="1" applyFill="1" applyBorder="1" applyAlignment="1">
      <alignment horizontal="center" vertical="center" wrapText="1"/>
    </xf>
    <xf numFmtId="0" fontId="10" fillId="4" borderId="96" xfId="0" applyFont="1" applyFill="1" applyBorder="1" applyAlignment="1">
      <alignment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2" fillId="4" borderId="97" xfId="0" applyFont="1" applyFill="1" applyBorder="1" applyAlignment="1">
      <alignment horizontal="center" vertical="center" wrapText="1"/>
    </xf>
    <xf numFmtId="0" fontId="2" fillId="4" borderId="92" xfId="0" applyFont="1" applyFill="1" applyBorder="1" applyAlignment="1">
      <alignment horizontal="center" vertical="center" wrapText="1"/>
    </xf>
    <xf numFmtId="0" fontId="2" fillId="4" borderId="90" xfId="0" applyFont="1" applyFill="1" applyBorder="1" applyAlignment="1">
      <alignment vertical="center" wrapText="1"/>
    </xf>
    <xf numFmtId="0" fontId="2" fillId="4" borderId="91" xfId="0" applyFont="1" applyFill="1" applyBorder="1" applyAlignment="1">
      <alignment horizontal="center" vertical="center" wrapText="1"/>
    </xf>
    <xf numFmtId="0" fontId="2" fillId="4" borderId="98" xfId="0" applyFont="1" applyFill="1" applyBorder="1" applyAlignment="1">
      <alignment horizontal="center" vertical="center" wrapText="1"/>
    </xf>
    <xf numFmtId="0" fontId="2" fillId="4" borderId="90" xfId="0" applyFont="1" applyFill="1" applyBorder="1" applyAlignment="1">
      <alignment horizontal="center" vertical="center" wrapText="1"/>
    </xf>
    <xf numFmtId="0" fontId="9" fillId="4" borderId="99" xfId="0" applyFont="1" applyFill="1" applyBorder="1" applyAlignment="1">
      <alignment horizontal="center" vertical="center" wrapText="1"/>
    </xf>
    <xf numFmtId="0" fontId="9" fillId="4" borderId="100" xfId="0" applyFont="1" applyFill="1" applyBorder="1" applyAlignment="1">
      <alignment horizontal="center" vertical="center" wrapText="1"/>
    </xf>
    <xf numFmtId="0" fontId="10" fillId="4" borderId="101" xfId="0" applyFont="1" applyFill="1" applyBorder="1" applyAlignment="1">
      <alignment vertical="center" wrapText="1"/>
    </xf>
    <xf numFmtId="0" fontId="11" fillId="4" borderId="98" xfId="0" applyFont="1" applyFill="1" applyBorder="1" applyAlignment="1">
      <alignment horizontal="left" vertical="center" wrapText="1"/>
    </xf>
    <xf numFmtId="0" fontId="0" fillId="4" borderId="97" xfId="0" applyFill="1" applyBorder="1" applyAlignment="1">
      <alignment horizontal="center" vertical="center"/>
    </xf>
    <xf numFmtId="0" fontId="0" fillId="4" borderId="92" xfId="0" applyFill="1" applyBorder="1" applyAlignment="1">
      <alignment horizontal="center" vertical="center"/>
    </xf>
    <xf numFmtId="0" fontId="0" fillId="4" borderId="90" xfId="0" applyFill="1" applyBorder="1" applyAlignment="1">
      <alignment horizontal="center" vertical="center"/>
    </xf>
    <xf numFmtId="0" fontId="0" fillId="4" borderId="91" xfId="0" applyFill="1" applyBorder="1" applyAlignment="1">
      <alignment horizontal="center" vertical="center"/>
    </xf>
    <xf numFmtId="0" fontId="0" fillId="4" borderId="98" xfId="0" applyFill="1" applyBorder="1" applyAlignment="1">
      <alignment vertical="center" wrapText="1"/>
    </xf>
    <xf numFmtId="0" fontId="0" fillId="4" borderId="98" xfId="0" applyFill="1" applyBorder="1">
      <alignment vertical="center"/>
    </xf>
    <xf numFmtId="0" fontId="0" fillId="4" borderId="102" xfId="0" applyFill="1" applyBorder="1" applyAlignment="1">
      <alignment horizontal="center" vertical="center" wrapText="1"/>
    </xf>
    <xf numFmtId="0" fontId="0" fillId="4" borderId="92" xfId="0" applyFill="1" applyBorder="1" applyAlignment="1">
      <alignment horizontal="center" vertical="center" wrapText="1"/>
    </xf>
    <xf numFmtId="0" fontId="0" fillId="4" borderId="90" xfId="0" applyFill="1" applyBorder="1" applyAlignment="1">
      <alignment vertical="center" wrapText="1"/>
    </xf>
    <xf numFmtId="0" fontId="2" fillId="4" borderId="103" xfId="0" applyFont="1" applyFill="1" applyBorder="1" applyAlignment="1">
      <alignment horizontal="center" vertical="center" wrapText="1"/>
    </xf>
    <xf numFmtId="0" fontId="0" fillId="4" borderId="104" xfId="0" applyFill="1" applyBorder="1" applyAlignment="1">
      <alignment vertical="center" wrapText="1"/>
    </xf>
    <xf numFmtId="0" fontId="15" fillId="4" borderId="97" xfId="0" applyFont="1" applyFill="1" applyBorder="1" applyAlignment="1">
      <alignment horizontal="center" vertical="center" wrapText="1"/>
    </xf>
    <xf numFmtId="0" fontId="15" fillId="4" borderId="92" xfId="0" applyFont="1" applyFill="1" applyBorder="1" applyAlignment="1">
      <alignment horizontal="center" vertical="center" wrapText="1"/>
    </xf>
    <xf numFmtId="0" fontId="15" fillId="4" borderId="90" xfId="0" applyFont="1" applyFill="1" applyBorder="1" applyAlignment="1">
      <alignment horizontal="center" vertical="center" wrapText="1"/>
    </xf>
    <xf numFmtId="0" fontId="15" fillId="4" borderId="98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106" xfId="0" applyFont="1" applyFill="1" applyBorder="1" applyAlignment="1">
      <alignment vertical="center" wrapText="1"/>
    </xf>
    <xf numFmtId="0" fontId="3" fillId="0" borderId="107" xfId="0" applyFont="1" applyFill="1" applyBorder="1" applyAlignment="1">
      <alignment vertical="center" wrapText="1"/>
    </xf>
    <xf numFmtId="0" fontId="3" fillId="0" borderId="106" xfId="0" applyFont="1" applyFill="1" applyBorder="1" applyAlignment="1">
      <alignment horizontal="center" vertical="center" wrapText="1"/>
    </xf>
    <xf numFmtId="0" fontId="3" fillId="0" borderId="108" xfId="0" applyFont="1" applyFill="1" applyBorder="1" applyAlignment="1">
      <alignment horizontal="center" vertical="center" wrapText="1"/>
    </xf>
    <xf numFmtId="0" fontId="2" fillId="4" borderId="105" xfId="0" applyFont="1" applyFill="1" applyBorder="1" applyAlignment="1">
      <alignment vertical="center" wrapText="1"/>
    </xf>
    <xf numFmtId="0" fontId="2" fillId="4" borderId="108" xfId="0" applyFont="1" applyFill="1" applyBorder="1" applyAlignment="1">
      <alignment vertical="center" wrapText="1"/>
    </xf>
    <xf numFmtId="0" fontId="2" fillId="4" borderId="106" xfId="0" applyFont="1" applyFill="1" applyBorder="1" applyAlignment="1">
      <alignment horizontal="center" vertical="center" wrapText="1"/>
    </xf>
    <xf numFmtId="0" fontId="2" fillId="4" borderId="107" xfId="0" applyFont="1" applyFill="1" applyBorder="1" applyAlignment="1">
      <alignment vertical="center" wrapText="1"/>
    </xf>
    <xf numFmtId="0" fontId="2" fillId="4" borderId="109" xfId="0" applyFont="1" applyFill="1" applyBorder="1" applyAlignment="1">
      <alignment vertical="center" wrapText="1"/>
    </xf>
    <xf numFmtId="0" fontId="9" fillId="4" borderId="110" xfId="0" applyFont="1" applyFill="1" applyBorder="1" applyAlignment="1">
      <alignment horizontal="center" vertical="center" wrapText="1"/>
    </xf>
    <xf numFmtId="0" fontId="9" fillId="4" borderId="111" xfId="0" applyFont="1" applyFill="1" applyBorder="1" applyAlignment="1">
      <alignment horizontal="center" vertical="center" wrapText="1"/>
    </xf>
    <xf numFmtId="0" fontId="10" fillId="4" borderId="112" xfId="0" applyFont="1" applyFill="1" applyBorder="1" applyAlignment="1">
      <alignment vertical="center" wrapText="1"/>
    </xf>
    <xf numFmtId="0" fontId="2" fillId="4" borderId="108" xfId="0" applyFont="1" applyFill="1" applyBorder="1" applyAlignment="1">
      <alignment horizontal="center" vertical="center" wrapText="1"/>
    </xf>
    <xf numFmtId="0" fontId="2" fillId="4" borderId="107" xfId="0" applyFont="1" applyFill="1" applyBorder="1" applyAlignment="1">
      <alignment horizontal="center" vertical="center" wrapText="1"/>
    </xf>
    <xf numFmtId="0" fontId="2" fillId="4" borderId="109" xfId="0" applyFont="1" applyFill="1" applyBorder="1" applyAlignment="1">
      <alignment horizontal="center" vertical="center" wrapText="1"/>
    </xf>
    <xf numFmtId="0" fontId="2" fillId="4" borderId="105" xfId="0" applyFont="1" applyFill="1" applyBorder="1" applyAlignment="1">
      <alignment horizontal="center" vertical="center" wrapText="1"/>
    </xf>
    <xf numFmtId="0" fontId="11" fillId="4" borderId="109" xfId="0" applyFont="1" applyFill="1" applyBorder="1" applyAlignment="1">
      <alignment horizontal="left" vertical="center" wrapText="1"/>
    </xf>
    <xf numFmtId="0" fontId="0" fillId="4" borderId="105" xfId="0" applyFill="1" applyBorder="1" applyAlignment="1">
      <alignment horizontal="center" vertical="center"/>
    </xf>
    <xf numFmtId="0" fontId="0" fillId="4" borderId="108" xfId="0" applyFill="1" applyBorder="1" applyAlignment="1">
      <alignment horizontal="center" vertical="center"/>
    </xf>
    <xf numFmtId="0" fontId="0" fillId="4" borderId="106" xfId="0" applyFill="1" applyBorder="1" applyAlignment="1">
      <alignment horizontal="center" vertical="center"/>
    </xf>
    <xf numFmtId="0" fontId="0" fillId="4" borderId="107" xfId="0" applyFill="1" applyBorder="1" applyAlignment="1">
      <alignment horizontal="center" vertical="center"/>
    </xf>
    <xf numFmtId="0" fontId="0" fillId="4" borderId="109" xfId="0" applyFill="1" applyBorder="1">
      <alignment vertical="center"/>
    </xf>
    <xf numFmtId="0" fontId="0" fillId="4" borderId="113" xfId="0" applyFill="1" applyBorder="1" applyAlignment="1">
      <alignment vertical="center" wrapText="1"/>
    </xf>
    <xf numFmtId="0" fontId="0" fillId="4" borderId="108" xfId="0" applyFill="1" applyBorder="1" applyAlignment="1">
      <alignment vertical="center" wrapText="1"/>
    </xf>
    <xf numFmtId="0" fontId="0" fillId="4" borderId="107" xfId="0" applyFill="1" applyBorder="1" applyAlignment="1">
      <alignment vertical="center" wrapText="1"/>
    </xf>
    <xf numFmtId="0" fontId="0" fillId="4" borderId="114" xfId="0" applyFill="1" applyBorder="1" applyAlignment="1">
      <alignment vertical="center" wrapText="1"/>
    </xf>
    <xf numFmtId="0" fontId="15" fillId="4" borderId="105" xfId="0" applyFont="1" applyFill="1" applyBorder="1" applyAlignment="1">
      <alignment horizontal="center" vertical="center" wrapText="1"/>
    </xf>
    <xf numFmtId="0" fontId="15" fillId="4" borderId="106" xfId="0" applyFont="1" applyFill="1" applyBorder="1" applyAlignment="1">
      <alignment horizontal="center" vertical="center" wrapText="1"/>
    </xf>
    <xf numFmtId="0" fontId="15" fillId="4" borderId="109" xfId="0" applyFont="1" applyFill="1" applyBorder="1" applyAlignment="1">
      <alignment horizontal="left" vertical="center" wrapText="1"/>
    </xf>
    <xf numFmtId="0" fontId="2" fillId="4" borderId="97" xfId="0" applyFont="1" applyFill="1" applyBorder="1" applyAlignment="1">
      <alignment vertical="center" wrapText="1"/>
    </xf>
    <xf numFmtId="0" fontId="2" fillId="4" borderId="92" xfId="0" applyFont="1" applyFill="1" applyBorder="1" applyAlignment="1">
      <alignment vertical="center" wrapText="1"/>
    </xf>
    <xf numFmtId="0" fontId="2" fillId="4" borderId="91" xfId="0" applyFont="1" applyFill="1" applyBorder="1" applyAlignment="1">
      <alignment vertical="center" wrapText="1"/>
    </xf>
    <xf numFmtId="0" fontId="2" fillId="4" borderId="98" xfId="0" applyFont="1" applyFill="1" applyBorder="1" applyAlignment="1">
      <alignment vertical="center" wrapText="1"/>
    </xf>
    <xf numFmtId="0" fontId="9" fillId="4" borderId="115" xfId="0" applyFont="1" applyFill="1" applyBorder="1" applyAlignment="1">
      <alignment horizontal="center" vertical="center" wrapText="1"/>
    </xf>
    <xf numFmtId="0" fontId="0" fillId="4" borderId="102" xfId="0" applyFill="1" applyBorder="1" applyAlignment="1">
      <alignment vertical="center" wrapText="1"/>
    </xf>
    <xf numFmtId="0" fontId="0" fillId="4" borderId="92" xfId="0" applyFill="1" applyBorder="1" applyAlignment="1">
      <alignment vertical="center" wrapText="1"/>
    </xf>
    <xf numFmtId="0" fontId="0" fillId="4" borderId="91" xfId="0" applyFill="1" applyBorder="1" applyAlignment="1">
      <alignment vertical="center" wrapText="1"/>
    </xf>
    <xf numFmtId="0" fontId="2" fillId="4" borderId="106" xfId="0" applyFont="1" applyFill="1" applyBorder="1" applyAlignment="1">
      <alignment vertical="center" wrapText="1"/>
    </xf>
    <xf numFmtId="0" fontId="0" fillId="4" borderId="106" xfId="0" applyFill="1" applyBorder="1" applyAlignment="1">
      <alignment vertical="center" wrapText="1"/>
    </xf>
    <xf numFmtId="0" fontId="15" fillId="4" borderId="108" xfId="0" applyFont="1" applyFill="1" applyBorder="1" applyAlignment="1">
      <alignment horizontal="center" vertical="center" wrapText="1"/>
    </xf>
    <xf numFmtId="0" fontId="9" fillId="4" borderId="116" xfId="0" applyFont="1" applyFill="1" applyBorder="1" applyAlignment="1">
      <alignment horizontal="center" vertical="center" wrapText="1"/>
    </xf>
    <xf numFmtId="0" fontId="10" fillId="4" borderId="117" xfId="0" applyFont="1" applyFill="1" applyBorder="1" applyAlignment="1">
      <alignment vertical="center" wrapText="1"/>
    </xf>
    <xf numFmtId="0" fontId="2" fillId="11" borderId="90" xfId="0" applyFont="1" applyFill="1" applyBorder="1" applyAlignment="1">
      <alignment horizontal="center" vertical="center" wrapText="1"/>
    </xf>
    <xf numFmtId="0" fontId="18" fillId="4" borderId="16" xfId="0" applyFont="1" applyFill="1" applyBorder="1" applyAlignment="1">
      <alignment vertical="center" wrapText="1"/>
    </xf>
    <xf numFmtId="0" fontId="0" fillId="4" borderId="31" xfId="0" applyFill="1" applyBorder="1" applyAlignment="1">
      <alignment vertical="center" wrapText="1"/>
    </xf>
    <xf numFmtId="0" fontId="18" fillId="4" borderId="91" xfId="0" applyFont="1" applyFill="1" applyBorder="1" applyAlignment="1">
      <alignment vertical="center" wrapText="1"/>
    </xf>
    <xf numFmtId="0" fontId="15" fillId="4" borderId="91" xfId="0" applyFont="1" applyFill="1" applyBorder="1" applyAlignment="1">
      <alignment horizontal="center" vertical="center" wrapText="1"/>
    </xf>
    <xf numFmtId="0" fontId="15" fillId="4" borderId="98" xfId="0" applyFont="1" applyFill="1" applyBorder="1" applyAlignment="1">
      <alignment horizontal="left" vertical="center"/>
    </xf>
    <xf numFmtId="0" fontId="3" fillId="0" borderId="0" xfId="0" pivotButton="1" applyFont="1">
      <alignment vertical="center"/>
    </xf>
    <xf numFmtId="0" fontId="3" fillId="12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NumberFormat="1" applyFont="1">
      <alignment vertical="center"/>
    </xf>
    <xf numFmtId="0" fontId="3" fillId="8" borderId="4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80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16" borderId="0" xfId="0" applyFill="1" applyAlignment="1">
      <alignment horizontal="left" vertical="center"/>
    </xf>
    <xf numFmtId="0" fontId="0" fillId="16" borderId="0" xfId="0" applyNumberFormat="1" applyFill="1">
      <alignment vertical="center"/>
    </xf>
    <xf numFmtId="0" fontId="0" fillId="16" borderId="0" xfId="0" applyFill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26" xfId="0" applyFont="1" applyFill="1" applyBorder="1" applyAlignment="1">
      <alignment vertical="center" wrapText="1"/>
    </xf>
    <xf numFmtId="0" fontId="2" fillId="0" borderId="28" xfId="0" applyFont="1" applyFill="1" applyBorder="1" applyAlignment="1">
      <alignment vertical="center" wrapText="1"/>
    </xf>
    <xf numFmtId="0" fontId="8" fillId="8" borderId="37" xfId="0" applyFont="1" applyFill="1" applyBorder="1" applyAlignment="1">
      <alignment horizontal="center" vertical="center" wrapText="1"/>
    </xf>
    <xf numFmtId="0" fontId="8" fillId="8" borderId="38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horizontal="center" vertical="center" wrapText="1"/>
    </xf>
    <xf numFmtId="0" fontId="2" fillId="0" borderId="89" xfId="0" applyFont="1" applyFill="1" applyBorder="1" applyAlignment="1">
      <alignment vertical="center" wrapText="1"/>
    </xf>
    <xf numFmtId="0" fontId="3" fillId="0" borderId="105" xfId="0" applyFont="1" applyFill="1" applyBorder="1" applyAlignment="1">
      <alignment vertical="center" wrapText="1"/>
    </xf>
    <xf numFmtId="0" fontId="3" fillId="0" borderId="97" xfId="0" applyFont="1" applyFill="1" applyBorder="1" applyAlignment="1">
      <alignment vertical="center" wrapText="1"/>
    </xf>
    <xf numFmtId="0" fontId="3" fillId="0" borderId="105" xfId="0" applyFont="1" applyFill="1" applyBorder="1" applyAlignment="1">
      <alignment horizontal="center" vertical="center" wrapText="1"/>
    </xf>
    <xf numFmtId="0" fontId="3" fillId="0" borderId="97" xfId="0" applyFont="1" applyFill="1" applyBorder="1" applyAlignment="1">
      <alignment horizontal="center" vertical="center" wrapText="1"/>
    </xf>
  </cellXfs>
  <cellStyles count="1">
    <cellStyle name="一般" xfId="0" builtinId="0"/>
  </cellStyles>
  <dxfs count="12">
    <dxf>
      <font>
        <sz val="10"/>
      </font>
    </dxf>
    <dxf>
      <font>
        <name val="微軟正黑體"/>
        <scheme val="none"/>
      </font>
    </dxf>
    <dxf>
      <fill>
        <patternFill>
          <bgColor theme="4" tint="0.79998168889431442"/>
        </patternFill>
      </fill>
    </dxf>
    <dxf>
      <fill>
        <patternFill patternType="solid"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4" tint="0.79998168889431442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Light16"/>
  <colors>
    <mruColors>
      <color rgb="FFFFFFCC"/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pivotCacheDefinition" Target="pivotCache/pivotCacheDefinition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3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pivotCacheDefinition" Target="pivotCache/pivotCacheDefinition17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pivotCacheDefinition" Target="pivotCache/pivotCacheDefinition12.xml"/><Relationship Id="rId29" Type="http://schemas.openxmlformats.org/officeDocument/2006/relationships/pivotCacheDefinition" Target="pivotCache/pivotCacheDefinition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pivotCacheDefinition" Target="pivotCache/pivotCacheDefinition16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openxmlformats.org/officeDocument/2006/relationships/pivotCacheDefinition" Target="pivotCache/pivotCacheDefinition15.xml"/><Relationship Id="rId28" Type="http://schemas.openxmlformats.org/officeDocument/2006/relationships/pivotCacheDefinition" Target="pivotCache/pivotCacheDefinition20.xml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31" Type="http://schemas.openxmlformats.org/officeDocument/2006/relationships/pivotCacheDefinition" Target="pivotCache/pivotCacheDefinition2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Relationship Id="rId27" Type="http://schemas.openxmlformats.org/officeDocument/2006/relationships/pivotCacheDefinition" Target="pivotCache/pivotCacheDefinition19.xml"/><Relationship Id="rId30" Type="http://schemas.openxmlformats.org/officeDocument/2006/relationships/pivotCacheDefinition" Target="pivotCache/pivotCacheDefinition22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radarChart>
        <c:radarStyle val="marker"/>
        <c:ser>
          <c:idx val="0"/>
          <c:order val="0"/>
          <c:tx>
            <c:strRef>
              <c:f>'技術深度盤點 (2)'!$H$58</c:f>
              <c:strCache>
                <c:ptCount val="1"/>
                <c:pt idx="0">
                  <c:v>6B Array/CF</c:v>
                </c:pt>
              </c:strCache>
            </c:strRef>
          </c:tx>
          <c:marker>
            <c:symbol val="none"/>
          </c:marker>
          <c:cat>
            <c:strRef>
              <c:f>'技術深度盤點 (2)'!$A$59:$A$63</c:f>
              <c:strCache>
                <c:ptCount val="5"/>
                <c:pt idx="0">
                  <c:v>Image Recognition&amp; Deep Learning</c:v>
                </c:pt>
                <c:pt idx="1">
                  <c:v>Equipment Health Diagnosis 設備預警</c:v>
                </c:pt>
                <c:pt idx="2">
                  <c:v>Prediction &amp; Virtual Metrology預測預警</c:v>
                </c:pt>
                <c:pt idx="3">
                  <c:v>Automation &amp;Smart Equipment</c:v>
                </c:pt>
                <c:pt idx="4">
                  <c:v>AGV/AMR</c:v>
                </c:pt>
              </c:strCache>
            </c:strRef>
          </c:cat>
          <c:val>
            <c:numRef>
              <c:f>'技術深度盤點 (2)'!$H$59:$H$63</c:f>
              <c:numCache>
                <c:formatCode>General</c:formatCode>
                <c:ptCount val="5"/>
                <c:pt idx="0">
                  <c:v>60</c:v>
                </c:pt>
                <c:pt idx="1">
                  <c:v>43</c:v>
                </c:pt>
                <c:pt idx="2">
                  <c:v>45</c:v>
                </c:pt>
                <c:pt idx="3">
                  <c:v>26</c:v>
                </c:pt>
                <c:pt idx="4">
                  <c:v>30</c:v>
                </c:pt>
              </c:numCache>
            </c:numRef>
          </c:val>
        </c:ser>
        <c:axId val="96804864"/>
        <c:axId val="96806400"/>
      </c:radarChart>
      <c:catAx>
        <c:axId val="96804864"/>
        <c:scaling>
          <c:orientation val="minMax"/>
        </c:scaling>
        <c:axPos val="b"/>
        <c:majorGridlines/>
        <c:tickLblPos val="nextTo"/>
        <c:crossAx val="96806400"/>
        <c:crosses val="autoZero"/>
        <c:auto val="1"/>
        <c:lblAlgn val="ctr"/>
        <c:lblOffset val="100"/>
      </c:catAx>
      <c:valAx>
        <c:axId val="96806400"/>
        <c:scaling>
          <c:orientation val="minMax"/>
        </c:scaling>
        <c:axPos val="l"/>
        <c:majorGridlines/>
        <c:numFmt formatCode="General" sourceLinked="1"/>
        <c:majorTickMark val="cross"/>
        <c:tickLblPos val="nextTo"/>
        <c:crossAx val="96804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 sz="1200" u="sng">
                <a:solidFill>
                  <a:schemeClr val="accent1">
                    <a:lumMod val="50000"/>
                  </a:schemeClr>
                </a:solidFill>
                <a:latin typeface="+mn-lt"/>
                <a:ea typeface="微軟正黑體" pitchFamily="34" charset="-120"/>
              </a:rPr>
              <a:t>Prediction &amp; Virtual Metrology</a:t>
            </a:r>
            <a:r>
              <a:rPr lang="zh-TW" altLang="en-US" sz="1200" u="sng">
                <a:solidFill>
                  <a:schemeClr val="accent1">
                    <a:lumMod val="50000"/>
                  </a:schemeClr>
                </a:solidFill>
                <a:latin typeface="+mn-lt"/>
                <a:ea typeface="微軟正黑體" pitchFamily="34" charset="-120"/>
              </a:rPr>
              <a:t>預測預警</a:t>
            </a:r>
          </a:p>
        </c:rich>
      </c:tx>
      <c:layout>
        <c:manualLayout>
          <c:xMode val="edge"/>
          <c:yMode val="edge"/>
          <c:x val="0.19194444444444492"/>
          <c:y val="1.6730044701274295E-2"/>
        </c:manualLayout>
      </c:layout>
    </c:title>
    <c:plotArea>
      <c:layout>
        <c:manualLayout>
          <c:layoutTarget val="inner"/>
          <c:xMode val="edge"/>
          <c:yMode val="edge"/>
          <c:x val="0.16932321177470969"/>
          <c:y val="0.23492902505859453"/>
          <c:w val="0.7718188051208329"/>
          <c:h val="0.7032574447251202"/>
        </c:manualLayout>
      </c:layout>
      <c:barChart>
        <c:barDir val="bar"/>
        <c:grouping val="clustered"/>
        <c:ser>
          <c:idx val="0"/>
          <c:order val="0"/>
          <c:tx>
            <c:strRef>
              <c:f>'Summary(0224)'!$A$10</c:f>
              <c:strCache>
                <c:ptCount val="1"/>
                <c:pt idx="0">
                  <c:v>Prediction &amp; Virtual Metrology預測預警</c:v>
                </c:pt>
              </c:strCache>
            </c:strRef>
          </c:tx>
          <c:cat>
            <c:strRef>
              <c:f>'Summary(0224)'!$B$7:$M$7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'Summary(0224)'!$B$10:$M$10</c:f>
              <c:numCache>
                <c:formatCode>0.0_ 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8.4444444444444446</c:v>
                </c:pt>
                <c:pt idx="3">
                  <c:v>6.2222222222222223</c:v>
                </c:pt>
                <c:pt idx="4">
                  <c:v>6.666666666666667</c:v>
                </c:pt>
                <c:pt idx="5">
                  <c:v>5.5555555555555554</c:v>
                </c:pt>
                <c:pt idx="6">
                  <c:v>9.3333333333333339</c:v>
                </c:pt>
                <c:pt idx="7">
                  <c:v>8.2222222222222214</c:v>
                </c:pt>
                <c:pt idx="8">
                  <c:v>5</c:v>
                </c:pt>
                <c:pt idx="9">
                  <c:v>3.8888888888888888</c:v>
                </c:pt>
              </c:numCache>
            </c:numRef>
          </c:val>
        </c:ser>
        <c:axId val="99252864"/>
        <c:axId val="99262848"/>
      </c:barChart>
      <c:catAx>
        <c:axId val="99252864"/>
        <c:scaling>
          <c:orientation val="maxMin"/>
        </c:scaling>
        <c:axPos val="l"/>
        <c:tickLblPos val="nextTo"/>
        <c:txPr>
          <a:bodyPr/>
          <a:lstStyle/>
          <a:p>
            <a:pPr>
              <a:defRPr sz="800"/>
            </a:pPr>
            <a:endParaRPr lang="zh-TW"/>
          </a:p>
        </c:txPr>
        <c:crossAx val="99262848"/>
        <c:crosses val="autoZero"/>
        <c:auto val="1"/>
        <c:lblAlgn val="ctr"/>
        <c:lblOffset val="100"/>
      </c:catAx>
      <c:valAx>
        <c:axId val="99262848"/>
        <c:scaling>
          <c:orientation val="minMax"/>
          <c:max val="8"/>
        </c:scaling>
        <c:axPos val="t"/>
        <c:majorGridlines/>
        <c:numFmt formatCode="0.0_ " sourceLinked="1"/>
        <c:tickLblPos val="nextTo"/>
        <c:crossAx val="99252864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 sz="1200" u="sng">
                <a:solidFill>
                  <a:schemeClr val="accent1">
                    <a:lumMod val="50000"/>
                  </a:schemeClr>
                </a:solidFill>
                <a:latin typeface="+mn-lt"/>
                <a:ea typeface="微軟正黑體" pitchFamily="34" charset="-120"/>
              </a:rPr>
              <a:t>Automation &amp;Smart Equipment</a:t>
            </a:r>
            <a:endParaRPr lang="zh-TW" altLang="en-US" sz="1200" u="sng">
              <a:solidFill>
                <a:schemeClr val="accent1">
                  <a:lumMod val="50000"/>
                </a:schemeClr>
              </a:solidFill>
              <a:latin typeface="+mn-lt"/>
              <a:ea typeface="微軟正黑體" pitchFamily="34" charset="-120"/>
            </a:endParaRPr>
          </a:p>
        </c:rich>
      </c:tx>
      <c:layout>
        <c:manualLayout>
          <c:xMode val="edge"/>
          <c:yMode val="edge"/>
          <c:x val="0.19194444444444503"/>
          <c:y val="1.6730044701274295E-2"/>
        </c:manualLayout>
      </c:layout>
    </c:title>
    <c:plotArea>
      <c:layout>
        <c:manualLayout>
          <c:layoutTarget val="inner"/>
          <c:xMode val="edge"/>
          <c:yMode val="edge"/>
          <c:x val="0.16932321177470969"/>
          <c:y val="0.26302608424781587"/>
          <c:w val="0.77181880512083312"/>
          <c:h val="0.67516038553589963"/>
        </c:manualLayout>
      </c:layout>
      <c:barChart>
        <c:barDir val="bar"/>
        <c:grouping val="clustered"/>
        <c:ser>
          <c:idx val="0"/>
          <c:order val="0"/>
          <c:tx>
            <c:strRef>
              <c:f>'Summary(0224)'!$A$11</c:f>
              <c:strCache>
                <c:ptCount val="1"/>
                <c:pt idx="0">
                  <c:v>Automation_Smart Equipment</c:v>
                </c:pt>
              </c:strCache>
            </c:strRef>
          </c:tx>
          <c:cat>
            <c:strRef>
              <c:f>'Summary(0224)'!$B$7:$M$7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'Summary(0224)'!$B$11:$M$11</c:f>
              <c:numCache>
                <c:formatCode>0.0_ </c:formatCode>
                <c:ptCount val="10"/>
                <c:pt idx="0">
                  <c:v>2.6</c:v>
                </c:pt>
                <c:pt idx="1">
                  <c:v>3.1</c:v>
                </c:pt>
                <c:pt idx="2">
                  <c:v>4.4000000000000004</c:v>
                </c:pt>
                <c:pt idx="3">
                  <c:v>3.6</c:v>
                </c:pt>
                <c:pt idx="4">
                  <c:v>4</c:v>
                </c:pt>
                <c:pt idx="5">
                  <c:v>4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6</c:v>
                </c:pt>
                <c:pt idx="9">
                  <c:v>6.5</c:v>
                </c:pt>
              </c:numCache>
            </c:numRef>
          </c:val>
        </c:ser>
        <c:axId val="99286400"/>
        <c:axId val="99292288"/>
      </c:barChart>
      <c:catAx>
        <c:axId val="99286400"/>
        <c:scaling>
          <c:orientation val="maxMin"/>
        </c:scaling>
        <c:axPos val="l"/>
        <c:tickLblPos val="nextTo"/>
        <c:txPr>
          <a:bodyPr/>
          <a:lstStyle/>
          <a:p>
            <a:pPr>
              <a:defRPr sz="800"/>
            </a:pPr>
            <a:endParaRPr lang="zh-TW"/>
          </a:p>
        </c:txPr>
        <c:crossAx val="99292288"/>
        <c:crosses val="autoZero"/>
        <c:auto val="1"/>
        <c:lblAlgn val="ctr"/>
        <c:lblOffset val="100"/>
      </c:catAx>
      <c:valAx>
        <c:axId val="99292288"/>
        <c:scaling>
          <c:orientation val="minMax"/>
          <c:max val="8"/>
        </c:scaling>
        <c:axPos val="t"/>
        <c:majorGridlines/>
        <c:numFmt formatCode="0.0_ " sourceLinked="1"/>
        <c:tickLblPos val="nextTo"/>
        <c:crossAx val="99286400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 sz="1200" u="sng">
                <a:solidFill>
                  <a:schemeClr val="accent1">
                    <a:lumMod val="50000"/>
                  </a:schemeClr>
                </a:solidFill>
                <a:latin typeface="+mn-lt"/>
                <a:ea typeface="微軟正黑體" pitchFamily="34" charset="-120"/>
              </a:rPr>
              <a:t>Automation_AGV/AMR</a:t>
            </a:r>
            <a:endParaRPr lang="zh-TW" altLang="en-US" sz="1200" u="sng">
              <a:solidFill>
                <a:schemeClr val="accent1">
                  <a:lumMod val="50000"/>
                </a:schemeClr>
              </a:solidFill>
              <a:latin typeface="+mn-lt"/>
              <a:ea typeface="微軟正黑體" pitchFamily="34" charset="-120"/>
            </a:endParaRPr>
          </a:p>
        </c:rich>
      </c:tx>
      <c:layout>
        <c:manualLayout>
          <c:xMode val="edge"/>
          <c:yMode val="edge"/>
          <c:x val="0.20469795372090799"/>
          <c:y val="1.6729918235345403E-2"/>
        </c:manualLayout>
      </c:layout>
    </c:title>
    <c:plotArea>
      <c:layout>
        <c:manualLayout>
          <c:layoutTarget val="inner"/>
          <c:xMode val="edge"/>
          <c:yMode val="edge"/>
          <c:x val="0.16932321177470969"/>
          <c:y val="0.26302608424781604"/>
          <c:w val="0.77181880512083334"/>
          <c:h val="0.67516038553589963"/>
        </c:manualLayout>
      </c:layout>
      <c:barChart>
        <c:barDir val="bar"/>
        <c:grouping val="clustered"/>
        <c:ser>
          <c:idx val="0"/>
          <c:order val="0"/>
          <c:tx>
            <c:strRef>
              <c:f>'Summary(0224)'!$A$12</c:f>
              <c:strCache>
                <c:ptCount val="1"/>
                <c:pt idx="0">
                  <c:v>Automation_AGV/AMR</c:v>
                </c:pt>
              </c:strCache>
            </c:strRef>
          </c:tx>
          <c:cat>
            <c:strRef>
              <c:f>'Summary(0224)'!$B$7:$M$7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'Summary(0224)'!$B$12:$M$12</c:f>
              <c:numCache>
                <c:formatCode>0.0_ </c:formatCode>
                <c:ptCount val="10"/>
                <c:pt idx="0">
                  <c:v>4.2857142857142856</c:v>
                </c:pt>
                <c:pt idx="1">
                  <c:v>4.2857142857142856</c:v>
                </c:pt>
                <c:pt idx="2">
                  <c:v>2.1428571428571428</c:v>
                </c:pt>
                <c:pt idx="3">
                  <c:v>2.1428571428571428</c:v>
                </c:pt>
                <c:pt idx="4">
                  <c:v>5</c:v>
                </c:pt>
                <c:pt idx="5">
                  <c:v>0.7142857142857143</c:v>
                </c:pt>
                <c:pt idx="6">
                  <c:v>5.4285714285714288</c:v>
                </c:pt>
                <c:pt idx="7">
                  <c:v>5.4285714285714288</c:v>
                </c:pt>
                <c:pt idx="8">
                  <c:v>1.4285714285714286</c:v>
                </c:pt>
                <c:pt idx="9">
                  <c:v>8</c:v>
                </c:pt>
              </c:numCache>
            </c:numRef>
          </c:val>
        </c:ser>
        <c:axId val="99328384"/>
        <c:axId val="99329920"/>
      </c:barChart>
      <c:catAx>
        <c:axId val="99328384"/>
        <c:scaling>
          <c:orientation val="maxMin"/>
        </c:scaling>
        <c:axPos val="l"/>
        <c:tickLblPos val="nextTo"/>
        <c:txPr>
          <a:bodyPr/>
          <a:lstStyle/>
          <a:p>
            <a:pPr>
              <a:defRPr sz="800"/>
            </a:pPr>
            <a:endParaRPr lang="zh-TW"/>
          </a:p>
        </c:txPr>
        <c:crossAx val="99329920"/>
        <c:crosses val="autoZero"/>
        <c:auto val="1"/>
        <c:lblAlgn val="ctr"/>
        <c:lblOffset val="100"/>
      </c:catAx>
      <c:valAx>
        <c:axId val="99329920"/>
        <c:scaling>
          <c:orientation val="minMax"/>
          <c:max val="8"/>
        </c:scaling>
        <c:axPos val="t"/>
        <c:majorGridlines/>
        <c:numFmt formatCode="0.0_ " sourceLinked="1"/>
        <c:tickLblPos val="nextTo"/>
        <c:crossAx val="99328384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 algn="l">
              <a:defRPr sz="1050"/>
            </a:pPr>
            <a:r>
              <a:rPr lang="en-US" altLang="en-US" sz="1050" u="sng">
                <a:solidFill>
                  <a:schemeClr val="accent1">
                    <a:lumMod val="50000"/>
                  </a:schemeClr>
                </a:solidFill>
              </a:rPr>
              <a:t>Image Recognition&amp; Deep Learning</a:t>
            </a:r>
          </a:p>
        </c:rich>
      </c:tx>
      <c:layout>
        <c:manualLayout>
          <c:xMode val="edge"/>
          <c:yMode val="edge"/>
          <c:x val="2.4519015722524344E-6"/>
          <c:y val="2.4393533759401978E-3"/>
        </c:manualLayout>
      </c:layout>
    </c:title>
    <c:plotArea>
      <c:layout>
        <c:manualLayout>
          <c:layoutTarget val="inner"/>
          <c:xMode val="edge"/>
          <c:yMode val="edge"/>
          <c:x val="0.23749144259827357"/>
          <c:y val="0.21804582964467706"/>
          <c:w val="0.66718433431294311"/>
          <c:h val="0.73079137497326874"/>
        </c:manualLayout>
      </c:layout>
      <c:barChart>
        <c:barDir val="bar"/>
        <c:grouping val="clustered"/>
        <c:ser>
          <c:idx val="0"/>
          <c:order val="0"/>
          <c:tx>
            <c:strRef>
              <c:f>'Summary(0304)'!$A$8</c:f>
              <c:strCache>
                <c:ptCount val="1"/>
                <c:pt idx="0">
                  <c:v>Image Recognition&amp; Deep Learning</c:v>
                </c:pt>
              </c:strCache>
            </c:strRef>
          </c:tx>
          <c:cat>
            <c:strRef>
              <c:f>'Summary(0304)'!$B$7:$M$7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'Summary(0304)'!$B$8:$M$8</c:f>
              <c:numCache>
                <c:formatCode>0.0_ </c:formatCode>
                <c:ptCount val="10"/>
                <c:pt idx="0">
                  <c:v>4.2857142857142856</c:v>
                </c:pt>
                <c:pt idx="1">
                  <c:v>3.5714285714285716</c:v>
                </c:pt>
                <c:pt idx="2">
                  <c:v>5.2857142857142856</c:v>
                </c:pt>
                <c:pt idx="3">
                  <c:v>2.2142857142857144</c:v>
                </c:pt>
                <c:pt idx="4">
                  <c:v>3.9285714285714284</c:v>
                </c:pt>
                <c:pt idx="5">
                  <c:v>2.8571428571428572</c:v>
                </c:pt>
                <c:pt idx="6">
                  <c:v>5</c:v>
                </c:pt>
                <c:pt idx="7">
                  <c:v>5</c:v>
                </c:pt>
                <c:pt idx="8">
                  <c:v>2.3571428571428572</c:v>
                </c:pt>
                <c:pt idx="9">
                  <c:v>3.1428571428571428</c:v>
                </c:pt>
              </c:numCache>
            </c:numRef>
          </c:val>
        </c:ser>
        <c:axId val="99645312"/>
        <c:axId val="99646848"/>
      </c:barChart>
      <c:catAx>
        <c:axId val="99645312"/>
        <c:scaling>
          <c:orientation val="maxMin"/>
        </c:scaling>
        <c:axPos val="l"/>
        <c:tickLblPos val="nextTo"/>
        <c:txPr>
          <a:bodyPr/>
          <a:lstStyle/>
          <a:p>
            <a:pPr>
              <a:defRPr sz="800"/>
            </a:pPr>
            <a:endParaRPr lang="zh-TW"/>
          </a:p>
        </c:txPr>
        <c:crossAx val="99646848"/>
        <c:crosses val="autoZero"/>
        <c:auto val="1"/>
        <c:lblAlgn val="ctr"/>
        <c:lblOffset val="100"/>
      </c:catAx>
      <c:valAx>
        <c:axId val="99646848"/>
        <c:scaling>
          <c:orientation val="minMax"/>
          <c:max val="8"/>
          <c:min val="0"/>
        </c:scaling>
        <c:axPos val="t"/>
        <c:majorGridlines/>
        <c:numFmt formatCode="0.0_ " sourceLinked="1"/>
        <c:tickLblPos val="nextTo"/>
        <c:crossAx val="99645312"/>
        <c:crosses val="autoZero"/>
        <c:crossBetween val="between"/>
        <c:majorUnit val="2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 sz="1050" u="sng">
                <a:solidFill>
                  <a:schemeClr val="accent1">
                    <a:lumMod val="50000"/>
                  </a:schemeClr>
                </a:solidFill>
                <a:latin typeface="+mn-lt"/>
                <a:ea typeface="微軟正黑體" pitchFamily="34" charset="-120"/>
              </a:rPr>
              <a:t>Equipment Health Diagnosis </a:t>
            </a:r>
            <a:r>
              <a:rPr lang="zh-TW" altLang="en-US" sz="1050" u="sng">
                <a:solidFill>
                  <a:schemeClr val="accent1">
                    <a:lumMod val="50000"/>
                  </a:schemeClr>
                </a:solidFill>
                <a:latin typeface="+mn-lt"/>
                <a:ea typeface="微軟正黑體" pitchFamily="34" charset="-120"/>
              </a:rPr>
              <a:t>設備預警</a:t>
            </a:r>
          </a:p>
        </c:rich>
      </c:tx>
      <c:layout>
        <c:manualLayout>
          <c:xMode val="edge"/>
          <c:yMode val="edge"/>
          <c:x val="8.575093447872514E-3"/>
          <c:y val="5.4909777069271403E-3"/>
        </c:manualLayout>
      </c:layout>
    </c:title>
    <c:plotArea>
      <c:layout>
        <c:manualLayout>
          <c:layoutTarget val="inner"/>
          <c:xMode val="edge"/>
          <c:yMode val="edge"/>
          <c:x val="0.16932321177470969"/>
          <c:y val="0.22369020138290641"/>
          <c:w val="0.7718188051208329"/>
          <c:h val="0.7144962684008086"/>
        </c:manualLayout>
      </c:layout>
      <c:barChart>
        <c:barDir val="bar"/>
        <c:grouping val="clustered"/>
        <c:ser>
          <c:idx val="0"/>
          <c:order val="0"/>
          <c:tx>
            <c:strRef>
              <c:f>'Summary(0304)'!$A$9</c:f>
              <c:strCache>
                <c:ptCount val="1"/>
                <c:pt idx="0">
                  <c:v>Equipment Health Diagnosis 設備預警</c:v>
                </c:pt>
              </c:strCache>
            </c:strRef>
          </c:tx>
          <c:cat>
            <c:strRef>
              <c:f>'Summary(0304)'!$B$7:$M$7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'Summary(0304)'!$B$9:$M$9</c:f>
              <c:numCache>
                <c:formatCode>0.0_ </c:formatCode>
                <c:ptCount val="10"/>
                <c:pt idx="0">
                  <c:v>3.9090909090909092</c:v>
                </c:pt>
                <c:pt idx="1">
                  <c:v>3.9090909090909092</c:v>
                </c:pt>
                <c:pt idx="2">
                  <c:v>6</c:v>
                </c:pt>
                <c:pt idx="3">
                  <c:v>6</c:v>
                </c:pt>
                <c:pt idx="4">
                  <c:v>2.7272727272727271</c:v>
                </c:pt>
                <c:pt idx="5">
                  <c:v>2.7272727272727271</c:v>
                </c:pt>
                <c:pt idx="6">
                  <c:v>5</c:v>
                </c:pt>
                <c:pt idx="7">
                  <c:v>5</c:v>
                </c:pt>
                <c:pt idx="8">
                  <c:v>5.5454545454545459</c:v>
                </c:pt>
                <c:pt idx="9">
                  <c:v>5.5454545454545459</c:v>
                </c:pt>
              </c:numCache>
            </c:numRef>
          </c:val>
        </c:ser>
        <c:axId val="99658368"/>
        <c:axId val="99684736"/>
      </c:barChart>
      <c:catAx>
        <c:axId val="99658368"/>
        <c:scaling>
          <c:orientation val="maxMin"/>
        </c:scaling>
        <c:axPos val="l"/>
        <c:tickLblPos val="nextTo"/>
        <c:txPr>
          <a:bodyPr/>
          <a:lstStyle/>
          <a:p>
            <a:pPr>
              <a:defRPr sz="800"/>
            </a:pPr>
            <a:endParaRPr lang="zh-TW"/>
          </a:p>
        </c:txPr>
        <c:crossAx val="99684736"/>
        <c:crosses val="autoZero"/>
        <c:auto val="1"/>
        <c:lblAlgn val="ctr"/>
        <c:lblOffset val="100"/>
      </c:catAx>
      <c:valAx>
        <c:axId val="99684736"/>
        <c:scaling>
          <c:orientation val="minMax"/>
          <c:max val="8"/>
        </c:scaling>
        <c:axPos val="t"/>
        <c:majorGridlines/>
        <c:numFmt formatCode="0.0_ " sourceLinked="1"/>
        <c:tickLblPos val="nextTo"/>
        <c:crossAx val="99658368"/>
        <c:crosses val="autoZero"/>
        <c:crossBetween val="between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sz="1000"/>
            </a:pPr>
            <a:r>
              <a:rPr lang="en-US" altLang="en-US" sz="1000" u="sng">
                <a:solidFill>
                  <a:schemeClr val="accent1">
                    <a:lumMod val="50000"/>
                  </a:schemeClr>
                </a:solidFill>
                <a:latin typeface="+mn-lt"/>
                <a:ea typeface="微軟正黑體" pitchFamily="34" charset="-120"/>
              </a:rPr>
              <a:t>Prediction &amp; Virtual Metrology</a:t>
            </a:r>
            <a:r>
              <a:rPr lang="zh-TW" altLang="en-US" sz="1000" u="sng">
                <a:solidFill>
                  <a:schemeClr val="accent1">
                    <a:lumMod val="50000"/>
                  </a:schemeClr>
                </a:solidFill>
                <a:latin typeface="+mn-lt"/>
                <a:ea typeface="微軟正黑體" pitchFamily="34" charset="-120"/>
              </a:rPr>
              <a:t>預測預警</a:t>
            </a:r>
          </a:p>
        </c:rich>
      </c:tx>
      <c:layout>
        <c:manualLayout>
          <c:xMode val="edge"/>
          <c:yMode val="edge"/>
          <c:x val="6.0102685588218317E-3"/>
          <c:y val="4.5776487496627062E-3"/>
        </c:manualLayout>
      </c:layout>
    </c:title>
    <c:plotArea>
      <c:layout>
        <c:manualLayout>
          <c:layoutTarget val="inner"/>
          <c:xMode val="edge"/>
          <c:yMode val="edge"/>
          <c:x val="0.16932321177470969"/>
          <c:y val="0.23492902505859453"/>
          <c:w val="0.77181880512083312"/>
          <c:h val="0.7032574447251202"/>
        </c:manualLayout>
      </c:layout>
      <c:barChart>
        <c:barDir val="bar"/>
        <c:grouping val="clustered"/>
        <c:ser>
          <c:idx val="0"/>
          <c:order val="0"/>
          <c:tx>
            <c:strRef>
              <c:f>'Summary(0304)'!$A$10</c:f>
              <c:strCache>
                <c:ptCount val="1"/>
                <c:pt idx="0">
                  <c:v>Prediction &amp; Virtual Metrology預測預警</c:v>
                </c:pt>
              </c:strCache>
            </c:strRef>
          </c:tx>
          <c:cat>
            <c:strRef>
              <c:f>'Summary(0304)'!$B$7:$M$7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'Summary(0304)'!$B$10:$M$10</c:f>
              <c:numCache>
                <c:formatCode>0.0_ 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8.4444444444444446</c:v>
                </c:pt>
                <c:pt idx="3">
                  <c:v>6.2222222222222223</c:v>
                </c:pt>
                <c:pt idx="4">
                  <c:v>6.666666666666667</c:v>
                </c:pt>
                <c:pt idx="5">
                  <c:v>5.5555555555555554</c:v>
                </c:pt>
                <c:pt idx="6">
                  <c:v>9.3333333333333339</c:v>
                </c:pt>
                <c:pt idx="7">
                  <c:v>8.2222222222222214</c:v>
                </c:pt>
                <c:pt idx="8">
                  <c:v>5</c:v>
                </c:pt>
                <c:pt idx="9">
                  <c:v>3.8888888888888888</c:v>
                </c:pt>
              </c:numCache>
            </c:numRef>
          </c:val>
        </c:ser>
        <c:axId val="99700096"/>
        <c:axId val="99705984"/>
      </c:barChart>
      <c:catAx>
        <c:axId val="99700096"/>
        <c:scaling>
          <c:orientation val="maxMin"/>
        </c:scaling>
        <c:axPos val="l"/>
        <c:tickLblPos val="nextTo"/>
        <c:txPr>
          <a:bodyPr/>
          <a:lstStyle/>
          <a:p>
            <a:pPr>
              <a:defRPr sz="800"/>
            </a:pPr>
            <a:endParaRPr lang="zh-TW"/>
          </a:p>
        </c:txPr>
        <c:crossAx val="99705984"/>
        <c:crosses val="autoZero"/>
        <c:auto val="1"/>
        <c:lblAlgn val="ctr"/>
        <c:lblOffset val="100"/>
      </c:catAx>
      <c:valAx>
        <c:axId val="99705984"/>
        <c:scaling>
          <c:orientation val="minMax"/>
          <c:max val="8"/>
        </c:scaling>
        <c:axPos val="t"/>
        <c:majorGridlines/>
        <c:numFmt formatCode="0.0_ " sourceLinked="1"/>
        <c:tickLblPos val="nextTo"/>
        <c:crossAx val="99700096"/>
        <c:crosses val="autoZero"/>
        <c:crossBetween val="between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 sz="1200" u="sng">
                <a:solidFill>
                  <a:schemeClr val="accent1">
                    <a:lumMod val="50000"/>
                  </a:schemeClr>
                </a:solidFill>
                <a:latin typeface="+mn-lt"/>
                <a:ea typeface="微軟正黑體" pitchFamily="34" charset="-120"/>
              </a:rPr>
              <a:t>Automation &amp;Smart Equipment</a:t>
            </a:r>
            <a:endParaRPr lang="zh-TW" altLang="en-US" sz="1200" u="sng">
              <a:solidFill>
                <a:schemeClr val="accent1">
                  <a:lumMod val="50000"/>
                </a:schemeClr>
              </a:solidFill>
              <a:latin typeface="+mn-lt"/>
              <a:ea typeface="微軟正黑體" pitchFamily="34" charset="-120"/>
            </a:endParaRPr>
          </a:p>
        </c:rich>
      </c:tx>
      <c:layout>
        <c:manualLayout>
          <c:xMode val="edge"/>
          <c:yMode val="edge"/>
          <c:x val="2.8263902314135083E-2"/>
          <c:y val="1.6729838047197243E-2"/>
        </c:manualLayout>
      </c:layout>
    </c:title>
    <c:plotArea>
      <c:layout>
        <c:manualLayout>
          <c:layoutTarget val="inner"/>
          <c:xMode val="edge"/>
          <c:yMode val="edge"/>
          <c:x val="0.16932321177470969"/>
          <c:y val="0.26302608424781604"/>
          <c:w val="0.77181880512083334"/>
          <c:h val="0.67516038553589963"/>
        </c:manualLayout>
      </c:layout>
      <c:barChart>
        <c:barDir val="bar"/>
        <c:grouping val="clustered"/>
        <c:ser>
          <c:idx val="0"/>
          <c:order val="0"/>
          <c:tx>
            <c:strRef>
              <c:f>'Summary(0304)'!$A$11</c:f>
              <c:strCache>
                <c:ptCount val="1"/>
                <c:pt idx="0">
                  <c:v>Automation_Smart Equipment</c:v>
                </c:pt>
              </c:strCache>
            </c:strRef>
          </c:tx>
          <c:cat>
            <c:strRef>
              <c:f>'Summary(0304)'!$B$7:$M$7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'Summary(0304)'!$B$11:$M$11</c:f>
              <c:numCache>
                <c:formatCode>0.0_ </c:formatCode>
                <c:ptCount val="10"/>
                <c:pt idx="0">
                  <c:v>2.6</c:v>
                </c:pt>
                <c:pt idx="1">
                  <c:v>3.1</c:v>
                </c:pt>
                <c:pt idx="2">
                  <c:v>4.4000000000000004</c:v>
                </c:pt>
                <c:pt idx="3">
                  <c:v>3.6</c:v>
                </c:pt>
                <c:pt idx="4">
                  <c:v>4</c:v>
                </c:pt>
                <c:pt idx="5">
                  <c:v>4</c:v>
                </c:pt>
                <c:pt idx="6">
                  <c:v>4.5999999999999996</c:v>
                </c:pt>
                <c:pt idx="7">
                  <c:v>4.5999999999999996</c:v>
                </c:pt>
                <c:pt idx="8">
                  <c:v>6</c:v>
                </c:pt>
                <c:pt idx="9">
                  <c:v>6.5</c:v>
                </c:pt>
              </c:numCache>
            </c:numRef>
          </c:val>
        </c:ser>
        <c:axId val="99725696"/>
        <c:axId val="99727232"/>
      </c:barChart>
      <c:catAx>
        <c:axId val="99725696"/>
        <c:scaling>
          <c:orientation val="maxMin"/>
        </c:scaling>
        <c:axPos val="l"/>
        <c:tickLblPos val="nextTo"/>
        <c:txPr>
          <a:bodyPr/>
          <a:lstStyle/>
          <a:p>
            <a:pPr>
              <a:defRPr sz="800"/>
            </a:pPr>
            <a:endParaRPr lang="zh-TW"/>
          </a:p>
        </c:txPr>
        <c:crossAx val="99727232"/>
        <c:crosses val="autoZero"/>
        <c:auto val="1"/>
        <c:lblAlgn val="ctr"/>
        <c:lblOffset val="100"/>
      </c:catAx>
      <c:valAx>
        <c:axId val="99727232"/>
        <c:scaling>
          <c:orientation val="minMax"/>
          <c:max val="8"/>
        </c:scaling>
        <c:axPos val="t"/>
        <c:majorGridlines/>
        <c:numFmt formatCode="0.0_ " sourceLinked="1"/>
        <c:tickLblPos val="nextTo"/>
        <c:crossAx val="99725696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 sz="1200" u="sng">
                <a:solidFill>
                  <a:schemeClr val="accent1">
                    <a:lumMod val="50000"/>
                  </a:schemeClr>
                </a:solidFill>
                <a:latin typeface="+mn-lt"/>
                <a:ea typeface="微軟正黑體" pitchFamily="34" charset="-120"/>
              </a:rPr>
              <a:t>Automation_AGV/AMR</a:t>
            </a:r>
            <a:endParaRPr lang="zh-TW" altLang="en-US" sz="1200" u="sng">
              <a:solidFill>
                <a:schemeClr val="accent1">
                  <a:lumMod val="50000"/>
                </a:schemeClr>
              </a:solidFill>
              <a:latin typeface="+mn-lt"/>
              <a:ea typeface="微軟正黑體" pitchFamily="34" charset="-120"/>
            </a:endParaRPr>
          </a:p>
        </c:rich>
      </c:tx>
      <c:layout>
        <c:manualLayout>
          <c:xMode val="edge"/>
          <c:yMode val="edge"/>
          <c:x val="5.7230992054926278E-3"/>
          <c:y val="1.0642244933177379E-2"/>
        </c:manualLayout>
      </c:layout>
    </c:title>
    <c:plotArea>
      <c:layout>
        <c:manualLayout>
          <c:layoutTarget val="inner"/>
          <c:xMode val="edge"/>
          <c:yMode val="edge"/>
          <c:x val="0.16932321177470969"/>
          <c:y val="0.26302608424781626"/>
          <c:w val="0.77181880512083356"/>
          <c:h val="0.67516038553589963"/>
        </c:manualLayout>
      </c:layout>
      <c:barChart>
        <c:barDir val="bar"/>
        <c:grouping val="clustered"/>
        <c:ser>
          <c:idx val="0"/>
          <c:order val="0"/>
          <c:tx>
            <c:strRef>
              <c:f>'Summary(0304)'!$A$12</c:f>
              <c:strCache>
                <c:ptCount val="1"/>
                <c:pt idx="0">
                  <c:v>Automation_AGV/AMR</c:v>
                </c:pt>
              </c:strCache>
            </c:strRef>
          </c:tx>
          <c:cat>
            <c:strRef>
              <c:f>'Summary(0304)'!$B$7:$M$7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'Summary(0304)'!$B$12:$M$12</c:f>
              <c:numCache>
                <c:formatCode>0.0_ </c:formatCode>
                <c:ptCount val="10"/>
                <c:pt idx="0">
                  <c:v>4.2857142857142856</c:v>
                </c:pt>
                <c:pt idx="1">
                  <c:v>4.2857142857142856</c:v>
                </c:pt>
                <c:pt idx="2">
                  <c:v>2.1428571428571428</c:v>
                </c:pt>
                <c:pt idx="3">
                  <c:v>2.1428571428571428</c:v>
                </c:pt>
                <c:pt idx="4">
                  <c:v>5</c:v>
                </c:pt>
                <c:pt idx="5">
                  <c:v>0.7142857142857143</c:v>
                </c:pt>
                <c:pt idx="6">
                  <c:v>5.4285714285714288</c:v>
                </c:pt>
                <c:pt idx="7">
                  <c:v>5.4285714285714288</c:v>
                </c:pt>
                <c:pt idx="8">
                  <c:v>1.4285714285714286</c:v>
                </c:pt>
                <c:pt idx="9">
                  <c:v>8</c:v>
                </c:pt>
              </c:numCache>
            </c:numRef>
          </c:val>
        </c:ser>
        <c:axId val="99759232"/>
        <c:axId val="99760768"/>
      </c:barChart>
      <c:catAx>
        <c:axId val="99759232"/>
        <c:scaling>
          <c:orientation val="maxMin"/>
        </c:scaling>
        <c:axPos val="l"/>
        <c:tickLblPos val="nextTo"/>
        <c:txPr>
          <a:bodyPr/>
          <a:lstStyle/>
          <a:p>
            <a:pPr>
              <a:defRPr sz="800"/>
            </a:pPr>
            <a:endParaRPr lang="zh-TW"/>
          </a:p>
        </c:txPr>
        <c:crossAx val="99760768"/>
        <c:crosses val="autoZero"/>
        <c:auto val="1"/>
        <c:lblAlgn val="ctr"/>
        <c:lblOffset val="100"/>
      </c:catAx>
      <c:valAx>
        <c:axId val="99760768"/>
        <c:scaling>
          <c:orientation val="minMax"/>
          <c:max val="8"/>
        </c:scaling>
        <c:axPos val="t"/>
        <c:majorGridlines/>
        <c:numFmt formatCode="0.0_ " sourceLinked="1"/>
        <c:tickLblPos val="nextTo"/>
        <c:crossAx val="99759232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0.1782917135358083"/>
          <c:y val="0.18951573255152154"/>
          <c:w val="0.67220247469066363"/>
          <c:h val="0.71452355759644393"/>
        </c:manualLayout>
      </c:layout>
      <c:radarChart>
        <c:radarStyle val="marker"/>
        <c:ser>
          <c:idx val="0"/>
          <c:order val="0"/>
          <c:tx>
            <c:strRef>
              <c:f>'Summary(0221)'!$C$7</c:f>
              <c:strCache>
                <c:ptCount val="1"/>
                <c:pt idx="0">
                  <c:v>6B CELL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'Summary(0221)'!$A$8:$A$12</c:f>
              <c:strCache>
                <c:ptCount val="5"/>
                <c:pt idx="0">
                  <c:v>Image Recognition&amp; Deep Learning</c:v>
                </c:pt>
                <c:pt idx="1">
                  <c:v>Equipment Health Diagnosis 設備預警</c:v>
                </c:pt>
                <c:pt idx="2">
                  <c:v>Prediction &amp; Virtual Metrology預測預警</c:v>
                </c:pt>
                <c:pt idx="3">
                  <c:v>Automation &amp;Smart Equipment</c:v>
                </c:pt>
                <c:pt idx="4">
                  <c:v>AGV/AMR</c:v>
                </c:pt>
              </c:strCache>
            </c:strRef>
          </c:cat>
          <c:val>
            <c:numRef>
              <c:f>'Summary(0221)'!$C$8:$C$12</c:f>
              <c:numCache>
                <c:formatCode>0.0_ </c:formatCode>
                <c:ptCount val="5"/>
                <c:pt idx="0">
                  <c:v>3.5714285714285716</c:v>
                </c:pt>
                <c:pt idx="1">
                  <c:v>3.9090909090909092</c:v>
                </c:pt>
                <c:pt idx="2">
                  <c:v>5</c:v>
                </c:pt>
                <c:pt idx="3">
                  <c:v>3.1</c:v>
                </c:pt>
                <c:pt idx="4">
                  <c:v>4.2857142857142856</c:v>
                </c:pt>
              </c:numCache>
            </c:numRef>
          </c:val>
        </c:ser>
        <c:ser>
          <c:idx val="1"/>
          <c:order val="1"/>
          <c:tx>
            <c:strRef>
              <c:f>'Summary(0221)'!$N$7</c:f>
              <c:strCache>
                <c:ptCount val="1"/>
                <c:pt idx="0">
                  <c:v>常模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'Summary(0221)'!$A$8:$A$12</c:f>
              <c:strCache>
                <c:ptCount val="5"/>
                <c:pt idx="0">
                  <c:v>Image Recognition&amp; Deep Learning</c:v>
                </c:pt>
                <c:pt idx="1">
                  <c:v>Equipment Health Diagnosis 設備預警</c:v>
                </c:pt>
                <c:pt idx="2">
                  <c:v>Prediction &amp; Virtual Metrology預測預警</c:v>
                </c:pt>
                <c:pt idx="3">
                  <c:v>Automation &amp;Smart Equipment</c:v>
                </c:pt>
                <c:pt idx="4">
                  <c:v>AGV/AMR</c:v>
                </c:pt>
              </c:strCache>
            </c:strRef>
          </c:cat>
          <c:val>
            <c:numRef>
              <c:f>'Summary(0221)'!$N$8:$N$12</c:f>
              <c:numCache>
                <c:formatCode>0.0_ </c:formatCode>
                <c:ptCount val="5"/>
                <c:pt idx="0">
                  <c:v>3.2261904761904763</c:v>
                </c:pt>
                <c:pt idx="1">
                  <c:v>4.1742424242424248</c:v>
                </c:pt>
                <c:pt idx="2">
                  <c:v>5.4444444444444438</c:v>
                </c:pt>
                <c:pt idx="3">
                  <c:v>3.7666666666666671</c:v>
                </c:pt>
                <c:pt idx="4">
                  <c:v>3.5952380952380953</c:v>
                </c:pt>
              </c:numCache>
            </c:numRef>
          </c:val>
        </c:ser>
        <c:axId val="96861568"/>
        <c:axId val="98407552"/>
      </c:radarChart>
      <c:catAx>
        <c:axId val="96861568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800"/>
            </a:pPr>
            <a:endParaRPr lang="zh-TW"/>
          </a:p>
        </c:txPr>
        <c:crossAx val="98407552"/>
        <c:crosses val="autoZero"/>
        <c:auto val="1"/>
        <c:lblAlgn val="ctr"/>
        <c:lblOffset val="100"/>
      </c:catAx>
      <c:valAx>
        <c:axId val="98407552"/>
        <c:scaling>
          <c:orientation val="minMax"/>
          <c:max val="10"/>
        </c:scaling>
        <c:axPos val="l"/>
        <c:majorGridlines/>
        <c:numFmt formatCode="#,##0_);\(#,##0\)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zh-TW"/>
          </a:p>
        </c:txPr>
        <c:crossAx val="96861568"/>
        <c:crosses val="autoZero"/>
        <c:crossBetween val="between"/>
        <c:majorUnit val="5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8559467566554277"/>
          <c:y val="4.0307109998389962E-2"/>
          <c:w val="0.29226242997212032"/>
          <c:h val="9.070313860751468E-2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0.17829171353580836"/>
          <c:y val="0.18951573255152168"/>
          <c:w val="0.67220247469066363"/>
          <c:h val="0.71452355759644393"/>
        </c:manualLayout>
      </c:layout>
      <c:radarChart>
        <c:radarStyle val="marker"/>
        <c:ser>
          <c:idx val="0"/>
          <c:order val="0"/>
          <c:tx>
            <c:strRef>
              <c:f>'Summary(0221)'!$C$7</c:f>
              <c:strCache>
                <c:ptCount val="1"/>
                <c:pt idx="0">
                  <c:v>6B CELL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'Summary(0221)'!$A$8:$A$12</c:f>
              <c:strCache>
                <c:ptCount val="5"/>
                <c:pt idx="0">
                  <c:v>Image Recognition&amp; Deep Learning</c:v>
                </c:pt>
                <c:pt idx="1">
                  <c:v>Equipment Health Diagnosis 設備預警</c:v>
                </c:pt>
                <c:pt idx="2">
                  <c:v>Prediction &amp; Virtual Metrology預測預警</c:v>
                </c:pt>
                <c:pt idx="3">
                  <c:v>Automation &amp;Smart Equipment</c:v>
                </c:pt>
                <c:pt idx="4">
                  <c:v>AGV/AMR</c:v>
                </c:pt>
              </c:strCache>
            </c:strRef>
          </c:cat>
          <c:val>
            <c:numRef>
              <c:f>'Summary(0221)'!$C$8:$C$12</c:f>
              <c:numCache>
                <c:formatCode>0.0_ </c:formatCode>
                <c:ptCount val="5"/>
                <c:pt idx="0">
                  <c:v>3.5714285714285716</c:v>
                </c:pt>
                <c:pt idx="1">
                  <c:v>3.9090909090909092</c:v>
                </c:pt>
                <c:pt idx="2">
                  <c:v>5</c:v>
                </c:pt>
                <c:pt idx="3">
                  <c:v>3.1</c:v>
                </c:pt>
                <c:pt idx="4">
                  <c:v>4.2857142857142856</c:v>
                </c:pt>
              </c:numCache>
            </c:numRef>
          </c:val>
        </c:ser>
        <c:ser>
          <c:idx val="1"/>
          <c:order val="1"/>
          <c:tx>
            <c:strRef>
              <c:f>'Summary(0221)'!$N$7</c:f>
              <c:strCache>
                <c:ptCount val="1"/>
                <c:pt idx="0">
                  <c:v>常模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'Summary(0221)'!$A$8:$A$12</c:f>
              <c:strCache>
                <c:ptCount val="5"/>
                <c:pt idx="0">
                  <c:v>Image Recognition&amp; Deep Learning</c:v>
                </c:pt>
                <c:pt idx="1">
                  <c:v>Equipment Health Diagnosis 設備預警</c:v>
                </c:pt>
                <c:pt idx="2">
                  <c:v>Prediction &amp; Virtual Metrology預測預警</c:v>
                </c:pt>
                <c:pt idx="3">
                  <c:v>Automation &amp;Smart Equipment</c:v>
                </c:pt>
                <c:pt idx="4">
                  <c:v>AGV/AMR</c:v>
                </c:pt>
              </c:strCache>
            </c:strRef>
          </c:cat>
          <c:val>
            <c:numRef>
              <c:f>'Summary(0221)'!$N$8:$N$12</c:f>
              <c:numCache>
                <c:formatCode>0.0_ </c:formatCode>
                <c:ptCount val="5"/>
                <c:pt idx="0">
                  <c:v>3.2261904761904763</c:v>
                </c:pt>
                <c:pt idx="1">
                  <c:v>4.1742424242424248</c:v>
                </c:pt>
                <c:pt idx="2">
                  <c:v>5.4444444444444438</c:v>
                </c:pt>
                <c:pt idx="3">
                  <c:v>3.7666666666666671</c:v>
                </c:pt>
                <c:pt idx="4">
                  <c:v>3.5952380952380953</c:v>
                </c:pt>
              </c:numCache>
            </c:numRef>
          </c:val>
        </c:ser>
        <c:axId val="98424320"/>
        <c:axId val="98425856"/>
      </c:radarChart>
      <c:catAx>
        <c:axId val="98424320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800"/>
            </a:pPr>
            <a:endParaRPr lang="zh-TW"/>
          </a:p>
        </c:txPr>
        <c:crossAx val="98425856"/>
        <c:crosses val="autoZero"/>
        <c:auto val="1"/>
        <c:lblAlgn val="ctr"/>
        <c:lblOffset val="100"/>
      </c:catAx>
      <c:valAx>
        <c:axId val="98425856"/>
        <c:scaling>
          <c:orientation val="minMax"/>
          <c:max val="10"/>
        </c:scaling>
        <c:axPos val="l"/>
        <c:majorGridlines/>
        <c:numFmt formatCode="#,##0_);\(#,##0\)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zh-TW"/>
          </a:p>
        </c:txPr>
        <c:crossAx val="98424320"/>
        <c:crosses val="autoZero"/>
        <c:crossBetween val="between"/>
        <c:majorUnit val="5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85594675665543"/>
          <c:y val="4.0307109998389962E-2"/>
          <c:w val="0.29131691278803745"/>
          <c:h val="8.7994678623415673E-2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0.17829171353580836"/>
          <c:y val="0.18951573255152168"/>
          <c:w val="0.67220247469066363"/>
          <c:h val="0.71452355759644393"/>
        </c:manualLayout>
      </c:layout>
      <c:radarChart>
        <c:radarStyle val="marker"/>
        <c:ser>
          <c:idx val="0"/>
          <c:order val="0"/>
          <c:tx>
            <c:strRef>
              <c:f>'Summary(0221)'!$E$7</c:f>
              <c:strCache>
                <c:ptCount val="1"/>
                <c:pt idx="0">
                  <c:v>7A Array/CF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'Summary(0221)'!$A$8:$A$12</c:f>
              <c:strCache>
                <c:ptCount val="5"/>
                <c:pt idx="0">
                  <c:v>Image Recognition&amp; Deep Learning</c:v>
                </c:pt>
                <c:pt idx="1">
                  <c:v>Equipment Health Diagnosis 設備預警</c:v>
                </c:pt>
                <c:pt idx="2">
                  <c:v>Prediction &amp; Virtual Metrology預測預警</c:v>
                </c:pt>
                <c:pt idx="3">
                  <c:v>Automation &amp;Smart Equipment</c:v>
                </c:pt>
                <c:pt idx="4">
                  <c:v>AGV/AMR</c:v>
                </c:pt>
              </c:strCache>
            </c:strRef>
          </c:cat>
          <c:val>
            <c:numRef>
              <c:f>'Summary(0221)'!$E$8:$E$12</c:f>
              <c:numCache>
                <c:formatCode>0.0_ </c:formatCode>
                <c:ptCount val="5"/>
                <c:pt idx="0">
                  <c:v>5.2857142857142856</c:v>
                </c:pt>
                <c:pt idx="1">
                  <c:v>6</c:v>
                </c:pt>
                <c:pt idx="2">
                  <c:v>8.4444444444444446</c:v>
                </c:pt>
                <c:pt idx="3">
                  <c:v>4.4000000000000004</c:v>
                </c:pt>
                <c:pt idx="4">
                  <c:v>2.1428571428571428</c:v>
                </c:pt>
              </c:numCache>
            </c:numRef>
          </c:val>
        </c:ser>
        <c:ser>
          <c:idx val="1"/>
          <c:order val="1"/>
          <c:tx>
            <c:strRef>
              <c:f>'Summary(0221)'!$N$7</c:f>
              <c:strCache>
                <c:ptCount val="1"/>
                <c:pt idx="0">
                  <c:v>常模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'Summary(0221)'!$A$8:$A$12</c:f>
              <c:strCache>
                <c:ptCount val="5"/>
                <c:pt idx="0">
                  <c:v>Image Recognition&amp; Deep Learning</c:v>
                </c:pt>
                <c:pt idx="1">
                  <c:v>Equipment Health Diagnosis 設備預警</c:v>
                </c:pt>
                <c:pt idx="2">
                  <c:v>Prediction &amp; Virtual Metrology預測預警</c:v>
                </c:pt>
                <c:pt idx="3">
                  <c:v>Automation &amp;Smart Equipment</c:v>
                </c:pt>
                <c:pt idx="4">
                  <c:v>AGV/AMR</c:v>
                </c:pt>
              </c:strCache>
            </c:strRef>
          </c:cat>
          <c:val>
            <c:numRef>
              <c:f>'Summary(0221)'!$N$8:$N$12</c:f>
              <c:numCache>
                <c:formatCode>0.0_ </c:formatCode>
                <c:ptCount val="5"/>
                <c:pt idx="0">
                  <c:v>3.2261904761904763</c:v>
                </c:pt>
                <c:pt idx="1">
                  <c:v>4.1742424242424248</c:v>
                </c:pt>
                <c:pt idx="2">
                  <c:v>5.4444444444444438</c:v>
                </c:pt>
                <c:pt idx="3">
                  <c:v>3.7666666666666671</c:v>
                </c:pt>
                <c:pt idx="4">
                  <c:v>3.5952380952380953</c:v>
                </c:pt>
              </c:numCache>
            </c:numRef>
          </c:val>
        </c:ser>
        <c:axId val="98987392"/>
        <c:axId val="98993280"/>
      </c:radarChart>
      <c:catAx>
        <c:axId val="98987392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800"/>
            </a:pPr>
            <a:endParaRPr lang="zh-TW"/>
          </a:p>
        </c:txPr>
        <c:crossAx val="98993280"/>
        <c:crosses val="autoZero"/>
        <c:auto val="1"/>
        <c:lblAlgn val="ctr"/>
        <c:lblOffset val="100"/>
      </c:catAx>
      <c:valAx>
        <c:axId val="98993280"/>
        <c:scaling>
          <c:orientation val="minMax"/>
          <c:max val="10"/>
        </c:scaling>
        <c:axPos val="l"/>
        <c:majorGridlines/>
        <c:numFmt formatCode="#,##0_);\(#,##0\)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zh-TW"/>
          </a:p>
        </c:txPr>
        <c:crossAx val="98987392"/>
        <c:crosses val="autoZero"/>
        <c:crossBetween val="between"/>
        <c:majorUnit val="5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56137164354573332"/>
          <c:y val="4.0307109998389962E-2"/>
          <c:w val="0.41553990124617918"/>
          <c:h val="8.7994678623415673E-2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0.17829171353580842"/>
          <c:y val="0.18951573255152185"/>
          <c:w val="0.67220247469066363"/>
          <c:h val="0.71452355759644393"/>
        </c:manualLayout>
      </c:layout>
      <c:radarChart>
        <c:radarStyle val="marker"/>
        <c:ser>
          <c:idx val="0"/>
          <c:order val="0"/>
          <c:tx>
            <c:strRef>
              <c:f>'Summary(0221)'!$D$7</c:f>
              <c:strCache>
                <c:ptCount val="1"/>
                <c:pt idx="0">
                  <c:v>M02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'Summary(0221)'!$A$8:$A$12</c:f>
              <c:strCache>
                <c:ptCount val="5"/>
                <c:pt idx="0">
                  <c:v>Image Recognition&amp; Deep Learning</c:v>
                </c:pt>
                <c:pt idx="1">
                  <c:v>Equipment Health Diagnosis 設備預警</c:v>
                </c:pt>
                <c:pt idx="2">
                  <c:v>Prediction &amp; Virtual Metrology預測預警</c:v>
                </c:pt>
                <c:pt idx="3">
                  <c:v>Automation &amp;Smart Equipment</c:v>
                </c:pt>
                <c:pt idx="4">
                  <c:v>AGV/AMR</c:v>
                </c:pt>
              </c:strCache>
            </c:strRef>
          </c:cat>
          <c:val>
            <c:numRef>
              <c:f>'Summary(0221)'!$D$8:$D$12</c:f>
              <c:numCache>
                <c:formatCode>0.0_ </c:formatCode>
                <c:ptCount val="5"/>
                <c:pt idx="0">
                  <c:v>0.35714285714285715</c:v>
                </c:pt>
                <c:pt idx="1">
                  <c:v>1.8181818181818181</c:v>
                </c:pt>
                <c:pt idx="2">
                  <c:v>0.55555555555555558</c:v>
                </c:pt>
                <c:pt idx="3">
                  <c:v>0.5</c:v>
                </c:pt>
                <c:pt idx="4">
                  <c:v>2.1428571428571428</c:v>
                </c:pt>
              </c:numCache>
            </c:numRef>
          </c:val>
        </c:ser>
        <c:ser>
          <c:idx val="1"/>
          <c:order val="1"/>
          <c:tx>
            <c:strRef>
              <c:f>'Summary(0221)'!$N$7</c:f>
              <c:strCache>
                <c:ptCount val="1"/>
                <c:pt idx="0">
                  <c:v>常模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'Summary(0221)'!$A$8:$A$12</c:f>
              <c:strCache>
                <c:ptCount val="5"/>
                <c:pt idx="0">
                  <c:v>Image Recognition&amp; Deep Learning</c:v>
                </c:pt>
                <c:pt idx="1">
                  <c:v>Equipment Health Diagnosis 設備預警</c:v>
                </c:pt>
                <c:pt idx="2">
                  <c:v>Prediction &amp; Virtual Metrology預測預警</c:v>
                </c:pt>
                <c:pt idx="3">
                  <c:v>Automation &amp;Smart Equipment</c:v>
                </c:pt>
                <c:pt idx="4">
                  <c:v>AGV/AMR</c:v>
                </c:pt>
              </c:strCache>
            </c:strRef>
          </c:cat>
          <c:val>
            <c:numRef>
              <c:f>'Summary(0221)'!$N$8:$N$12</c:f>
              <c:numCache>
                <c:formatCode>0.0_ </c:formatCode>
                <c:ptCount val="5"/>
                <c:pt idx="0">
                  <c:v>3.2261904761904763</c:v>
                </c:pt>
                <c:pt idx="1">
                  <c:v>4.1742424242424248</c:v>
                </c:pt>
                <c:pt idx="2">
                  <c:v>5.4444444444444438</c:v>
                </c:pt>
                <c:pt idx="3">
                  <c:v>3.7666666666666671</c:v>
                </c:pt>
                <c:pt idx="4">
                  <c:v>3.5952380952380953</c:v>
                </c:pt>
              </c:numCache>
            </c:numRef>
          </c:val>
        </c:ser>
        <c:axId val="99018240"/>
        <c:axId val="99019776"/>
      </c:radarChart>
      <c:catAx>
        <c:axId val="99018240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sz="800"/>
            </a:pPr>
            <a:endParaRPr lang="zh-TW"/>
          </a:p>
        </c:txPr>
        <c:crossAx val="99019776"/>
        <c:crosses val="autoZero"/>
        <c:auto val="1"/>
        <c:lblAlgn val="ctr"/>
        <c:lblOffset val="100"/>
      </c:catAx>
      <c:valAx>
        <c:axId val="99019776"/>
        <c:scaling>
          <c:orientation val="minMax"/>
          <c:max val="10"/>
        </c:scaling>
        <c:axPos val="l"/>
        <c:majorGridlines/>
        <c:numFmt formatCode="#,##0_);\(#,##0\)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zh-TW"/>
          </a:p>
        </c:txPr>
        <c:crossAx val="99018240"/>
        <c:crosses val="autoZero"/>
        <c:crossBetween val="between"/>
        <c:majorUnit val="5"/>
        <c:min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8559467566554322"/>
          <c:y val="4.0307109998389962E-2"/>
          <c:w val="0.29131691278803756"/>
          <c:h val="8.7994678623415673E-2"/>
        </c:manualLayout>
      </c:layout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radarChart>
        <c:radarStyle val="marker"/>
        <c:ser>
          <c:idx val="0"/>
          <c:order val="0"/>
          <c:tx>
            <c:strRef>
              <c:f>'Summary(0221)'!$A$8</c:f>
              <c:strCache>
                <c:ptCount val="1"/>
                <c:pt idx="0">
                  <c:v>Image Recognition&amp; Deep Learning</c:v>
                </c:pt>
              </c:strCache>
            </c:strRef>
          </c:tx>
          <c:marker>
            <c:symbol val="none"/>
          </c:marker>
          <c:cat>
            <c:strRef>
              <c:f>'Summary(0221)'!$B$7:$M$7</c:f>
              <c:strCache>
                <c:ptCount val="12"/>
                <c:pt idx="0">
                  <c:v>6B Array/CF</c:v>
                </c:pt>
                <c:pt idx="1">
                  <c:v>6B CELL</c:v>
                </c:pt>
                <c:pt idx="2">
                  <c:v>M02</c:v>
                </c:pt>
                <c:pt idx="3">
                  <c:v>7A Array/CF</c:v>
                </c:pt>
                <c:pt idx="4">
                  <c:v>7A CELL</c:v>
                </c:pt>
                <c:pt idx="5">
                  <c:v>M11</c:v>
                </c:pt>
                <c:pt idx="6">
                  <c:v>7B Array/CF</c:v>
                </c:pt>
                <c:pt idx="7">
                  <c:v>7B CELL</c:v>
                </c:pt>
                <c:pt idx="8">
                  <c:v>8A Array/CF</c:v>
                </c:pt>
                <c:pt idx="9">
                  <c:v>8A CELL</c:v>
                </c:pt>
                <c:pt idx="10">
                  <c:v>8B Array/CF</c:v>
                </c:pt>
                <c:pt idx="11">
                  <c:v>8B CELL</c:v>
                </c:pt>
              </c:strCache>
            </c:strRef>
          </c:cat>
          <c:val>
            <c:numRef>
              <c:f>'Summary(0221)'!$B$8:$M$8</c:f>
              <c:numCache>
                <c:formatCode>0.0_ </c:formatCode>
                <c:ptCount val="12"/>
                <c:pt idx="0">
                  <c:v>4.2857142857142856</c:v>
                </c:pt>
                <c:pt idx="1">
                  <c:v>3.5714285714285716</c:v>
                </c:pt>
                <c:pt idx="2">
                  <c:v>0.35714285714285715</c:v>
                </c:pt>
                <c:pt idx="3">
                  <c:v>5.2857142857142856</c:v>
                </c:pt>
                <c:pt idx="4">
                  <c:v>2.2142857142857144</c:v>
                </c:pt>
                <c:pt idx="5">
                  <c:v>0.7142857142857143</c:v>
                </c:pt>
                <c:pt idx="6">
                  <c:v>3.9285714285714284</c:v>
                </c:pt>
                <c:pt idx="7">
                  <c:v>2.8571428571428572</c:v>
                </c:pt>
                <c:pt idx="8">
                  <c:v>5</c:v>
                </c:pt>
                <c:pt idx="9">
                  <c:v>5</c:v>
                </c:pt>
                <c:pt idx="10">
                  <c:v>2.3571428571428572</c:v>
                </c:pt>
                <c:pt idx="11">
                  <c:v>3.1428571428571428</c:v>
                </c:pt>
              </c:numCache>
            </c:numRef>
          </c:val>
        </c:ser>
        <c:axId val="99089024"/>
        <c:axId val="99103104"/>
      </c:radarChart>
      <c:catAx>
        <c:axId val="99089024"/>
        <c:scaling>
          <c:orientation val="minMax"/>
        </c:scaling>
        <c:axPos val="b"/>
        <c:majorGridlines/>
        <c:tickLblPos val="nextTo"/>
        <c:crossAx val="99103104"/>
        <c:crosses val="autoZero"/>
        <c:auto val="1"/>
        <c:lblAlgn val="ctr"/>
        <c:lblOffset val="100"/>
      </c:catAx>
      <c:valAx>
        <c:axId val="99103104"/>
        <c:scaling>
          <c:orientation val="minMax"/>
        </c:scaling>
        <c:axPos val="l"/>
        <c:majorGridlines/>
        <c:numFmt formatCode="0.0_ " sourceLinked="1"/>
        <c:majorTickMark val="cross"/>
        <c:tickLblPos val="nextTo"/>
        <c:crossAx val="990890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barChart>
        <c:barDir val="bar"/>
        <c:grouping val="clustered"/>
        <c:ser>
          <c:idx val="0"/>
          <c:order val="0"/>
          <c:tx>
            <c:strRef>
              <c:f>'Summary(0221)'!$A$8</c:f>
              <c:strCache>
                <c:ptCount val="1"/>
                <c:pt idx="0">
                  <c:v>Image Recognition&amp; Deep Learning</c:v>
                </c:pt>
              </c:strCache>
            </c:strRef>
          </c:tx>
          <c:cat>
            <c:strRef>
              <c:f>'Summary(0221)'!$B$7:$M$7</c:f>
              <c:strCache>
                <c:ptCount val="12"/>
                <c:pt idx="0">
                  <c:v>6B Array/CF</c:v>
                </c:pt>
                <c:pt idx="1">
                  <c:v>6B CELL</c:v>
                </c:pt>
                <c:pt idx="2">
                  <c:v>M02</c:v>
                </c:pt>
                <c:pt idx="3">
                  <c:v>7A Array/CF</c:v>
                </c:pt>
                <c:pt idx="4">
                  <c:v>7A CELL</c:v>
                </c:pt>
                <c:pt idx="5">
                  <c:v>M11</c:v>
                </c:pt>
                <c:pt idx="6">
                  <c:v>7B Array/CF</c:v>
                </c:pt>
                <c:pt idx="7">
                  <c:v>7B CELL</c:v>
                </c:pt>
                <c:pt idx="8">
                  <c:v>8A Array/CF</c:v>
                </c:pt>
                <c:pt idx="9">
                  <c:v>8A CELL</c:v>
                </c:pt>
                <c:pt idx="10">
                  <c:v>8B Array/CF</c:v>
                </c:pt>
                <c:pt idx="11">
                  <c:v>8B CELL</c:v>
                </c:pt>
              </c:strCache>
            </c:strRef>
          </c:cat>
          <c:val>
            <c:numRef>
              <c:f>'Summary(0221)'!$B$8:$M$8</c:f>
              <c:numCache>
                <c:formatCode>0.0_ </c:formatCode>
                <c:ptCount val="12"/>
                <c:pt idx="0">
                  <c:v>4.2857142857142856</c:v>
                </c:pt>
                <c:pt idx="1">
                  <c:v>3.5714285714285716</c:v>
                </c:pt>
                <c:pt idx="2">
                  <c:v>0.35714285714285715</c:v>
                </c:pt>
                <c:pt idx="3">
                  <c:v>5.2857142857142856</c:v>
                </c:pt>
                <c:pt idx="4">
                  <c:v>2.2142857142857144</c:v>
                </c:pt>
                <c:pt idx="5">
                  <c:v>0.7142857142857143</c:v>
                </c:pt>
                <c:pt idx="6">
                  <c:v>3.9285714285714284</c:v>
                </c:pt>
                <c:pt idx="7">
                  <c:v>2.8571428571428572</c:v>
                </c:pt>
                <c:pt idx="8">
                  <c:v>5</c:v>
                </c:pt>
                <c:pt idx="9">
                  <c:v>5</c:v>
                </c:pt>
                <c:pt idx="10">
                  <c:v>2.3571428571428572</c:v>
                </c:pt>
                <c:pt idx="11">
                  <c:v>3.1428571428571428</c:v>
                </c:pt>
              </c:numCache>
            </c:numRef>
          </c:val>
        </c:ser>
        <c:axId val="99110272"/>
        <c:axId val="99120256"/>
      </c:barChart>
      <c:catAx>
        <c:axId val="99110272"/>
        <c:scaling>
          <c:orientation val="minMax"/>
        </c:scaling>
        <c:axPos val="l"/>
        <c:tickLblPos val="nextTo"/>
        <c:crossAx val="99120256"/>
        <c:crosses val="autoZero"/>
        <c:auto val="1"/>
        <c:lblAlgn val="ctr"/>
        <c:lblOffset val="100"/>
      </c:catAx>
      <c:valAx>
        <c:axId val="99120256"/>
        <c:scaling>
          <c:orientation val="minMax"/>
        </c:scaling>
        <c:axPos val="b"/>
        <c:majorGridlines/>
        <c:numFmt formatCode="0.0_ " sourceLinked="1"/>
        <c:tickLblPos val="nextTo"/>
        <c:crossAx val="991102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 algn="l">
              <a:defRPr sz="1050"/>
            </a:pPr>
            <a:r>
              <a:rPr lang="en-US" altLang="en-US" sz="1050" u="sng">
                <a:solidFill>
                  <a:schemeClr val="accent1">
                    <a:lumMod val="50000"/>
                  </a:schemeClr>
                </a:solidFill>
              </a:rPr>
              <a:t>Image Recognition&amp; Deep Learning</a:t>
            </a:r>
          </a:p>
        </c:rich>
      </c:tx>
      <c:layout>
        <c:manualLayout>
          <c:xMode val="edge"/>
          <c:yMode val="edge"/>
          <c:x val="0.20463127211844073"/>
          <c:y val="2.4393017619922098E-3"/>
        </c:manualLayout>
      </c:layout>
    </c:title>
    <c:plotArea>
      <c:layout>
        <c:manualLayout>
          <c:layoutTarget val="inner"/>
          <c:xMode val="edge"/>
          <c:yMode val="edge"/>
          <c:x val="0.23749144259827346"/>
          <c:y val="0.21804582964467706"/>
          <c:w val="0.66718433431294311"/>
          <c:h val="0.73079137497326874"/>
        </c:manualLayout>
      </c:layout>
      <c:barChart>
        <c:barDir val="bar"/>
        <c:grouping val="clustered"/>
        <c:ser>
          <c:idx val="0"/>
          <c:order val="0"/>
          <c:tx>
            <c:strRef>
              <c:f>'Summary(0224)'!$A$8</c:f>
              <c:strCache>
                <c:ptCount val="1"/>
                <c:pt idx="0">
                  <c:v>Image Recognition&amp; Deep Learning</c:v>
                </c:pt>
              </c:strCache>
            </c:strRef>
          </c:tx>
          <c:cat>
            <c:strRef>
              <c:f>'Summary(0224)'!$B$7:$M$7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'Summary(0224)'!$B$8:$M$8</c:f>
              <c:numCache>
                <c:formatCode>0.0_ </c:formatCode>
                <c:ptCount val="10"/>
                <c:pt idx="0">
                  <c:v>4.2857142857142856</c:v>
                </c:pt>
                <c:pt idx="1">
                  <c:v>3.5714285714285716</c:v>
                </c:pt>
                <c:pt idx="2">
                  <c:v>5.2857142857142856</c:v>
                </c:pt>
                <c:pt idx="3">
                  <c:v>2.2142857142857144</c:v>
                </c:pt>
                <c:pt idx="4">
                  <c:v>3.9285714285714284</c:v>
                </c:pt>
                <c:pt idx="5">
                  <c:v>2.8571428571428572</c:v>
                </c:pt>
                <c:pt idx="6">
                  <c:v>5</c:v>
                </c:pt>
                <c:pt idx="7">
                  <c:v>5</c:v>
                </c:pt>
                <c:pt idx="8">
                  <c:v>2.3571428571428572</c:v>
                </c:pt>
                <c:pt idx="9">
                  <c:v>3.1428571428571428</c:v>
                </c:pt>
              </c:numCache>
            </c:numRef>
          </c:val>
        </c:ser>
        <c:axId val="99193984"/>
        <c:axId val="99195520"/>
      </c:barChart>
      <c:catAx>
        <c:axId val="99193984"/>
        <c:scaling>
          <c:orientation val="maxMin"/>
        </c:scaling>
        <c:axPos val="l"/>
        <c:tickLblPos val="nextTo"/>
        <c:txPr>
          <a:bodyPr/>
          <a:lstStyle/>
          <a:p>
            <a:pPr>
              <a:defRPr sz="800"/>
            </a:pPr>
            <a:endParaRPr lang="zh-TW"/>
          </a:p>
        </c:txPr>
        <c:crossAx val="99195520"/>
        <c:crosses val="autoZero"/>
        <c:auto val="1"/>
        <c:lblAlgn val="ctr"/>
        <c:lblOffset val="100"/>
      </c:catAx>
      <c:valAx>
        <c:axId val="99195520"/>
        <c:scaling>
          <c:orientation val="minMax"/>
          <c:max val="8"/>
        </c:scaling>
        <c:axPos val="t"/>
        <c:majorGridlines/>
        <c:numFmt formatCode="0.0_ " sourceLinked="1"/>
        <c:tickLblPos val="nextTo"/>
        <c:crossAx val="9919398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en-US" sz="1100" u="sng">
                <a:solidFill>
                  <a:schemeClr val="accent1">
                    <a:lumMod val="50000"/>
                  </a:schemeClr>
                </a:solidFill>
                <a:latin typeface="+mn-lt"/>
                <a:ea typeface="微軟正黑體" pitchFamily="34" charset="-120"/>
              </a:rPr>
              <a:t>Equipment Health Diagnosis </a:t>
            </a:r>
            <a:r>
              <a:rPr lang="zh-TW" altLang="en-US" sz="1100" u="sng">
                <a:solidFill>
                  <a:schemeClr val="accent1">
                    <a:lumMod val="50000"/>
                  </a:schemeClr>
                </a:solidFill>
                <a:latin typeface="+mn-lt"/>
                <a:ea typeface="微軟正黑體" pitchFamily="34" charset="-120"/>
              </a:rPr>
              <a:t>設備預警</a:t>
            </a:r>
          </a:p>
        </c:rich>
      </c:tx>
      <c:layout>
        <c:manualLayout>
          <c:xMode val="edge"/>
          <c:yMode val="edge"/>
          <c:x val="0.20788636017293746"/>
          <c:y val="5.4910945596571394E-3"/>
        </c:manualLayout>
      </c:layout>
    </c:title>
    <c:plotArea>
      <c:layout>
        <c:manualLayout>
          <c:layoutTarget val="inner"/>
          <c:xMode val="edge"/>
          <c:yMode val="edge"/>
          <c:x val="0.16932321177470969"/>
          <c:y val="0.22369020138290641"/>
          <c:w val="0.77181880512083256"/>
          <c:h val="0.7144962684008086"/>
        </c:manualLayout>
      </c:layout>
      <c:barChart>
        <c:barDir val="bar"/>
        <c:grouping val="clustered"/>
        <c:ser>
          <c:idx val="0"/>
          <c:order val="0"/>
          <c:tx>
            <c:strRef>
              <c:f>'Summary(0224)'!$A$9</c:f>
              <c:strCache>
                <c:ptCount val="1"/>
                <c:pt idx="0">
                  <c:v>Equipment Health Diagnosis 設備預警</c:v>
                </c:pt>
              </c:strCache>
            </c:strRef>
          </c:tx>
          <c:cat>
            <c:strRef>
              <c:f>'Summary(0224)'!$B$7:$M$7</c:f>
              <c:strCache>
                <c:ptCount val="10"/>
                <c:pt idx="0">
                  <c:v>6B Array/CF</c:v>
                </c:pt>
                <c:pt idx="1">
                  <c:v>6B CELL</c:v>
                </c:pt>
                <c:pt idx="2">
                  <c:v>7A Array/CF</c:v>
                </c:pt>
                <c:pt idx="3">
                  <c:v>7A CELL</c:v>
                </c:pt>
                <c:pt idx="4">
                  <c:v>7B Array/CF</c:v>
                </c:pt>
                <c:pt idx="5">
                  <c:v>7B CELL</c:v>
                </c:pt>
                <c:pt idx="6">
                  <c:v>8A Array/CF</c:v>
                </c:pt>
                <c:pt idx="7">
                  <c:v>8A CELL</c:v>
                </c:pt>
                <c:pt idx="8">
                  <c:v>8B Array/CF</c:v>
                </c:pt>
                <c:pt idx="9">
                  <c:v>8B CELL</c:v>
                </c:pt>
              </c:strCache>
            </c:strRef>
          </c:cat>
          <c:val>
            <c:numRef>
              <c:f>'Summary(0224)'!$B$9:$M$9</c:f>
              <c:numCache>
                <c:formatCode>0.0_ </c:formatCode>
                <c:ptCount val="10"/>
                <c:pt idx="0">
                  <c:v>3.9090909090909092</c:v>
                </c:pt>
                <c:pt idx="1">
                  <c:v>3.9090909090909092</c:v>
                </c:pt>
                <c:pt idx="2">
                  <c:v>6</c:v>
                </c:pt>
                <c:pt idx="3">
                  <c:v>6</c:v>
                </c:pt>
                <c:pt idx="4">
                  <c:v>2.7272727272727271</c:v>
                </c:pt>
                <c:pt idx="5">
                  <c:v>2.7272727272727271</c:v>
                </c:pt>
                <c:pt idx="6">
                  <c:v>5</c:v>
                </c:pt>
                <c:pt idx="7">
                  <c:v>5</c:v>
                </c:pt>
                <c:pt idx="8">
                  <c:v>5.5454545454545459</c:v>
                </c:pt>
                <c:pt idx="9">
                  <c:v>5.5454545454545459</c:v>
                </c:pt>
              </c:numCache>
            </c:numRef>
          </c:val>
        </c:ser>
        <c:axId val="99223424"/>
        <c:axId val="99224960"/>
      </c:barChart>
      <c:catAx>
        <c:axId val="99223424"/>
        <c:scaling>
          <c:orientation val="maxMin"/>
        </c:scaling>
        <c:axPos val="l"/>
        <c:tickLblPos val="nextTo"/>
        <c:txPr>
          <a:bodyPr/>
          <a:lstStyle/>
          <a:p>
            <a:pPr>
              <a:defRPr sz="800"/>
            </a:pPr>
            <a:endParaRPr lang="zh-TW"/>
          </a:p>
        </c:txPr>
        <c:crossAx val="99224960"/>
        <c:crosses val="autoZero"/>
        <c:auto val="1"/>
        <c:lblAlgn val="ctr"/>
        <c:lblOffset val="100"/>
      </c:catAx>
      <c:valAx>
        <c:axId val="99224960"/>
        <c:scaling>
          <c:orientation val="minMax"/>
          <c:max val="8"/>
        </c:scaling>
        <c:axPos val="t"/>
        <c:majorGridlines/>
        <c:numFmt formatCode="0.0_ " sourceLinked="1"/>
        <c:tickLblPos val="nextTo"/>
        <c:crossAx val="99223424"/>
        <c:crosses val="autoZero"/>
        <c:crossBetween val="between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image" Target="../media/image1.png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2027465</xdr:colOff>
      <xdr:row>8</xdr:row>
      <xdr:rowOff>381000</xdr:rowOff>
    </xdr:from>
    <xdr:to>
      <xdr:col>3</xdr:col>
      <xdr:colOff>557893</xdr:colOff>
      <xdr:row>12</xdr:row>
      <xdr:rowOff>598714</xdr:rowOff>
    </xdr:to>
    <xdr:sp macro="" textlink="">
      <xdr:nvSpPr>
        <xdr:cNvPr id="2" name="文字方塊 1"/>
        <xdr:cNvSpPr txBox="1"/>
      </xdr:nvSpPr>
      <xdr:spPr>
        <a:xfrm>
          <a:off x="3265715" y="3551464"/>
          <a:ext cx="2408464" cy="2286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TW" altLang="en-US" sz="1100"/>
            <a:t>依技術分類</a:t>
          </a:r>
          <a:r>
            <a:rPr lang="en-US" altLang="zh-TW" sz="1100"/>
            <a:t>:</a:t>
          </a:r>
        </a:p>
        <a:p>
          <a:r>
            <a:rPr lang="zh-TW" altLang="en-US" sz="1100"/>
            <a:t>未來需求</a:t>
          </a:r>
          <a:endParaRPr lang="en-US" altLang="zh-TW" sz="1100"/>
        </a:p>
        <a:p>
          <a:r>
            <a:rPr lang="zh-TW" altLang="en-US" sz="1100"/>
            <a:t>應用</a:t>
          </a:r>
          <a:endParaRPr lang="en-US" altLang="zh-TW" sz="1100"/>
        </a:p>
        <a:p>
          <a:r>
            <a:rPr lang="en-US" altLang="zh-TW" sz="1100"/>
            <a:t>BASE</a:t>
          </a:r>
        </a:p>
        <a:p>
          <a:endParaRPr lang="en-US" altLang="zh-TW" sz="1100"/>
        </a:p>
        <a:p>
          <a:r>
            <a:rPr lang="en-US" altLang="zh-TW" sz="1100"/>
            <a:t>by</a:t>
          </a:r>
          <a:r>
            <a:rPr lang="zh-TW" altLang="en-US" sz="1100" baseline="0"/>
            <a:t> 技術</a:t>
          </a:r>
          <a:endParaRPr lang="en-US" altLang="zh-TW" sz="1100" baseline="0"/>
        </a:p>
        <a:p>
          <a:r>
            <a:rPr lang="en-US" altLang="zh-TW" sz="1100" baseline="0"/>
            <a:t>image</a:t>
          </a:r>
        </a:p>
        <a:p>
          <a:r>
            <a:rPr lang="en-US" altLang="zh-TW" sz="1100" baseline="0"/>
            <a:t>phm</a:t>
          </a:r>
        </a:p>
        <a:p>
          <a:r>
            <a:rPr lang="en-US" altLang="zh-TW" sz="1100" baseline="0"/>
            <a:t>vm</a:t>
          </a:r>
        </a:p>
        <a:p>
          <a:r>
            <a:rPr lang="en-US" altLang="zh-TW" sz="1100" baseline="0"/>
            <a:t>....</a:t>
          </a:r>
          <a:endParaRPr lang="zh-TW" altLang="en-US" sz="1100"/>
        </a:p>
      </xdr:txBody>
    </xdr:sp>
    <xdr:clientData/>
  </xdr:twoCellAnchor>
  <xdr:twoCellAnchor>
    <xdr:from>
      <xdr:col>1</xdr:col>
      <xdr:colOff>27215</xdr:colOff>
      <xdr:row>59</xdr:row>
      <xdr:rowOff>122464</xdr:rowOff>
    </xdr:from>
    <xdr:to>
      <xdr:col>2</xdr:col>
      <xdr:colOff>190500</xdr:colOff>
      <xdr:row>70</xdr:row>
      <xdr:rowOff>163286</xdr:rowOff>
    </xdr:to>
    <xdr:sp macro="" textlink="">
      <xdr:nvSpPr>
        <xdr:cNvPr id="3" name="文字方塊 2"/>
        <xdr:cNvSpPr txBox="1"/>
      </xdr:nvSpPr>
      <xdr:spPr>
        <a:xfrm>
          <a:off x="1265465" y="24288750"/>
          <a:ext cx="2408464" cy="2286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TW" altLang="en-US" sz="1100"/>
            <a:t>確認廠端特有發展項目</a:t>
          </a:r>
          <a:endParaRPr lang="en-US" altLang="zh-TW" sz="1100"/>
        </a:p>
        <a:p>
          <a:r>
            <a:rPr lang="zh-TW" altLang="en-US" sz="1100"/>
            <a:t>現目需要有發展性</a:t>
          </a:r>
          <a:endParaRPr lang="en-US" altLang="zh-TW" sz="1100"/>
        </a:p>
        <a:p>
          <a:endParaRPr lang="zh-TW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653142</xdr:colOff>
      <xdr:row>65</xdr:row>
      <xdr:rowOff>27214</xdr:rowOff>
    </xdr:from>
    <xdr:to>
      <xdr:col>7</xdr:col>
      <xdr:colOff>489857</xdr:colOff>
      <xdr:row>78</xdr:row>
      <xdr:rowOff>122465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723901</xdr:colOff>
      <xdr:row>13</xdr:row>
      <xdr:rowOff>161923</xdr:rowOff>
    </xdr:from>
    <xdr:to>
      <xdr:col>6</xdr:col>
      <xdr:colOff>161926</xdr:colOff>
      <xdr:row>25</xdr:row>
      <xdr:rowOff>200024</xdr:rowOff>
    </xdr:to>
    <xdr:graphicFrame macro="">
      <xdr:nvGraphicFramePr>
        <xdr:cNvPr id="19" name="圖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404813</xdr:colOff>
      <xdr:row>13</xdr:row>
      <xdr:rowOff>178593</xdr:rowOff>
    </xdr:from>
    <xdr:to>
      <xdr:col>1</xdr:col>
      <xdr:colOff>700088</xdr:colOff>
      <xdr:row>26</xdr:row>
      <xdr:rowOff>2382</xdr:rowOff>
    </xdr:to>
    <xdr:graphicFrame macro="">
      <xdr:nvGraphicFramePr>
        <xdr:cNvPr id="20" name="圖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247650</xdr:colOff>
      <xdr:row>13</xdr:row>
      <xdr:rowOff>154781</xdr:rowOff>
    </xdr:from>
    <xdr:to>
      <xdr:col>14</xdr:col>
      <xdr:colOff>221457</xdr:colOff>
      <xdr:row>25</xdr:row>
      <xdr:rowOff>192882</xdr:rowOff>
    </xdr:to>
    <xdr:graphicFrame macro="">
      <xdr:nvGraphicFramePr>
        <xdr:cNvPr id="23" name="圖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190500</xdr:colOff>
      <xdr:row>13</xdr:row>
      <xdr:rowOff>171451</xdr:rowOff>
    </xdr:from>
    <xdr:to>
      <xdr:col>10</xdr:col>
      <xdr:colOff>223837</xdr:colOff>
      <xdr:row>25</xdr:row>
      <xdr:rowOff>209552</xdr:rowOff>
    </xdr:to>
    <xdr:graphicFrame macro="">
      <xdr:nvGraphicFramePr>
        <xdr:cNvPr id="24" name="圖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25977</xdr:colOff>
      <xdr:row>12</xdr:row>
      <xdr:rowOff>17318</xdr:rowOff>
    </xdr:from>
    <xdr:to>
      <xdr:col>0</xdr:col>
      <xdr:colOff>2337955</xdr:colOff>
      <xdr:row>13</xdr:row>
      <xdr:rowOff>34636</xdr:rowOff>
    </xdr:to>
    <xdr:sp macro="" textlink="">
      <xdr:nvSpPr>
        <xdr:cNvPr id="25" name="文字方塊 24"/>
        <xdr:cNvSpPr txBox="1"/>
      </xdr:nvSpPr>
      <xdr:spPr>
        <a:xfrm>
          <a:off x="25977" y="2545773"/>
          <a:ext cx="2311978" cy="23379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100">
              <a:solidFill>
                <a:schemeClr val="bg1"/>
              </a:solidFill>
            </a:rPr>
            <a:t>Smart</a:t>
          </a:r>
          <a:r>
            <a:rPr lang="zh-TW" altLang="en-US" sz="1100" baseline="0">
              <a:solidFill>
                <a:schemeClr val="bg1"/>
              </a:solidFill>
            </a:rPr>
            <a:t> </a:t>
          </a:r>
          <a:r>
            <a:rPr lang="en-US" altLang="zh-TW" sz="1100" baseline="0">
              <a:solidFill>
                <a:schemeClr val="bg1"/>
              </a:solidFill>
            </a:rPr>
            <a:t>EQP</a:t>
          </a:r>
          <a:r>
            <a:rPr lang="zh-TW" altLang="en-US" sz="1100" baseline="0">
              <a:solidFill>
                <a:schemeClr val="bg1"/>
              </a:solidFill>
            </a:rPr>
            <a:t> </a:t>
          </a:r>
          <a:r>
            <a:rPr lang="en-US" altLang="zh-TW" sz="1100" baseline="0">
              <a:solidFill>
                <a:schemeClr val="bg1"/>
              </a:solidFill>
            </a:rPr>
            <a:t>&amp;</a:t>
          </a:r>
          <a:r>
            <a:rPr lang="zh-TW" altLang="en-US" sz="1100" baseline="0">
              <a:solidFill>
                <a:schemeClr val="bg1"/>
              </a:solidFill>
            </a:rPr>
            <a:t> </a:t>
          </a:r>
          <a:r>
            <a:rPr lang="en-US" altLang="zh-TW" sz="1100" baseline="0">
              <a:solidFill>
                <a:schemeClr val="bg1"/>
              </a:solidFill>
            </a:rPr>
            <a:t>AGV=&gt;</a:t>
          </a:r>
          <a:r>
            <a:rPr lang="zh-TW" altLang="en-US" sz="1100" baseline="0">
              <a:solidFill>
                <a:schemeClr val="bg1"/>
              </a:solidFill>
            </a:rPr>
            <a:t>如何明確區分</a:t>
          </a:r>
          <a:endParaRPr lang="zh-TW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493568</xdr:colOff>
      <xdr:row>11</xdr:row>
      <xdr:rowOff>173182</xdr:rowOff>
    </xdr:from>
    <xdr:to>
      <xdr:col>5</xdr:col>
      <xdr:colOff>43295</xdr:colOff>
      <xdr:row>24</xdr:row>
      <xdr:rowOff>199159</xdr:rowOff>
    </xdr:to>
    <xdr:graphicFrame macro="">
      <xdr:nvGraphicFramePr>
        <xdr:cNvPr id="26" name="圖表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173182</xdr:colOff>
      <xdr:row>9</xdr:row>
      <xdr:rowOff>147205</xdr:rowOff>
    </xdr:from>
    <xdr:to>
      <xdr:col>12</xdr:col>
      <xdr:colOff>95250</xdr:colOff>
      <xdr:row>22</xdr:row>
      <xdr:rowOff>173183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779317</xdr:colOff>
      <xdr:row>13</xdr:row>
      <xdr:rowOff>121228</xdr:rowOff>
    </xdr:from>
    <xdr:to>
      <xdr:col>4</xdr:col>
      <xdr:colOff>562841</xdr:colOff>
      <xdr:row>24</xdr:row>
      <xdr:rowOff>103910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571502</xdr:colOff>
      <xdr:row>13</xdr:row>
      <xdr:rowOff>131740</xdr:rowOff>
    </xdr:from>
    <xdr:to>
      <xdr:col>10</xdr:col>
      <xdr:colOff>484910</xdr:colOff>
      <xdr:row>24</xdr:row>
      <xdr:rowOff>105763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779318</xdr:colOff>
      <xdr:row>24</xdr:row>
      <xdr:rowOff>112567</xdr:rowOff>
    </xdr:from>
    <xdr:to>
      <xdr:col>4</xdr:col>
      <xdr:colOff>580158</xdr:colOff>
      <xdr:row>35</xdr:row>
      <xdr:rowOff>86590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554182</xdr:colOff>
      <xdr:row>24</xdr:row>
      <xdr:rowOff>112568</xdr:rowOff>
    </xdr:from>
    <xdr:to>
      <xdr:col>10</xdr:col>
      <xdr:colOff>467590</xdr:colOff>
      <xdr:row>35</xdr:row>
      <xdr:rowOff>86591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813955</xdr:colOff>
      <xdr:row>37</xdr:row>
      <xdr:rowOff>1</xdr:rowOff>
    </xdr:from>
    <xdr:to>
      <xdr:col>4</xdr:col>
      <xdr:colOff>614795</xdr:colOff>
      <xdr:row>47</xdr:row>
      <xdr:rowOff>181842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352425</xdr:colOff>
      <xdr:row>14</xdr:row>
      <xdr:rowOff>72895</xdr:rowOff>
    </xdr:from>
    <xdr:to>
      <xdr:col>18</xdr:col>
      <xdr:colOff>209550</xdr:colOff>
      <xdr:row>24</xdr:row>
      <xdr:rowOff>85725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9191625" y="3054220"/>
          <a:ext cx="4695825" cy="21083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779317</xdr:colOff>
      <xdr:row>13</xdr:row>
      <xdr:rowOff>83128</xdr:rowOff>
    </xdr:from>
    <xdr:to>
      <xdr:col>2</xdr:col>
      <xdr:colOff>424319</xdr:colOff>
      <xdr:row>23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438151</xdr:colOff>
      <xdr:row>13</xdr:row>
      <xdr:rowOff>84116</xdr:rowOff>
    </xdr:from>
    <xdr:to>
      <xdr:col>8</xdr:col>
      <xdr:colOff>467075</xdr:colOff>
      <xdr:row>23</xdr:row>
      <xdr:rowOff>78772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474518</xdr:colOff>
      <xdr:row>13</xdr:row>
      <xdr:rowOff>83993</xdr:rowOff>
    </xdr:from>
    <xdr:to>
      <xdr:col>12</xdr:col>
      <xdr:colOff>504825</xdr:colOff>
      <xdr:row>23</xdr:row>
      <xdr:rowOff>78649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782782</xdr:colOff>
      <xdr:row>23</xdr:row>
      <xdr:rowOff>93518</xdr:rowOff>
    </xdr:from>
    <xdr:to>
      <xdr:col>2</xdr:col>
      <xdr:colOff>443692</xdr:colOff>
      <xdr:row>33</xdr:row>
      <xdr:rowOff>85725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452005</xdr:colOff>
      <xdr:row>23</xdr:row>
      <xdr:rowOff>95252</xdr:rowOff>
    </xdr:from>
    <xdr:to>
      <xdr:col>8</xdr:col>
      <xdr:colOff>485775</xdr:colOff>
      <xdr:row>33</xdr:row>
      <xdr:rowOff>85872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781050</xdr:colOff>
      <xdr:row>12</xdr:row>
      <xdr:rowOff>85725</xdr:rowOff>
    </xdr:from>
    <xdr:to>
      <xdr:col>2</xdr:col>
      <xdr:colOff>451125</xdr:colOff>
      <xdr:row>13</xdr:row>
      <xdr:rowOff>38100</xdr:rowOff>
    </xdr:to>
    <xdr:sp macro="" textlink="">
      <xdr:nvSpPr>
        <xdr:cNvPr id="8" name="矩形 7"/>
        <xdr:cNvSpPr/>
      </xdr:nvSpPr>
      <xdr:spPr>
        <a:xfrm>
          <a:off x="781050" y="2638425"/>
          <a:ext cx="28800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2</xdr:col>
      <xdr:colOff>466725</xdr:colOff>
      <xdr:row>12</xdr:row>
      <xdr:rowOff>85725</xdr:rowOff>
    </xdr:from>
    <xdr:to>
      <xdr:col>8</xdr:col>
      <xdr:colOff>508275</xdr:colOff>
      <xdr:row>13</xdr:row>
      <xdr:rowOff>38100</xdr:rowOff>
    </xdr:to>
    <xdr:sp macro="" textlink="">
      <xdr:nvSpPr>
        <xdr:cNvPr id="9" name="矩形 8"/>
        <xdr:cNvSpPr/>
      </xdr:nvSpPr>
      <xdr:spPr>
        <a:xfrm>
          <a:off x="3676650" y="2638425"/>
          <a:ext cx="28800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8</xdr:col>
      <xdr:colOff>523875</xdr:colOff>
      <xdr:row>12</xdr:row>
      <xdr:rowOff>85725</xdr:rowOff>
    </xdr:from>
    <xdr:to>
      <xdr:col>12</xdr:col>
      <xdr:colOff>565425</xdr:colOff>
      <xdr:row>13</xdr:row>
      <xdr:rowOff>38100</xdr:rowOff>
    </xdr:to>
    <xdr:sp macro="" textlink="">
      <xdr:nvSpPr>
        <xdr:cNvPr id="10" name="矩形 9"/>
        <xdr:cNvSpPr/>
      </xdr:nvSpPr>
      <xdr:spPr>
        <a:xfrm>
          <a:off x="6572250" y="2638425"/>
          <a:ext cx="28800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0</xdr:col>
      <xdr:colOff>561975</xdr:colOff>
      <xdr:row>13</xdr:row>
      <xdr:rowOff>66675</xdr:rowOff>
    </xdr:from>
    <xdr:to>
      <xdr:col>0</xdr:col>
      <xdr:colOff>742950</xdr:colOff>
      <xdr:row>23</xdr:row>
      <xdr:rowOff>47625</xdr:rowOff>
    </xdr:to>
    <xdr:sp macro="" textlink="">
      <xdr:nvSpPr>
        <xdr:cNvPr id="11" name="矩形 10"/>
        <xdr:cNvSpPr/>
      </xdr:nvSpPr>
      <xdr:spPr>
        <a:xfrm>
          <a:off x="561975" y="2838450"/>
          <a:ext cx="180975" cy="2076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0</xdr:col>
      <xdr:colOff>561975</xdr:colOff>
      <xdr:row>23</xdr:row>
      <xdr:rowOff>76200</xdr:rowOff>
    </xdr:from>
    <xdr:to>
      <xdr:col>0</xdr:col>
      <xdr:colOff>742950</xdr:colOff>
      <xdr:row>33</xdr:row>
      <xdr:rowOff>57150</xdr:rowOff>
    </xdr:to>
    <xdr:sp macro="" textlink="">
      <xdr:nvSpPr>
        <xdr:cNvPr id="12" name="矩形 11"/>
        <xdr:cNvSpPr/>
      </xdr:nvSpPr>
      <xdr:spPr>
        <a:xfrm>
          <a:off x="561975" y="4943475"/>
          <a:ext cx="180975" cy="2076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4</xdr:row>
      <xdr:rowOff>231321</xdr:rowOff>
    </xdr:from>
    <xdr:to>
      <xdr:col>20</xdr:col>
      <xdr:colOff>571500</xdr:colOff>
      <xdr:row>12</xdr:row>
      <xdr:rowOff>2068285</xdr:rowOff>
    </xdr:to>
    <xdr:sp macro="" textlink="">
      <xdr:nvSpPr>
        <xdr:cNvPr id="2" name="矩形 1"/>
        <xdr:cNvSpPr/>
      </xdr:nvSpPr>
      <xdr:spPr>
        <a:xfrm>
          <a:off x="12749893" y="1564821"/>
          <a:ext cx="4367893" cy="4191000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bg2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12</xdr:col>
      <xdr:colOff>163286</xdr:colOff>
      <xdr:row>12</xdr:row>
      <xdr:rowOff>1292677</xdr:rowOff>
    </xdr:from>
    <xdr:to>
      <xdr:col>14</xdr:col>
      <xdr:colOff>242572</xdr:colOff>
      <xdr:row>12</xdr:row>
      <xdr:rowOff>1537605</xdr:rowOff>
    </xdr:to>
    <xdr:sp macro="" textlink="">
      <xdr:nvSpPr>
        <xdr:cNvPr id="3" name="文字方塊 2"/>
        <xdr:cNvSpPr txBox="1"/>
      </xdr:nvSpPr>
      <xdr:spPr>
        <a:xfrm>
          <a:off x="11266715" y="4980213"/>
          <a:ext cx="1440000" cy="244928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400" b="1">
              <a:solidFill>
                <a:schemeClr val="bg1"/>
              </a:solidFill>
            </a:rPr>
            <a:t>Base</a:t>
          </a:r>
          <a:endParaRPr lang="zh-TW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152386</xdr:colOff>
      <xdr:row>11</xdr:row>
      <xdr:rowOff>84365</xdr:rowOff>
    </xdr:from>
    <xdr:to>
      <xdr:col>14</xdr:col>
      <xdr:colOff>231672</xdr:colOff>
      <xdr:row>12</xdr:row>
      <xdr:rowOff>136070</xdr:rowOff>
    </xdr:to>
    <xdr:sp macro="" textlink="">
      <xdr:nvSpPr>
        <xdr:cNvPr id="4" name="文字方塊 3"/>
        <xdr:cNvSpPr txBox="1"/>
      </xdr:nvSpPr>
      <xdr:spPr>
        <a:xfrm>
          <a:off x="11255815" y="3567794"/>
          <a:ext cx="1440000" cy="255812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400" b="1">
              <a:solidFill>
                <a:schemeClr val="bg1"/>
              </a:solidFill>
            </a:rPr>
            <a:t>Application</a:t>
          </a:r>
          <a:endParaRPr lang="zh-TW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141486</xdr:colOff>
      <xdr:row>6</xdr:row>
      <xdr:rowOff>73482</xdr:rowOff>
    </xdr:from>
    <xdr:to>
      <xdr:col>14</xdr:col>
      <xdr:colOff>220772</xdr:colOff>
      <xdr:row>6</xdr:row>
      <xdr:rowOff>329294</xdr:rowOff>
    </xdr:to>
    <xdr:sp macro="" textlink="">
      <xdr:nvSpPr>
        <xdr:cNvPr id="5" name="文字方塊 4"/>
        <xdr:cNvSpPr txBox="1"/>
      </xdr:nvSpPr>
      <xdr:spPr>
        <a:xfrm>
          <a:off x="11244915" y="2264232"/>
          <a:ext cx="1440000" cy="255812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400" b="1">
              <a:solidFill>
                <a:schemeClr val="bg1"/>
              </a:solidFill>
            </a:rPr>
            <a:t>Future</a:t>
          </a:r>
          <a:endParaRPr lang="zh-TW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302080</xdr:colOff>
      <xdr:row>8</xdr:row>
      <xdr:rowOff>166019</xdr:rowOff>
    </xdr:from>
    <xdr:to>
      <xdr:col>20</xdr:col>
      <xdr:colOff>587830</xdr:colOff>
      <xdr:row>8</xdr:row>
      <xdr:rowOff>166019</xdr:rowOff>
    </xdr:to>
    <xdr:cxnSp macro="">
      <xdr:nvCxnSpPr>
        <xdr:cNvPr id="8" name="直線接點 7"/>
        <xdr:cNvCxnSpPr/>
      </xdr:nvCxnSpPr>
      <xdr:spPr>
        <a:xfrm>
          <a:off x="12766223" y="3037126"/>
          <a:ext cx="4367893" cy="0"/>
        </a:xfrm>
        <a:prstGeom prst="line">
          <a:avLst/>
        </a:prstGeom>
        <a:ln w="19050"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291196</xdr:colOff>
      <xdr:row>12</xdr:row>
      <xdr:rowOff>740220</xdr:rowOff>
    </xdr:from>
    <xdr:to>
      <xdr:col>20</xdr:col>
      <xdr:colOff>576946</xdr:colOff>
      <xdr:row>12</xdr:row>
      <xdr:rowOff>740220</xdr:rowOff>
    </xdr:to>
    <xdr:cxnSp macro="">
      <xdr:nvCxnSpPr>
        <xdr:cNvPr id="9" name="直線接點 8"/>
        <xdr:cNvCxnSpPr/>
      </xdr:nvCxnSpPr>
      <xdr:spPr>
        <a:xfrm>
          <a:off x="12755339" y="4427756"/>
          <a:ext cx="4367893" cy="0"/>
        </a:xfrm>
        <a:prstGeom prst="line">
          <a:avLst/>
        </a:prstGeom>
        <a:ln w="19050"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274883</xdr:colOff>
      <xdr:row>12</xdr:row>
      <xdr:rowOff>2098230</xdr:rowOff>
    </xdr:from>
    <xdr:to>
      <xdr:col>15</xdr:col>
      <xdr:colOff>674526</xdr:colOff>
      <xdr:row>12</xdr:row>
      <xdr:rowOff>2343158</xdr:rowOff>
    </xdr:to>
    <xdr:sp macro="" textlink="">
      <xdr:nvSpPr>
        <xdr:cNvPr id="10" name="文字方塊 9"/>
        <xdr:cNvSpPr txBox="1"/>
      </xdr:nvSpPr>
      <xdr:spPr>
        <a:xfrm>
          <a:off x="12739026" y="5785766"/>
          <a:ext cx="1080000" cy="244928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400" b="1">
              <a:solidFill>
                <a:schemeClr val="bg1"/>
              </a:solidFill>
            </a:rPr>
            <a:t>未使用</a:t>
          </a:r>
        </a:p>
      </xdr:txBody>
    </xdr:sp>
    <xdr:clientData/>
  </xdr:twoCellAnchor>
  <xdr:twoCellAnchor>
    <xdr:from>
      <xdr:col>16</xdr:col>
      <xdr:colOff>32680</xdr:colOff>
      <xdr:row>12</xdr:row>
      <xdr:rowOff>2114575</xdr:rowOff>
    </xdr:from>
    <xdr:to>
      <xdr:col>17</xdr:col>
      <xdr:colOff>432323</xdr:colOff>
      <xdr:row>12</xdr:row>
      <xdr:rowOff>2359503</xdr:rowOff>
    </xdr:to>
    <xdr:sp macro="" textlink="">
      <xdr:nvSpPr>
        <xdr:cNvPr id="11" name="文字方塊 10"/>
        <xdr:cNvSpPr txBox="1"/>
      </xdr:nvSpPr>
      <xdr:spPr>
        <a:xfrm>
          <a:off x="13857537" y="5802111"/>
          <a:ext cx="1080000" cy="244928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400" b="1">
              <a:solidFill>
                <a:schemeClr val="bg1"/>
              </a:solidFill>
            </a:rPr>
            <a:t>共同進行</a:t>
          </a:r>
        </a:p>
      </xdr:txBody>
    </xdr:sp>
    <xdr:clientData/>
  </xdr:twoCellAnchor>
  <xdr:twoCellAnchor>
    <xdr:from>
      <xdr:col>17</xdr:col>
      <xdr:colOff>443617</xdr:colOff>
      <xdr:row>12</xdr:row>
      <xdr:rowOff>2103703</xdr:rowOff>
    </xdr:from>
    <xdr:to>
      <xdr:col>19</xdr:col>
      <xdr:colOff>162902</xdr:colOff>
      <xdr:row>12</xdr:row>
      <xdr:rowOff>2348631</xdr:rowOff>
    </xdr:to>
    <xdr:sp macro="" textlink="">
      <xdr:nvSpPr>
        <xdr:cNvPr id="12" name="文字方塊 11"/>
        <xdr:cNvSpPr txBox="1"/>
      </xdr:nvSpPr>
      <xdr:spPr>
        <a:xfrm>
          <a:off x="14948831" y="5791239"/>
          <a:ext cx="1080000" cy="244928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400" b="1">
              <a:solidFill>
                <a:schemeClr val="bg1"/>
              </a:solidFill>
            </a:rPr>
            <a:t>獨立進行</a:t>
          </a:r>
        </a:p>
      </xdr:txBody>
    </xdr:sp>
    <xdr:clientData/>
  </xdr:twoCellAnchor>
  <xdr:twoCellAnchor>
    <xdr:from>
      <xdr:col>19</xdr:col>
      <xdr:colOff>174197</xdr:colOff>
      <xdr:row>12</xdr:row>
      <xdr:rowOff>2106437</xdr:rowOff>
    </xdr:from>
    <xdr:to>
      <xdr:col>20</xdr:col>
      <xdr:colOff>573840</xdr:colOff>
      <xdr:row>12</xdr:row>
      <xdr:rowOff>2351365</xdr:rowOff>
    </xdr:to>
    <xdr:sp macro="" textlink="">
      <xdr:nvSpPr>
        <xdr:cNvPr id="13" name="文字方塊 12"/>
        <xdr:cNvSpPr txBox="1"/>
      </xdr:nvSpPr>
      <xdr:spPr>
        <a:xfrm>
          <a:off x="16040126" y="5793973"/>
          <a:ext cx="1080000" cy="244928"/>
        </a:xfrm>
        <a:prstGeom prst="rect">
          <a:avLst/>
        </a:prstGeom>
        <a:solidFill>
          <a:schemeClr val="bg2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400" b="1">
              <a:solidFill>
                <a:schemeClr val="bg1"/>
              </a:solidFill>
            </a:rPr>
            <a:t>學產</a:t>
          </a:r>
          <a:r>
            <a:rPr lang="en-US" altLang="zh-TW" sz="1400" b="1">
              <a:solidFill>
                <a:schemeClr val="bg1"/>
              </a:solidFill>
            </a:rPr>
            <a:t>&amp;</a:t>
          </a:r>
          <a:r>
            <a:rPr lang="zh-TW" altLang="en-US" sz="1400" b="1">
              <a:solidFill>
                <a:schemeClr val="bg1"/>
              </a:solidFill>
            </a:rPr>
            <a:t>技術</a:t>
          </a:r>
        </a:p>
      </xdr:txBody>
    </xdr:sp>
    <xdr:clientData/>
  </xdr:twoCellAnchor>
  <xdr:twoCellAnchor>
    <xdr:from>
      <xdr:col>17</xdr:col>
      <xdr:colOff>428626</xdr:colOff>
      <xdr:row>4</xdr:row>
      <xdr:rowOff>231321</xdr:rowOff>
    </xdr:from>
    <xdr:to>
      <xdr:col>17</xdr:col>
      <xdr:colOff>428626</xdr:colOff>
      <xdr:row>12</xdr:row>
      <xdr:rowOff>2068285</xdr:rowOff>
    </xdr:to>
    <xdr:cxnSp macro="">
      <xdr:nvCxnSpPr>
        <xdr:cNvPr id="16" name="直線接點 15"/>
        <xdr:cNvCxnSpPr>
          <a:stCxn id="2" idx="2"/>
          <a:endCxn id="2" idx="0"/>
        </xdr:cNvCxnSpPr>
      </xdr:nvCxnSpPr>
      <xdr:spPr>
        <a:xfrm flipV="1">
          <a:off x="14933840" y="1564821"/>
          <a:ext cx="0" cy="419100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23146</xdr:colOff>
      <xdr:row>4</xdr:row>
      <xdr:rowOff>206830</xdr:rowOff>
    </xdr:from>
    <xdr:to>
      <xdr:col>16</xdr:col>
      <xdr:colOff>23146</xdr:colOff>
      <xdr:row>12</xdr:row>
      <xdr:rowOff>2043794</xdr:rowOff>
    </xdr:to>
    <xdr:cxnSp macro="">
      <xdr:nvCxnSpPr>
        <xdr:cNvPr id="20" name="直線接點 19"/>
        <xdr:cNvCxnSpPr/>
      </xdr:nvCxnSpPr>
      <xdr:spPr>
        <a:xfrm flipV="1">
          <a:off x="13848003" y="1540330"/>
          <a:ext cx="0" cy="419100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161917</xdr:colOff>
      <xdr:row>4</xdr:row>
      <xdr:rowOff>250374</xdr:rowOff>
    </xdr:from>
    <xdr:to>
      <xdr:col>19</xdr:col>
      <xdr:colOff>161917</xdr:colOff>
      <xdr:row>12</xdr:row>
      <xdr:rowOff>2087338</xdr:rowOff>
    </xdr:to>
    <xdr:cxnSp macro="">
      <xdr:nvCxnSpPr>
        <xdr:cNvPr id="21" name="直線接點 20"/>
        <xdr:cNvCxnSpPr/>
      </xdr:nvCxnSpPr>
      <xdr:spPr>
        <a:xfrm flipV="1">
          <a:off x="16027846" y="1583874"/>
          <a:ext cx="0" cy="4191000"/>
        </a:xfrm>
        <a:prstGeom prst="line">
          <a:avLst/>
        </a:prstGeom>
        <a:ln>
          <a:solidFill>
            <a:schemeClr val="bg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285749</xdr:colOff>
      <xdr:row>3</xdr:row>
      <xdr:rowOff>285750</xdr:rowOff>
    </xdr:from>
    <xdr:to>
      <xdr:col>16</xdr:col>
      <xdr:colOff>231321</xdr:colOff>
      <xdr:row>4</xdr:row>
      <xdr:rowOff>204107</xdr:rowOff>
    </xdr:to>
    <xdr:sp macro="" textlink="">
      <xdr:nvSpPr>
        <xdr:cNvPr id="22" name="文字方塊 21"/>
        <xdr:cNvSpPr txBox="1"/>
      </xdr:nvSpPr>
      <xdr:spPr>
        <a:xfrm>
          <a:off x="12749892" y="1415143"/>
          <a:ext cx="1306286" cy="258535"/>
        </a:xfrm>
        <a:prstGeom prst="rect">
          <a:avLst/>
        </a:prstGeom>
        <a:solidFill>
          <a:schemeClr val="bg2">
            <a:lumMod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altLang="zh-TW" sz="1600" b="1">
              <a:solidFill>
                <a:schemeClr val="bg1"/>
              </a:solidFill>
            </a:rPr>
            <a:t>6B Array/CF</a:t>
          </a:r>
          <a:endParaRPr lang="zh-TW" altLang="en-U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435429</xdr:colOff>
      <xdr:row>0</xdr:row>
      <xdr:rowOff>95250</xdr:rowOff>
    </xdr:from>
    <xdr:to>
      <xdr:col>16</xdr:col>
      <xdr:colOff>651429</xdr:colOff>
      <xdr:row>1</xdr:row>
      <xdr:rowOff>79929</xdr:rowOff>
    </xdr:to>
    <xdr:sp macro="" textlink="">
      <xdr:nvSpPr>
        <xdr:cNvPr id="23" name="橢圓 22"/>
        <xdr:cNvSpPr/>
      </xdr:nvSpPr>
      <xdr:spPr>
        <a:xfrm>
          <a:off x="14260286" y="95250"/>
          <a:ext cx="216000" cy="216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16</xdr:col>
      <xdr:colOff>438148</xdr:colOff>
      <xdr:row>1</xdr:row>
      <xdr:rowOff>138795</xdr:rowOff>
    </xdr:from>
    <xdr:to>
      <xdr:col>16</xdr:col>
      <xdr:colOff>654148</xdr:colOff>
      <xdr:row>2</xdr:row>
      <xdr:rowOff>137080</xdr:rowOff>
    </xdr:to>
    <xdr:sp macro="" textlink="">
      <xdr:nvSpPr>
        <xdr:cNvPr id="24" name="橢圓 23"/>
        <xdr:cNvSpPr/>
      </xdr:nvSpPr>
      <xdr:spPr>
        <a:xfrm>
          <a:off x="14263005" y="370116"/>
          <a:ext cx="216000" cy="21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16</xdr:col>
      <xdr:colOff>440864</xdr:colOff>
      <xdr:row>2</xdr:row>
      <xdr:rowOff>168731</xdr:rowOff>
    </xdr:from>
    <xdr:to>
      <xdr:col>16</xdr:col>
      <xdr:colOff>656864</xdr:colOff>
      <xdr:row>2</xdr:row>
      <xdr:rowOff>384731</xdr:rowOff>
    </xdr:to>
    <xdr:sp macro="" textlink="">
      <xdr:nvSpPr>
        <xdr:cNvPr id="25" name="橢圓 24"/>
        <xdr:cNvSpPr/>
      </xdr:nvSpPr>
      <xdr:spPr>
        <a:xfrm>
          <a:off x="14265721" y="617767"/>
          <a:ext cx="216000" cy="2160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16</xdr:col>
      <xdr:colOff>443583</xdr:colOff>
      <xdr:row>2</xdr:row>
      <xdr:rowOff>416384</xdr:rowOff>
    </xdr:from>
    <xdr:to>
      <xdr:col>16</xdr:col>
      <xdr:colOff>659583</xdr:colOff>
      <xdr:row>2</xdr:row>
      <xdr:rowOff>632384</xdr:rowOff>
    </xdr:to>
    <xdr:sp macro="" textlink="">
      <xdr:nvSpPr>
        <xdr:cNvPr id="26" name="橢圓 25"/>
        <xdr:cNvSpPr/>
      </xdr:nvSpPr>
      <xdr:spPr>
        <a:xfrm>
          <a:off x="14268440" y="865420"/>
          <a:ext cx="216000" cy="2160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16</xdr:col>
      <xdr:colOff>446301</xdr:colOff>
      <xdr:row>2</xdr:row>
      <xdr:rowOff>677642</xdr:rowOff>
    </xdr:from>
    <xdr:to>
      <xdr:col>16</xdr:col>
      <xdr:colOff>662301</xdr:colOff>
      <xdr:row>3</xdr:row>
      <xdr:rowOff>213285</xdr:rowOff>
    </xdr:to>
    <xdr:sp macro="" textlink="">
      <xdr:nvSpPr>
        <xdr:cNvPr id="27" name="橢圓 26"/>
        <xdr:cNvSpPr/>
      </xdr:nvSpPr>
      <xdr:spPr>
        <a:xfrm>
          <a:off x="14271158" y="1126678"/>
          <a:ext cx="216000" cy="216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17</xdr:col>
      <xdr:colOff>54429</xdr:colOff>
      <xdr:row>0</xdr:row>
      <xdr:rowOff>95250</xdr:rowOff>
    </xdr:from>
    <xdr:to>
      <xdr:col>18</xdr:col>
      <xdr:colOff>27215</xdr:colOff>
      <xdr:row>1</xdr:row>
      <xdr:rowOff>40822</xdr:rowOff>
    </xdr:to>
    <xdr:sp macro="" textlink="">
      <xdr:nvSpPr>
        <xdr:cNvPr id="28" name="文字方塊 27"/>
        <xdr:cNvSpPr txBox="1"/>
      </xdr:nvSpPr>
      <xdr:spPr>
        <a:xfrm>
          <a:off x="14559643" y="95250"/>
          <a:ext cx="653143" cy="176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/>
            <a:t>image</a:t>
          </a:r>
          <a:endParaRPr lang="zh-TW" altLang="en-US" sz="1100"/>
        </a:p>
      </xdr:txBody>
    </xdr:sp>
    <xdr:clientData/>
  </xdr:twoCellAnchor>
  <xdr:twoCellAnchor>
    <xdr:from>
      <xdr:col>17</xdr:col>
      <xdr:colOff>43539</xdr:colOff>
      <xdr:row>1</xdr:row>
      <xdr:rowOff>166007</xdr:rowOff>
    </xdr:from>
    <xdr:to>
      <xdr:col>18</xdr:col>
      <xdr:colOff>16325</xdr:colOff>
      <xdr:row>2</xdr:row>
      <xdr:rowOff>125185</xdr:rowOff>
    </xdr:to>
    <xdr:sp macro="" textlink="">
      <xdr:nvSpPr>
        <xdr:cNvPr id="29" name="文字方塊 28"/>
        <xdr:cNvSpPr txBox="1"/>
      </xdr:nvSpPr>
      <xdr:spPr>
        <a:xfrm>
          <a:off x="14548753" y="397328"/>
          <a:ext cx="653143" cy="176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/>
            <a:t>PHM</a:t>
          </a:r>
          <a:endParaRPr lang="zh-TW" altLang="en-US" sz="1100"/>
        </a:p>
      </xdr:txBody>
    </xdr:sp>
    <xdr:clientData/>
  </xdr:twoCellAnchor>
  <xdr:twoCellAnchor>
    <xdr:from>
      <xdr:col>17</xdr:col>
      <xdr:colOff>46257</xdr:colOff>
      <xdr:row>2</xdr:row>
      <xdr:rowOff>195947</xdr:rowOff>
    </xdr:from>
    <xdr:to>
      <xdr:col>18</xdr:col>
      <xdr:colOff>19043</xdr:colOff>
      <xdr:row>2</xdr:row>
      <xdr:rowOff>372840</xdr:rowOff>
    </xdr:to>
    <xdr:sp macro="" textlink="">
      <xdr:nvSpPr>
        <xdr:cNvPr id="30" name="文字方塊 29"/>
        <xdr:cNvSpPr txBox="1"/>
      </xdr:nvSpPr>
      <xdr:spPr>
        <a:xfrm>
          <a:off x="14551471" y="644983"/>
          <a:ext cx="653143" cy="176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/>
            <a:t>VM</a:t>
          </a:r>
          <a:endParaRPr lang="zh-TW" altLang="en-US" sz="1100"/>
        </a:p>
      </xdr:txBody>
    </xdr:sp>
    <xdr:clientData/>
  </xdr:twoCellAnchor>
  <xdr:twoCellAnchor>
    <xdr:from>
      <xdr:col>17</xdr:col>
      <xdr:colOff>21761</xdr:colOff>
      <xdr:row>2</xdr:row>
      <xdr:rowOff>429988</xdr:rowOff>
    </xdr:from>
    <xdr:to>
      <xdr:col>17</xdr:col>
      <xdr:colOff>674904</xdr:colOff>
      <xdr:row>2</xdr:row>
      <xdr:rowOff>606881</xdr:rowOff>
    </xdr:to>
    <xdr:sp macro="" textlink="">
      <xdr:nvSpPr>
        <xdr:cNvPr id="31" name="文字方塊 30"/>
        <xdr:cNvSpPr txBox="1"/>
      </xdr:nvSpPr>
      <xdr:spPr>
        <a:xfrm>
          <a:off x="14526975" y="879024"/>
          <a:ext cx="653143" cy="176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/>
            <a:t>EQ</a:t>
          </a:r>
          <a:endParaRPr lang="zh-TW" altLang="en-US" sz="1100"/>
        </a:p>
      </xdr:txBody>
    </xdr:sp>
    <xdr:clientData/>
  </xdr:twoCellAnchor>
  <xdr:twoCellAnchor>
    <xdr:from>
      <xdr:col>17</xdr:col>
      <xdr:colOff>51696</xdr:colOff>
      <xdr:row>3</xdr:row>
      <xdr:rowOff>24495</xdr:rowOff>
    </xdr:from>
    <xdr:to>
      <xdr:col>18</xdr:col>
      <xdr:colOff>24482</xdr:colOff>
      <xdr:row>3</xdr:row>
      <xdr:rowOff>201388</xdr:rowOff>
    </xdr:to>
    <xdr:sp macro="" textlink="">
      <xdr:nvSpPr>
        <xdr:cNvPr id="32" name="文字方塊 31"/>
        <xdr:cNvSpPr txBox="1"/>
      </xdr:nvSpPr>
      <xdr:spPr>
        <a:xfrm>
          <a:off x="14556910" y="1153888"/>
          <a:ext cx="653143" cy="1768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altLang="zh-TW" sz="1100"/>
            <a:t>AGV</a:t>
          </a:r>
          <a:endParaRPr lang="zh-TW" altLang="en-US" sz="1100"/>
        </a:p>
      </xdr:txBody>
    </xdr:sp>
    <xdr:clientData/>
  </xdr:twoCellAnchor>
  <xdr:twoCellAnchor>
    <xdr:from>
      <xdr:col>16</xdr:col>
      <xdr:colOff>122463</xdr:colOff>
      <xdr:row>12</xdr:row>
      <xdr:rowOff>802840</xdr:rowOff>
    </xdr:from>
    <xdr:to>
      <xdr:col>16</xdr:col>
      <xdr:colOff>338463</xdr:colOff>
      <xdr:row>12</xdr:row>
      <xdr:rowOff>1018840</xdr:rowOff>
    </xdr:to>
    <xdr:sp macro="" textlink="">
      <xdr:nvSpPr>
        <xdr:cNvPr id="33" name="橢圓 32"/>
        <xdr:cNvSpPr/>
      </xdr:nvSpPr>
      <xdr:spPr>
        <a:xfrm>
          <a:off x="13947320" y="4626447"/>
          <a:ext cx="216000" cy="216000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800"/>
            <a:t>4</a:t>
          </a:r>
          <a:endParaRPr lang="zh-TW" altLang="en-US" sz="800"/>
        </a:p>
      </xdr:txBody>
    </xdr:sp>
    <xdr:clientData/>
  </xdr:twoCellAnchor>
  <xdr:twoCellAnchor>
    <xdr:from>
      <xdr:col>16</xdr:col>
      <xdr:colOff>125182</xdr:colOff>
      <xdr:row>12</xdr:row>
      <xdr:rowOff>1077706</xdr:rowOff>
    </xdr:from>
    <xdr:to>
      <xdr:col>16</xdr:col>
      <xdr:colOff>341182</xdr:colOff>
      <xdr:row>12</xdr:row>
      <xdr:rowOff>1293706</xdr:rowOff>
    </xdr:to>
    <xdr:sp macro="" textlink="">
      <xdr:nvSpPr>
        <xdr:cNvPr id="34" name="橢圓 33"/>
        <xdr:cNvSpPr/>
      </xdr:nvSpPr>
      <xdr:spPr>
        <a:xfrm>
          <a:off x="13950039" y="4901313"/>
          <a:ext cx="216000" cy="216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800"/>
            <a:t>6</a:t>
          </a:r>
          <a:endParaRPr lang="zh-TW" altLang="en-US" sz="800"/>
        </a:p>
      </xdr:txBody>
    </xdr:sp>
    <xdr:clientData/>
  </xdr:twoCellAnchor>
  <xdr:twoCellAnchor>
    <xdr:from>
      <xdr:col>16</xdr:col>
      <xdr:colOff>127898</xdr:colOff>
      <xdr:row>12</xdr:row>
      <xdr:rowOff>1325357</xdr:rowOff>
    </xdr:from>
    <xdr:to>
      <xdr:col>16</xdr:col>
      <xdr:colOff>343898</xdr:colOff>
      <xdr:row>12</xdr:row>
      <xdr:rowOff>1541357</xdr:rowOff>
    </xdr:to>
    <xdr:sp macro="" textlink="">
      <xdr:nvSpPr>
        <xdr:cNvPr id="35" name="橢圓 34"/>
        <xdr:cNvSpPr/>
      </xdr:nvSpPr>
      <xdr:spPr>
        <a:xfrm>
          <a:off x="13952755" y="5148964"/>
          <a:ext cx="216000" cy="2160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800"/>
            <a:t>4</a:t>
          </a:r>
          <a:endParaRPr lang="zh-TW" altLang="en-US" sz="800"/>
        </a:p>
      </xdr:txBody>
    </xdr:sp>
    <xdr:clientData/>
  </xdr:twoCellAnchor>
  <xdr:twoCellAnchor>
    <xdr:from>
      <xdr:col>16</xdr:col>
      <xdr:colOff>133335</xdr:colOff>
      <xdr:row>12</xdr:row>
      <xdr:rowOff>1834268</xdr:rowOff>
    </xdr:from>
    <xdr:to>
      <xdr:col>16</xdr:col>
      <xdr:colOff>349335</xdr:colOff>
      <xdr:row>12</xdr:row>
      <xdr:rowOff>2050268</xdr:rowOff>
    </xdr:to>
    <xdr:sp macro="" textlink="">
      <xdr:nvSpPr>
        <xdr:cNvPr id="36" name="橢圓 35"/>
        <xdr:cNvSpPr/>
      </xdr:nvSpPr>
      <xdr:spPr>
        <a:xfrm>
          <a:off x="13958192" y="5657875"/>
          <a:ext cx="216000" cy="216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800"/>
            <a:t>2</a:t>
          </a:r>
          <a:endParaRPr lang="zh-TW" altLang="en-US" sz="800"/>
        </a:p>
      </xdr:txBody>
    </xdr:sp>
    <xdr:clientData/>
  </xdr:twoCellAnchor>
  <xdr:twoCellAnchor>
    <xdr:from>
      <xdr:col>16</xdr:col>
      <xdr:colOff>117362</xdr:colOff>
      <xdr:row>4</xdr:row>
      <xdr:rowOff>302759</xdr:rowOff>
    </xdr:from>
    <xdr:to>
      <xdr:col>16</xdr:col>
      <xdr:colOff>333362</xdr:colOff>
      <xdr:row>5</xdr:row>
      <xdr:rowOff>1688</xdr:rowOff>
    </xdr:to>
    <xdr:sp macro="" textlink="">
      <xdr:nvSpPr>
        <xdr:cNvPr id="37" name="橢圓 36"/>
        <xdr:cNvSpPr/>
      </xdr:nvSpPr>
      <xdr:spPr>
        <a:xfrm>
          <a:off x="14071487" y="1779134"/>
          <a:ext cx="216000" cy="210898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3</a:t>
          </a:r>
          <a:endParaRPr lang="zh-TW" altLang="en-US" sz="1100"/>
        </a:p>
      </xdr:txBody>
    </xdr:sp>
    <xdr:clientData/>
  </xdr:twoCellAnchor>
  <xdr:twoCellAnchor>
    <xdr:from>
      <xdr:col>16</xdr:col>
      <xdr:colOff>120081</xdr:colOff>
      <xdr:row>5</xdr:row>
      <xdr:rowOff>60554</xdr:rowOff>
    </xdr:from>
    <xdr:to>
      <xdr:col>16</xdr:col>
      <xdr:colOff>336081</xdr:colOff>
      <xdr:row>5</xdr:row>
      <xdr:rowOff>273151</xdr:rowOff>
    </xdr:to>
    <xdr:sp macro="" textlink="">
      <xdr:nvSpPr>
        <xdr:cNvPr id="38" name="橢圓 37"/>
        <xdr:cNvSpPr/>
      </xdr:nvSpPr>
      <xdr:spPr>
        <a:xfrm>
          <a:off x="14074206" y="2048898"/>
          <a:ext cx="216000" cy="21259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1</a:t>
          </a:r>
          <a:endParaRPr lang="zh-TW" altLang="en-US" sz="1100"/>
        </a:p>
      </xdr:txBody>
    </xdr:sp>
    <xdr:clientData/>
  </xdr:twoCellAnchor>
  <xdr:twoCellAnchor>
    <xdr:from>
      <xdr:col>16</xdr:col>
      <xdr:colOff>122797</xdr:colOff>
      <xdr:row>5</xdr:row>
      <xdr:rowOff>304802</xdr:rowOff>
    </xdr:from>
    <xdr:to>
      <xdr:col>16</xdr:col>
      <xdr:colOff>338797</xdr:colOff>
      <xdr:row>6</xdr:row>
      <xdr:rowOff>175521</xdr:rowOff>
    </xdr:to>
    <xdr:sp macro="" textlink="">
      <xdr:nvSpPr>
        <xdr:cNvPr id="39" name="橢圓 38"/>
        <xdr:cNvSpPr/>
      </xdr:nvSpPr>
      <xdr:spPr>
        <a:xfrm>
          <a:off x="14076922" y="2293146"/>
          <a:ext cx="216000" cy="216000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3</a:t>
          </a:r>
          <a:endParaRPr lang="zh-TW" altLang="en-US" sz="1100"/>
        </a:p>
      </xdr:txBody>
    </xdr:sp>
    <xdr:clientData/>
  </xdr:twoCellAnchor>
  <xdr:twoCellAnchor>
    <xdr:from>
      <xdr:col>16</xdr:col>
      <xdr:colOff>125516</xdr:colOff>
      <xdr:row>6</xdr:row>
      <xdr:rowOff>207174</xdr:rowOff>
    </xdr:from>
    <xdr:to>
      <xdr:col>16</xdr:col>
      <xdr:colOff>341516</xdr:colOff>
      <xdr:row>7</xdr:row>
      <xdr:rowOff>77893</xdr:rowOff>
    </xdr:to>
    <xdr:sp macro="" textlink="">
      <xdr:nvSpPr>
        <xdr:cNvPr id="40" name="橢圓 39"/>
        <xdr:cNvSpPr/>
      </xdr:nvSpPr>
      <xdr:spPr>
        <a:xfrm>
          <a:off x="14079641" y="2540799"/>
          <a:ext cx="216000" cy="2160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1</a:t>
          </a:r>
          <a:endParaRPr lang="zh-TW" altLang="en-US" sz="1100"/>
        </a:p>
      </xdr:txBody>
    </xdr:sp>
    <xdr:clientData/>
  </xdr:twoCellAnchor>
  <xdr:twoCellAnchor>
    <xdr:from>
      <xdr:col>16</xdr:col>
      <xdr:colOff>105455</xdr:colOff>
      <xdr:row>11</xdr:row>
      <xdr:rowOff>17008</xdr:rowOff>
    </xdr:from>
    <xdr:to>
      <xdr:col>16</xdr:col>
      <xdr:colOff>321455</xdr:colOff>
      <xdr:row>12</xdr:row>
      <xdr:rowOff>13593</xdr:rowOff>
    </xdr:to>
    <xdr:sp macro="" textlink="">
      <xdr:nvSpPr>
        <xdr:cNvPr id="41" name="橢圓 40"/>
        <xdr:cNvSpPr/>
      </xdr:nvSpPr>
      <xdr:spPr>
        <a:xfrm>
          <a:off x="14059580" y="3684133"/>
          <a:ext cx="216000" cy="210898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3</a:t>
          </a:r>
          <a:endParaRPr lang="zh-TW" altLang="en-US" sz="1100"/>
        </a:p>
      </xdr:txBody>
    </xdr:sp>
    <xdr:clientData/>
  </xdr:twoCellAnchor>
  <xdr:twoCellAnchor>
    <xdr:from>
      <xdr:col>16</xdr:col>
      <xdr:colOff>125515</xdr:colOff>
      <xdr:row>12</xdr:row>
      <xdr:rowOff>159548</xdr:rowOff>
    </xdr:from>
    <xdr:to>
      <xdr:col>16</xdr:col>
      <xdr:colOff>341515</xdr:colOff>
      <xdr:row>12</xdr:row>
      <xdr:rowOff>375548</xdr:rowOff>
    </xdr:to>
    <xdr:sp macro="" textlink="">
      <xdr:nvSpPr>
        <xdr:cNvPr id="42" name="橢圓 41"/>
        <xdr:cNvSpPr/>
      </xdr:nvSpPr>
      <xdr:spPr>
        <a:xfrm>
          <a:off x="14079640" y="4040986"/>
          <a:ext cx="216000" cy="2160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1</a:t>
          </a:r>
          <a:endParaRPr lang="zh-TW" altLang="en-US" sz="1100"/>
        </a:p>
      </xdr:txBody>
    </xdr:sp>
    <xdr:clientData/>
  </xdr:twoCellAnchor>
  <xdr:twoCellAnchor>
    <xdr:from>
      <xdr:col>16</xdr:col>
      <xdr:colOff>128233</xdr:colOff>
      <xdr:row>12</xdr:row>
      <xdr:rowOff>420806</xdr:rowOff>
    </xdr:from>
    <xdr:to>
      <xdr:col>16</xdr:col>
      <xdr:colOff>344233</xdr:colOff>
      <xdr:row>12</xdr:row>
      <xdr:rowOff>647012</xdr:rowOff>
    </xdr:to>
    <xdr:sp macro="" textlink="">
      <xdr:nvSpPr>
        <xdr:cNvPr id="43" name="橢圓 42"/>
        <xdr:cNvSpPr/>
      </xdr:nvSpPr>
      <xdr:spPr>
        <a:xfrm>
          <a:off x="14082358" y="4302244"/>
          <a:ext cx="216000" cy="226206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4</a:t>
          </a:r>
          <a:endParaRPr lang="zh-TW" altLang="en-US" sz="1100"/>
        </a:p>
      </xdr:txBody>
    </xdr:sp>
    <xdr:clientData/>
  </xdr:twoCellAnchor>
  <xdr:twoCellAnchor>
    <xdr:from>
      <xdr:col>14</xdr:col>
      <xdr:colOff>415019</xdr:colOff>
      <xdr:row>12</xdr:row>
      <xdr:rowOff>1064757</xdr:rowOff>
    </xdr:from>
    <xdr:to>
      <xdr:col>14</xdr:col>
      <xdr:colOff>631019</xdr:colOff>
      <xdr:row>12</xdr:row>
      <xdr:rowOff>1277354</xdr:rowOff>
    </xdr:to>
    <xdr:sp macro="" textlink="">
      <xdr:nvSpPr>
        <xdr:cNvPr id="44" name="橢圓 43"/>
        <xdr:cNvSpPr/>
      </xdr:nvSpPr>
      <xdr:spPr>
        <a:xfrm>
          <a:off x="12988019" y="4946195"/>
          <a:ext cx="216000" cy="21259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2</a:t>
          </a:r>
          <a:endParaRPr lang="zh-TW" altLang="en-US" sz="1100"/>
        </a:p>
      </xdr:txBody>
    </xdr:sp>
    <xdr:clientData/>
  </xdr:twoCellAnchor>
  <xdr:twoCellAnchor>
    <xdr:from>
      <xdr:col>17</xdr:col>
      <xdr:colOff>486455</xdr:colOff>
      <xdr:row>10</xdr:row>
      <xdr:rowOff>28914</xdr:rowOff>
    </xdr:from>
    <xdr:to>
      <xdr:col>18</xdr:col>
      <xdr:colOff>11893</xdr:colOff>
      <xdr:row>11</xdr:row>
      <xdr:rowOff>27199</xdr:rowOff>
    </xdr:to>
    <xdr:sp macro="" textlink="">
      <xdr:nvSpPr>
        <xdr:cNvPr id="45" name="橢圓 44"/>
        <xdr:cNvSpPr/>
      </xdr:nvSpPr>
      <xdr:spPr>
        <a:xfrm>
          <a:off x="15131143" y="3481727"/>
          <a:ext cx="216000" cy="21259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2</a:t>
          </a:r>
          <a:endParaRPr lang="zh-TW" altLang="en-US" sz="1100"/>
        </a:p>
      </xdr:txBody>
    </xdr:sp>
    <xdr:clientData/>
  </xdr:twoCellAnchor>
  <xdr:twoCellAnchor>
    <xdr:from>
      <xdr:col>17</xdr:col>
      <xdr:colOff>491890</xdr:colOff>
      <xdr:row>12</xdr:row>
      <xdr:rowOff>92190</xdr:rowOff>
    </xdr:from>
    <xdr:to>
      <xdr:col>18</xdr:col>
      <xdr:colOff>17328</xdr:colOff>
      <xdr:row>12</xdr:row>
      <xdr:rowOff>308190</xdr:rowOff>
    </xdr:to>
    <xdr:sp macro="" textlink="">
      <xdr:nvSpPr>
        <xdr:cNvPr id="46" name="橢圓 45"/>
        <xdr:cNvSpPr/>
      </xdr:nvSpPr>
      <xdr:spPr>
        <a:xfrm>
          <a:off x="15136578" y="3973628"/>
          <a:ext cx="216000" cy="2160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1</a:t>
          </a:r>
          <a:endParaRPr lang="zh-TW" altLang="en-US" sz="1100"/>
        </a:p>
      </xdr:txBody>
    </xdr:sp>
    <xdr:clientData/>
  </xdr:twoCellAnchor>
  <xdr:twoCellAnchor>
    <xdr:from>
      <xdr:col>17</xdr:col>
      <xdr:colOff>557893</xdr:colOff>
      <xdr:row>12</xdr:row>
      <xdr:rowOff>1076664</xdr:rowOff>
    </xdr:from>
    <xdr:to>
      <xdr:col>18</xdr:col>
      <xdr:colOff>83331</xdr:colOff>
      <xdr:row>12</xdr:row>
      <xdr:rowOff>1289261</xdr:rowOff>
    </xdr:to>
    <xdr:sp macro="" textlink="">
      <xdr:nvSpPr>
        <xdr:cNvPr id="47" name="橢圓 46"/>
        <xdr:cNvSpPr/>
      </xdr:nvSpPr>
      <xdr:spPr>
        <a:xfrm>
          <a:off x="15202581" y="4958102"/>
          <a:ext cx="216000" cy="21259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1</a:t>
          </a:r>
          <a:endParaRPr lang="zh-TW" altLang="en-US" sz="1100"/>
        </a:p>
      </xdr:txBody>
    </xdr:sp>
    <xdr:clientData/>
  </xdr:twoCellAnchor>
  <xdr:twoCellAnchor>
    <xdr:from>
      <xdr:col>17</xdr:col>
      <xdr:colOff>563328</xdr:colOff>
      <xdr:row>12</xdr:row>
      <xdr:rowOff>1568565</xdr:rowOff>
    </xdr:from>
    <xdr:to>
      <xdr:col>18</xdr:col>
      <xdr:colOff>88766</xdr:colOff>
      <xdr:row>12</xdr:row>
      <xdr:rowOff>1784565</xdr:rowOff>
    </xdr:to>
    <xdr:sp macro="" textlink="">
      <xdr:nvSpPr>
        <xdr:cNvPr id="48" name="橢圓 47"/>
        <xdr:cNvSpPr/>
      </xdr:nvSpPr>
      <xdr:spPr>
        <a:xfrm>
          <a:off x="15208016" y="5450003"/>
          <a:ext cx="216000" cy="21600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1</a:t>
          </a:r>
          <a:endParaRPr lang="zh-TW" altLang="en-US" sz="1100"/>
        </a:p>
      </xdr:txBody>
    </xdr:sp>
    <xdr:clientData/>
  </xdr:twoCellAnchor>
  <xdr:twoCellAnchor>
    <xdr:from>
      <xdr:col>19</xdr:col>
      <xdr:colOff>261937</xdr:colOff>
      <xdr:row>10</xdr:row>
      <xdr:rowOff>35718</xdr:rowOff>
    </xdr:from>
    <xdr:to>
      <xdr:col>19</xdr:col>
      <xdr:colOff>477937</xdr:colOff>
      <xdr:row>11</xdr:row>
      <xdr:rowOff>32304</xdr:rowOff>
    </xdr:to>
    <xdr:sp macro="" textlink="">
      <xdr:nvSpPr>
        <xdr:cNvPr id="49" name="橢圓 48"/>
        <xdr:cNvSpPr/>
      </xdr:nvSpPr>
      <xdr:spPr>
        <a:xfrm>
          <a:off x="16287750" y="3488531"/>
          <a:ext cx="216000" cy="210898"/>
        </a:xfrm>
        <a:prstGeom prst="ellips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/>
            <a:t>1</a:t>
          </a:r>
          <a:endParaRPr lang="zh-TW" altLang="en-US" sz="1100"/>
        </a:p>
      </xdr:txBody>
    </xdr:sp>
    <xdr:clientData/>
  </xdr:twoCellAnchor>
  <xdr:twoCellAnchor>
    <xdr:from>
      <xdr:col>14</xdr:col>
      <xdr:colOff>412750</xdr:colOff>
      <xdr:row>14</xdr:row>
      <xdr:rowOff>174625</xdr:rowOff>
    </xdr:from>
    <xdr:to>
      <xdr:col>16</xdr:col>
      <xdr:colOff>365125</xdr:colOff>
      <xdr:row>16</xdr:row>
      <xdr:rowOff>15875</xdr:rowOff>
    </xdr:to>
    <xdr:sp macro="" textlink="">
      <xdr:nvSpPr>
        <xdr:cNvPr id="50" name="五邊形 49"/>
        <xdr:cNvSpPr/>
      </xdr:nvSpPr>
      <xdr:spPr>
        <a:xfrm>
          <a:off x="12890500" y="6635750"/>
          <a:ext cx="1317625" cy="39687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TW" sz="1100" b="1">
              <a:solidFill>
                <a:schemeClr val="lt1"/>
              </a:solidFill>
              <a:latin typeface="+mn-lt"/>
              <a:ea typeface="+mn-ea"/>
              <a:cs typeface="+mn-cs"/>
            </a:rPr>
            <a:t>Base</a:t>
          </a:r>
          <a:endParaRPr lang="zh-TW" altLang="en-US" sz="1100"/>
        </a:p>
      </xdr:txBody>
    </xdr:sp>
    <xdr:clientData/>
  </xdr:twoCellAnchor>
  <xdr:twoCellAnchor>
    <xdr:from>
      <xdr:col>16</xdr:col>
      <xdr:colOff>539750</xdr:colOff>
      <xdr:row>14</xdr:row>
      <xdr:rowOff>174625</xdr:rowOff>
    </xdr:from>
    <xdr:to>
      <xdr:col>18</xdr:col>
      <xdr:colOff>492125</xdr:colOff>
      <xdr:row>16</xdr:row>
      <xdr:rowOff>15875</xdr:rowOff>
    </xdr:to>
    <xdr:sp macro="" textlink="">
      <xdr:nvSpPr>
        <xdr:cNvPr id="53" name="五邊形 52"/>
        <xdr:cNvSpPr/>
      </xdr:nvSpPr>
      <xdr:spPr>
        <a:xfrm>
          <a:off x="14382750" y="6635750"/>
          <a:ext cx="1317625" cy="39687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 b="1">
              <a:solidFill>
                <a:schemeClr val="lt1"/>
              </a:solidFill>
              <a:latin typeface="+mn-lt"/>
              <a:ea typeface="+mn-ea"/>
              <a:cs typeface="+mn-cs"/>
            </a:rPr>
            <a:t>Application</a:t>
          </a:r>
          <a:endParaRPr lang="zh-TW" altLang="zh-TW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644525</xdr:colOff>
      <xdr:row>14</xdr:row>
      <xdr:rowOff>152400</xdr:rowOff>
    </xdr:from>
    <xdr:to>
      <xdr:col>20</xdr:col>
      <xdr:colOff>596900</xdr:colOff>
      <xdr:row>15</xdr:row>
      <xdr:rowOff>342900</xdr:rowOff>
    </xdr:to>
    <xdr:sp macro="" textlink="">
      <xdr:nvSpPr>
        <xdr:cNvPr id="54" name="五邊形 53"/>
        <xdr:cNvSpPr/>
      </xdr:nvSpPr>
      <xdr:spPr>
        <a:xfrm>
          <a:off x="15852775" y="6613525"/>
          <a:ext cx="1317625" cy="396875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zh-TW" sz="1100" b="1">
              <a:solidFill>
                <a:schemeClr val="lt1"/>
              </a:solidFill>
              <a:latin typeface="+mn-lt"/>
              <a:ea typeface="+mn-ea"/>
              <a:cs typeface="+mn-cs"/>
            </a:rPr>
            <a:t>Future</a:t>
          </a:r>
          <a:endParaRPr lang="zh-TW" altLang="zh-TW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428625</xdr:colOff>
      <xdr:row>16</xdr:row>
      <xdr:rowOff>47625</xdr:rowOff>
    </xdr:from>
    <xdr:to>
      <xdr:col>16</xdr:col>
      <xdr:colOff>154781</xdr:colOff>
      <xdr:row>17</xdr:row>
      <xdr:rowOff>11906</xdr:rowOff>
    </xdr:to>
    <xdr:sp macro="" textlink="">
      <xdr:nvSpPr>
        <xdr:cNvPr id="55" name="矩形 54"/>
        <xdr:cNvSpPr/>
      </xdr:nvSpPr>
      <xdr:spPr>
        <a:xfrm>
          <a:off x="13001625" y="7108031"/>
          <a:ext cx="1107281" cy="196453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16</xdr:col>
      <xdr:colOff>557184</xdr:colOff>
      <xdr:row>16</xdr:row>
      <xdr:rowOff>45247</xdr:rowOff>
    </xdr:from>
    <xdr:to>
      <xdr:col>18</xdr:col>
      <xdr:colOff>283340</xdr:colOff>
      <xdr:row>17</xdr:row>
      <xdr:rowOff>9528</xdr:rowOff>
    </xdr:to>
    <xdr:sp macro="" textlink="">
      <xdr:nvSpPr>
        <xdr:cNvPr id="56" name="矩形 55"/>
        <xdr:cNvSpPr/>
      </xdr:nvSpPr>
      <xdr:spPr>
        <a:xfrm>
          <a:off x="14511309" y="7105653"/>
          <a:ext cx="1107281" cy="196453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18</xdr:col>
      <xdr:colOff>661931</xdr:colOff>
      <xdr:row>16</xdr:row>
      <xdr:rowOff>30963</xdr:rowOff>
    </xdr:from>
    <xdr:to>
      <xdr:col>20</xdr:col>
      <xdr:colOff>388087</xdr:colOff>
      <xdr:row>16</xdr:row>
      <xdr:rowOff>1995494</xdr:rowOff>
    </xdr:to>
    <xdr:sp macro="" textlink="">
      <xdr:nvSpPr>
        <xdr:cNvPr id="57" name="矩形 56"/>
        <xdr:cNvSpPr/>
      </xdr:nvSpPr>
      <xdr:spPr>
        <a:xfrm>
          <a:off x="15997181" y="7091369"/>
          <a:ext cx="1107281" cy="196453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12</xdr:col>
      <xdr:colOff>488156</xdr:colOff>
      <xdr:row>14</xdr:row>
      <xdr:rowOff>23814</xdr:rowOff>
    </xdr:from>
    <xdr:to>
      <xdr:col>14</xdr:col>
      <xdr:colOff>178593</xdr:colOff>
      <xdr:row>15</xdr:row>
      <xdr:rowOff>297658</xdr:rowOff>
    </xdr:to>
    <xdr:sp macro="" textlink="">
      <xdr:nvSpPr>
        <xdr:cNvPr id="58" name="文字方塊 57"/>
        <xdr:cNvSpPr txBox="1"/>
      </xdr:nvSpPr>
      <xdr:spPr>
        <a:xfrm>
          <a:off x="11680031" y="6524627"/>
          <a:ext cx="1071562" cy="488156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100">
              <a:solidFill>
                <a:schemeClr val="bg1"/>
              </a:solidFill>
            </a:rPr>
            <a:t>Image Recognition</a:t>
          </a:r>
          <a:endParaRPr lang="zh-TW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366712</xdr:colOff>
      <xdr:row>16</xdr:row>
      <xdr:rowOff>45236</xdr:rowOff>
    </xdr:from>
    <xdr:to>
      <xdr:col>14</xdr:col>
      <xdr:colOff>428625</xdr:colOff>
      <xdr:row>16</xdr:row>
      <xdr:rowOff>297657</xdr:rowOff>
    </xdr:to>
    <xdr:sp macro="" textlink="">
      <xdr:nvSpPr>
        <xdr:cNvPr id="59" name="文字方塊 58"/>
        <xdr:cNvSpPr txBox="1"/>
      </xdr:nvSpPr>
      <xdr:spPr>
        <a:xfrm>
          <a:off x="12249150" y="7105642"/>
          <a:ext cx="752475" cy="252421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100">
              <a:solidFill>
                <a:schemeClr val="bg1"/>
              </a:solidFill>
            </a:rPr>
            <a:t>6B</a:t>
          </a:r>
          <a:r>
            <a:rPr lang="zh-TW" altLang="en-US" sz="1100" baseline="0">
              <a:solidFill>
                <a:schemeClr val="bg1"/>
              </a:solidFill>
            </a:rPr>
            <a:t> </a:t>
          </a:r>
          <a:r>
            <a:rPr lang="en-US" altLang="zh-TW" sz="1100" baseline="0">
              <a:solidFill>
                <a:schemeClr val="bg1"/>
              </a:solidFill>
            </a:rPr>
            <a:t>Array</a:t>
          </a:r>
          <a:endParaRPr lang="zh-TW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388146</xdr:colOff>
      <xdr:row>16</xdr:row>
      <xdr:rowOff>328602</xdr:rowOff>
    </xdr:from>
    <xdr:to>
      <xdr:col>14</xdr:col>
      <xdr:colOff>450059</xdr:colOff>
      <xdr:row>16</xdr:row>
      <xdr:rowOff>581023</xdr:rowOff>
    </xdr:to>
    <xdr:sp macro="" textlink="">
      <xdr:nvSpPr>
        <xdr:cNvPr id="60" name="文字方塊 59"/>
        <xdr:cNvSpPr txBox="1"/>
      </xdr:nvSpPr>
      <xdr:spPr>
        <a:xfrm>
          <a:off x="12270584" y="7389008"/>
          <a:ext cx="752475" cy="252421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100">
              <a:solidFill>
                <a:schemeClr val="bg1"/>
              </a:solidFill>
            </a:rPr>
            <a:t>6B</a:t>
          </a:r>
          <a:r>
            <a:rPr lang="zh-TW" altLang="en-US" sz="1100" baseline="0">
              <a:solidFill>
                <a:schemeClr val="bg1"/>
              </a:solidFill>
            </a:rPr>
            <a:t> </a:t>
          </a:r>
          <a:r>
            <a:rPr lang="en-US" altLang="zh-TW" sz="1100" baseline="0">
              <a:solidFill>
                <a:schemeClr val="bg1"/>
              </a:solidFill>
            </a:rPr>
            <a:t>Cell</a:t>
          </a:r>
          <a:endParaRPr lang="zh-TW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385768</xdr:colOff>
      <xdr:row>16</xdr:row>
      <xdr:rowOff>623874</xdr:rowOff>
    </xdr:from>
    <xdr:to>
      <xdr:col>14</xdr:col>
      <xdr:colOff>447681</xdr:colOff>
      <xdr:row>16</xdr:row>
      <xdr:rowOff>876295</xdr:rowOff>
    </xdr:to>
    <xdr:sp macro="" textlink="">
      <xdr:nvSpPr>
        <xdr:cNvPr id="61" name="文字方塊 60"/>
        <xdr:cNvSpPr txBox="1"/>
      </xdr:nvSpPr>
      <xdr:spPr>
        <a:xfrm>
          <a:off x="12268206" y="7684280"/>
          <a:ext cx="752475" cy="252421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100" baseline="0">
              <a:solidFill>
                <a:schemeClr val="bg1"/>
              </a:solidFill>
            </a:rPr>
            <a:t>7A</a:t>
          </a:r>
          <a:r>
            <a:rPr lang="zh-TW" altLang="en-US" sz="1100" baseline="0">
              <a:solidFill>
                <a:schemeClr val="bg1"/>
              </a:solidFill>
            </a:rPr>
            <a:t> </a:t>
          </a:r>
          <a:r>
            <a:rPr lang="en-US" altLang="zh-TW" sz="1100" baseline="0">
              <a:solidFill>
                <a:schemeClr val="bg1"/>
              </a:solidFill>
            </a:rPr>
            <a:t>Array</a:t>
          </a:r>
          <a:endParaRPr lang="zh-TW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383390</xdr:colOff>
      <xdr:row>16</xdr:row>
      <xdr:rowOff>919146</xdr:rowOff>
    </xdr:from>
    <xdr:to>
      <xdr:col>14</xdr:col>
      <xdr:colOff>445303</xdr:colOff>
      <xdr:row>16</xdr:row>
      <xdr:rowOff>1171567</xdr:rowOff>
    </xdr:to>
    <xdr:sp macro="" textlink="">
      <xdr:nvSpPr>
        <xdr:cNvPr id="62" name="文字方塊 61"/>
        <xdr:cNvSpPr txBox="1"/>
      </xdr:nvSpPr>
      <xdr:spPr>
        <a:xfrm>
          <a:off x="12265828" y="7979552"/>
          <a:ext cx="752475" cy="252421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100">
              <a:solidFill>
                <a:schemeClr val="bg1"/>
              </a:solidFill>
            </a:rPr>
            <a:t>7A</a:t>
          </a:r>
          <a:r>
            <a:rPr lang="zh-TW" altLang="en-US" sz="1100" baseline="0">
              <a:solidFill>
                <a:schemeClr val="bg1"/>
              </a:solidFill>
            </a:rPr>
            <a:t> </a:t>
          </a:r>
          <a:r>
            <a:rPr lang="en-US" altLang="zh-TW" sz="1100" baseline="0">
              <a:solidFill>
                <a:schemeClr val="bg1"/>
              </a:solidFill>
            </a:rPr>
            <a:t>Cell</a:t>
          </a:r>
          <a:endParaRPr lang="zh-TW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345294</xdr:colOff>
      <xdr:row>16</xdr:row>
      <xdr:rowOff>1750188</xdr:rowOff>
    </xdr:from>
    <xdr:to>
      <xdr:col>14</xdr:col>
      <xdr:colOff>407207</xdr:colOff>
      <xdr:row>17</xdr:row>
      <xdr:rowOff>2359</xdr:rowOff>
    </xdr:to>
    <xdr:sp macro="" textlink="">
      <xdr:nvSpPr>
        <xdr:cNvPr id="63" name="文字方塊 62"/>
        <xdr:cNvSpPr txBox="1"/>
      </xdr:nvSpPr>
      <xdr:spPr>
        <a:xfrm>
          <a:off x="12227732" y="8810594"/>
          <a:ext cx="752475" cy="252421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100">
              <a:solidFill>
                <a:schemeClr val="bg1"/>
              </a:solidFill>
            </a:rPr>
            <a:t>8B</a:t>
          </a:r>
          <a:r>
            <a:rPr lang="zh-TW" altLang="en-US" sz="1100" baseline="0">
              <a:solidFill>
                <a:schemeClr val="bg1"/>
              </a:solidFill>
            </a:rPr>
            <a:t> </a:t>
          </a:r>
          <a:r>
            <a:rPr lang="en-US" altLang="zh-TW" sz="1100" baseline="0">
              <a:solidFill>
                <a:schemeClr val="bg1"/>
              </a:solidFill>
            </a:rPr>
            <a:t>Cell</a:t>
          </a:r>
          <a:endParaRPr lang="zh-TW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342916</xdr:colOff>
      <xdr:row>16</xdr:row>
      <xdr:rowOff>1462066</xdr:rowOff>
    </xdr:from>
    <xdr:to>
      <xdr:col>14</xdr:col>
      <xdr:colOff>404829</xdr:colOff>
      <xdr:row>16</xdr:row>
      <xdr:rowOff>1714487</xdr:rowOff>
    </xdr:to>
    <xdr:sp macro="" textlink="">
      <xdr:nvSpPr>
        <xdr:cNvPr id="64" name="文字方塊 63"/>
        <xdr:cNvSpPr txBox="1"/>
      </xdr:nvSpPr>
      <xdr:spPr>
        <a:xfrm>
          <a:off x="12225354" y="8522472"/>
          <a:ext cx="752475" cy="252421"/>
        </a:xfrm>
        <a:prstGeom prst="rect">
          <a:avLst/>
        </a:prstGeom>
        <a:solidFill>
          <a:schemeClr val="accent1">
            <a:lumMod val="5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TW" sz="1100">
              <a:solidFill>
                <a:schemeClr val="bg1"/>
              </a:solidFill>
            </a:rPr>
            <a:t>8B</a:t>
          </a:r>
          <a:r>
            <a:rPr lang="zh-TW" altLang="en-US" sz="1100" baseline="0">
              <a:solidFill>
                <a:schemeClr val="bg1"/>
              </a:solidFill>
            </a:rPr>
            <a:t> </a:t>
          </a:r>
          <a:r>
            <a:rPr lang="en-US" altLang="zh-TW" sz="1100" baseline="0">
              <a:solidFill>
                <a:schemeClr val="bg1"/>
              </a:solidFill>
            </a:rPr>
            <a:t>Array</a:t>
          </a:r>
          <a:endParaRPr lang="zh-TW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440532</xdr:colOff>
      <xdr:row>16</xdr:row>
      <xdr:rowOff>95251</xdr:rowOff>
    </xdr:from>
    <xdr:to>
      <xdr:col>15</xdr:col>
      <xdr:colOff>289969</xdr:colOff>
      <xdr:row>16</xdr:row>
      <xdr:rowOff>250032</xdr:rowOff>
    </xdr:to>
    <xdr:sp macro="" textlink="">
      <xdr:nvSpPr>
        <xdr:cNvPr id="65" name="矩形 64"/>
        <xdr:cNvSpPr/>
      </xdr:nvSpPr>
      <xdr:spPr>
        <a:xfrm>
          <a:off x="13013532" y="7155657"/>
          <a:ext cx="540000" cy="15478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14</xdr:col>
      <xdr:colOff>450060</xdr:colOff>
      <xdr:row>16</xdr:row>
      <xdr:rowOff>390523</xdr:rowOff>
    </xdr:from>
    <xdr:to>
      <xdr:col>15</xdr:col>
      <xdr:colOff>119497</xdr:colOff>
      <xdr:row>16</xdr:row>
      <xdr:rowOff>545304</xdr:rowOff>
    </xdr:to>
    <xdr:sp macro="" textlink="">
      <xdr:nvSpPr>
        <xdr:cNvPr id="66" name="矩形 65"/>
        <xdr:cNvSpPr/>
      </xdr:nvSpPr>
      <xdr:spPr>
        <a:xfrm>
          <a:off x="13023060" y="7450929"/>
          <a:ext cx="360000" cy="15478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14</xdr:col>
      <xdr:colOff>459588</xdr:colOff>
      <xdr:row>16</xdr:row>
      <xdr:rowOff>661983</xdr:rowOff>
    </xdr:from>
    <xdr:to>
      <xdr:col>15</xdr:col>
      <xdr:colOff>489025</xdr:colOff>
      <xdr:row>16</xdr:row>
      <xdr:rowOff>816764</xdr:rowOff>
    </xdr:to>
    <xdr:sp macro="" textlink="">
      <xdr:nvSpPr>
        <xdr:cNvPr id="67" name="矩形 66"/>
        <xdr:cNvSpPr/>
      </xdr:nvSpPr>
      <xdr:spPr>
        <a:xfrm>
          <a:off x="13032588" y="7722389"/>
          <a:ext cx="720000" cy="15478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14</xdr:col>
      <xdr:colOff>445304</xdr:colOff>
      <xdr:row>16</xdr:row>
      <xdr:rowOff>957255</xdr:rowOff>
    </xdr:from>
    <xdr:to>
      <xdr:col>15</xdr:col>
      <xdr:colOff>582741</xdr:colOff>
      <xdr:row>16</xdr:row>
      <xdr:rowOff>1112036</xdr:rowOff>
    </xdr:to>
    <xdr:sp macro="" textlink="">
      <xdr:nvSpPr>
        <xdr:cNvPr id="68" name="矩形 67"/>
        <xdr:cNvSpPr/>
      </xdr:nvSpPr>
      <xdr:spPr>
        <a:xfrm>
          <a:off x="13018304" y="8017661"/>
          <a:ext cx="828000" cy="15478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14</xdr:col>
      <xdr:colOff>431020</xdr:colOff>
      <xdr:row>16</xdr:row>
      <xdr:rowOff>1514459</xdr:rowOff>
    </xdr:from>
    <xdr:to>
      <xdr:col>15</xdr:col>
      <xdr:colOff>316457</xdr:colOff>
      <xdr:row>16</xdr:row>
      <xdr:rowOff>1669240</xdr:rowOff>
    </xdr:to>
    <xdr:sp macro="" textlink="">
      <xdr:nvSpPr>
        <xdr:cNvPr id="69" name="矩形 68"/>
        <xdr:cNvSpPr/>
      </xdr:nvSpPr>
      <xdr:spPr>
        <a:xfrm>
          <a:off x="13004020" y="8574865"/>
          <a:ext cx="576000" cy="15478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14</xdr:col>
      <xdr:colOff>416736</xdr:colOff>
      <xdr:row>16</xdr:row>
      <xdr:rowOff>1774013</xdr:rowOff>
    </xdr:from>
    <xdr:to>
      <xdr:col>15</xdr:col>
      <xdr:colOff>119079</xdr:colOff>
      <xdr:row>16</xdr:row>
      <xdr:rowOff>1928794</xdr:rowOff>
    </xdr:to>
    <xdr:sp macro="" textlink="">
      <xdr:nvSpPr>
        <xdr:cNvPr id="70" name="矩形 69"/>
        <xdr:cNvSpPr/>
      </xdr:nvSpPr>
      <xdr:spPr>
        <a:xfrm>
          <a:off x="12989736" y="8834419"/>
          <a:ext cx="392906" cy="15478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16</xdr:col>
      <xdr:colOff>580997</xdr:colOff>
      <xdr:row>16</xdr:row>
      <xdr:rowOff>92873</xdr:rowOff>
    </xdr:from>
    <xdr:to>
      <xdr:col>17</xdr:col>
      <xdr:colOff>430434</xdr:colOff>
      <xdr:row>16</xdr:row>
      <xdr:rowOff>247654</xdr:rowOff>
    </xdr:to>
    <xdr:sp macro="" textlink="">
      <xdr:nvSpPr>
        <xdr:cNvPr id="71" name="矩形 70"/>
        <xdr:cNvSpPr/>
      </xdr:nvSpPr>
      <xdr:spPr>
        <a:xfrm>
          <a:off x="14535122" y="7153279"/>
          <a:ext cx="540000" cy="15478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16</xdr:col>
      <xdr:colOff>590525</xdr:colOff>
      <xdr:row>16</xdr:row>
      <xdr:rowOff>388145</xdr:rowOff>
    </xdr:from>
    <xdr:to>
      <xdr:col>17</xdr:col>
      <xdr:colOff>259962</xdr:colOff>
      <xdr:row>16</xdr:row>
      <xdr:rowOff>542926</xdr:rowOff>
    </xdr:to>
    <xdr:sp macro="" textlink="">
      <xdr:nvSpPr>
        <xdr:cNvPr id="72" name="矩形 71"/>
        <xdr:cNvSpPr/>
      </xdr:nvSpPr>
      <xdr:spPr>
        <a:xfrm>
          <a:off x="14544650" y="7448551"/>
          <a:ext cx="360000" cy="15478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16</xdr:col>
      <xdr:colOff>600053</xdr:colOff>
      <xdr:row>16</xdr:row>
      <xdr:rowOff>659605</xdr:rowOff>
    </xdr:from>
    <xdr:to>
      <xdr:col>17</xdr:col>
      <xdr:colOff>269490</xdr:colOff>
      <xdr:row>16</xdr:row>
      <xdr:rowOff>814386</xdr:rowOff>
    </xdr:to>
    <xdr:sp macro="" textlink="">
      <xdr:nvSpPr>
        <xdr:cNvPr id="73" name="矩形 72"/>
        <xdr:cNvSpPr/>
      </xdr:nvSpPr>
      <xdr:spPr>
        <a:xfrm>
          <a:off x="14554178" y="7720011"/>
          <a:ext cx="360000" cy="15478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16</xdr:col>
      <xdr:colOff>585769</xdr:colOff>
      <xdr:row>16</xdr:row>
      <xdr:rowOff>954877</xdr:rowOff>
    </xdr:from>
    <xdr:to>
      <xdr:col>17</xdr:col>
      <xdr:colOff>39206</xdr:colOff>
      <xdr:row>16</xdr:row>
      <xdr:rowOff>1109658</xdr:rowOff>
    </xdr:to>
    <xdr:sp macro="" textlink="">
      <xdr:nvSpPr>
        <xdr:cNvPr id="74" name="矩形 73"/>
        <xdr:cNvSpPr/>
      </xdr:nvSpPr>
      <xdr:spPr>
        <a:xfrm>
          <a:off x="14539894" y="8015283"/>
          <a:ext cx="144000" cy="15478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16</xdr:col>
      <xdr:colOff>571485</xdr:colOff>
      <xdr:row>16</xdr:row>
      <xdr:rowOff>1512081</xdr:rowOff>
    </xdr:from>
    <xdr:to>
      <xdr:col>17</xdr:col>
      <xdr:colOff>456922</xdr:colOff>
      <xdr:row>16</xdr:row>
      <xdr:rowOff>1666862</xdr:rowOff>
    </xdr:to>
    <xdr:sp macro="" textlink="">
      <xdr:nvSpPr>
        <xdr:cNvPr id="75" name="矩形 74"/>
        <xdr:cNvSpPr/>
      </xdr:nvSpPr>
      <xdr:spPr>
        <a:xfrm>
          <a:off x="14525610" y="8572487"/>
          <a:ext cx="576000" cy="15478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16</xdr:col>
      <xdr:colOff>557201</xdr:colOff>
      <xdr:row>16</xdr:row>
      <xdr:rowOff>1771635</xdr:rowOff>
    </xdr:from>
    <xdr:to>
      <xdr:col>17</xdr:col>
      <xdr:colOff>259544</xdr:colOff>
      <xdr:row>16</xdr:row>
      <xdr:rowOff>1926416</xdr:rowOff>
    </xdr:to>
    <xdr:sp macro="" textlink="">
      <xdr:nvSpPr>
        <xdr:cNvPr id="76" name="矩形 75"/>
        <xdr:cNvSpPr/>
      </xdr:nvSpPr>
      <xdr:spPr>
        <a:xfrm>
          <a:off x="14511326" y="8832041"/>
          <a:ext cx="392906" cy="15478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19</xdr:col>
      <xdr:colOff>28521</xdr:colOff>
      <xdr:row>16</xdr:row>
      <xdr:rowOff>385767</xdr:rowOff>
    </xdr:from>
    <xdr:to>
      <xdr:col>19</xdr:col>
      <xdr:colOff>388521</xdr:colOff>
      <xdr:row>16</xdr:row>
      <xdr:rowOff>540548</xdr:rowOff>
    </xdr:to>
    <xdr:sp macro="" textlink="">
      <xdr:nvSpPr>
        <xdr:cNvPr id="78" name="矩形 77"/>
        <xdr:cNvSpPr/>
      </xdr:nvSpPr>
      <xdr:spPr>
        <a:xfrm>
          <a:off x="16054334" y="7446173"/>
          <a:ext cx="360000" cy="15478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19</xdr:col>
      <xdr:colOff>38049</xdr:colOff>
      <xdr:row>16</xdr:row>
      <xdr:rowOff>657227</xdr:rowOff>
    </xdr:from>
    <xdr:to>
      <xdr:col>20</xdr:col>
      <xdr:colOff>67487</xdr:colOff>
      <xdr:row>16</xdr:row>
      <xdr:rowOff>812008</xdr:rowOff>
    </xdr:to>
    <xdr:sp macro="" textlink="">
      <xdr:nvSpPr>
        <xdr:cNvPr id="79" name="矩形 78"/>
        <xdr:cNvSpPr/>
      </xdr:nvSpPr>
      <xdr:spPr>
        <a:xfrm>
          <a:off x="16063862" y="7717633"/>
          <a:ext cx="720000" cy="15478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18</xdr:col>
      <xdr:colOff>685760</xdr:colOff>
      <xdr:row>16</xdr:row>
      <xdr:rowOff>1769257</xdr:rowOff>
    </xdr:from>
    <xdr:to>
      <xdr:col>19</xdr:col>
      <xdr:colOff>388103</xdr:colOff>
      <xdr:row>16</xdr:row>
      <xdr:rowOff>1924038</xdr:rowOff>
    </xdr:to>
    <xdr:sp macro="" textlink="">
      <xdr:nvSpPr>
        <xdr:cNvPr id="82" name="矩形 81"/>
        <xdr:cNvSpPr/>
      </xdr:nvSpPr>
      <xdr:spPr>
        <a:xfrm>
          <a:off x="16021010" y="8829663"/>
          <a:ext cx="392906" cy="15478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12</xdr:col>
      <xdr:colOff>273844</xdr:colOff>
      <xdr:row>4</xdr:row>
      <xdr:rowOff>154781</xdr:rowOff>
    </xdr:from>
    <xdr:to>
      <xdr:col>14</xdr:col>
      <xdr:colOff>59531</xdr:colOff>
      <xdr:row>5</xdr:row>
      <xdr:rowOff>71437</xdr:rowOff>
    </xdr:to>
    <xdr:sp macro="" textlink="">
      <xdr:nvSpPr>
        <xdr:cNvPr id="77" name="文字方塊 76"/>
        <xdr:cNvSpPr txBox="1"/>
      </xdr:nvSpPr>
      <xdr:spPr>
        <a:xfrm>
          <a:off x="11465719" y="1631156"/>
          <a:ext cx="1166812" cy="4286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800">
              <a:latin typeface="微軟正黑體" pitchFamily="34" charset="-120"/>
              <a:ea typeface="微軟正黑體" pitchFamily="34" charset="-120"/>
            </a:rPr>
            <a:t>呈現一</a:t>
          </a:r>
        </a:p>
      </xdr:txBody>
    </xdr:sp>
    <xdr:clientData/>
  </xdr:twoCellAnchor>
  <xdr:twoCellAnchor>
    <xdr:from>
      <xdr:col>12</xdr:col>
      <xdr:colOff>366712</xdr:colOff>
      <xdr:row>12</xdr:row>
      <xdr:rowOff>2152649</xdr:rowOff>
    </xdr:from>
    <xdr:to>
      <xdr:col>14</xdr:col>
      <xdr:colOff>152399</xdr:colOff>
      <xdr:row>13</xdr:row>
      <xdr:rowOff>176212</xdr:rowOff>
    </xdr:to>
    <xdr:sp macro="" textlink="">
      <xdr:nvSpPr>
        <xdr:cNvPr id="80" name="文字方塊 79"/>
        <xdr:cNvSpPr txBox="1"/>
      </xdr:nvSpPr>
      <xdr:spPr>
        <a:xfrm>
          <a:off x="11558587" y="6034087"/>
          <a:ext cx="1166812" cy="4286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800">
              <a:latin typeface="微軟正黑體" pitchFamily="34" charset="-120"/>
              <a:ea typeface="微軟正黑體" pitchFamily="34" charset="-120"/>
            </a:rPr>
            <a:t>呈現二</a:t>
          </a:r>
        </a:p>
      </xdr:txBody>
    </xdr:sp>
    <xdr:clientData/>
  </xdr:twoCellAnchor>
  <xdr:twoCellAnchor>
    <xdr:from>
      <xdr:col>21</xdr:col>
      <xdr:colOff>166687</xdr:colOff>
      <xdr:row>16</xdr:row>
      <xdr:rowOff>785813</xdr:rowOff>
    </xdr:from>
    <xdr:to>
      <xdr:col>22</xdr:col>
      <xdr:colOff>404813</xdr:colOff>
      <xdr:row>16</xdr:row>
      <xdr:rowOff>1119188</xdr:rowOff>
    </xdr:to>
    <xdr:sp macro="" textlink="">
      <xdr:nvSpPr>
        <xdr:cNvPr id="81" name="文字方塊 80"/>
        <xdr:cNvSpPr txBox="1"/>
      </xdr:nvSpPr>
      <xdr:spPr>
        <a:xfrm>
          <a:off x="17573625" y="7846219"/>
          <a:ext cx="928688" cy="3333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zh-TW" altLang="en-US" sz="1100"/>
            <a:t>件數 </a:t>
          </a:r>
          <a:r>
            <a:rPr lang="en-US" altLang="zh-TW" sz="1100"/>
            <a:t>or</a:t>
          </a:r>
          <a:r>
            <a:rPr lang="zh-TW" altLang="en-US" sz="1100"/>
            <a:t> </a:t>
          </a:r>
          <a:r>
            <a:rPr lang="en-US" altLang="zh-TW" sz="1100"/>
            <a:t>%</a:t>
          </a:r>
          <a:endParaRPr lang="zh-TW" altLang="en-US" sz="1100"/>
        </a:p>
      </xdr:txBody>
    </xdr:sp>
    <xdr:clientData/>
  </xdr:twoCellAnchor>
  <xdr:twoCellAnchor>
    <xdr:from>
      <xdr:col>12</xdr:col>
      <xdr:colOff>428625</xdr:colOff>
      <xdr:row>4</xdr:row>
      <xdr:rowOff>47625</xdr:rowOff>
    </xdr:from>
    <xdr:to>
      <xdr:col>21</xdr:col>
      <xdr:colOff>523875</xdr:colOff>
      <xdr:row>14</xdr:row>
      <xdr:rowOff>111125</xdr:rowOff>
    </xdr:to>
    <xdr:sp macro="" textlink="">
      <xdr:nvSpPr>
        <xdr:cNvPr id="83" name="橢圓 82"/>
        <xdr:cNvSpPr/>
      </xdr:nvSpPr>
      <xdr:spPr>
        <a:xfrm>
          <a:off x="11541125" y="1524000"/>
          <a:ext cx="6238875" cy="5048250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TW" altLang="en-US" sz="1100"/>
        </a:p>
      </xdr:txBody>
    </xdr:sp>
    <xdr:clientData/>
  </xdr:twoCellAnchor>
  <xdr:twoCellAnchor>
    <xdr:from>
      <xdr:col>13</xdr:col>
      <xdr:colOff>659663</xdr:colOff>
      <xdr:row>5</xdr:row>
      <xdr:rowOff>278924</xdr:rowOff>
    </xdr:from>
    <xdr:to>
      <xdr:col>20</xdr:col>
      <xdr:colOff>292837</xdr:colOff>
      <xdr:row>12</xdr:row>
      <xdr:rowOff>1975326</xdr:rowOff>
    </xdr:to>
    <xdr:cxnSp macro="">
      <xdr:nvCxnSpPr>
        <xdr:cNvPr id="85" name="直線接點 84"/>
        <xdr:cNvCxnSpPr>
          <a:stCxn id="83" idx="1"/>
          <a:endCxn id="83" idx="5"/>
        </xdr:cNvCxnSpPr>
      </xdr:nvCxnSpPr>
      <xdr:spPr>
        <a:xfrm>
          <a:off x="12454788" y="2263299"/>
          <a:ext cx="4411549" cy="3569652"/>
        </a:xfrm>
        <a:prstGeom prst="line">
          <a:avLst/>
        </a:prstGeom>
        <a:ln w="762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bbLin" refreshedDate="44252.731788773148" createdVersion="3" refreshedVersion="3" minRefreshableVersion="3" recordCount="51">
  <cacheSource type="worksheet">
    <worksheetSource ref="G70:G121" sheet="技術深度盤點 (3)"/>
  </cacheSource>
  <cacheFields count="1">
    <cacheField name="Type" numFmtId="0">
      <sharedItems count="10">
        <s v="11"/>
        <s v="12"/>
        <s v="21"/>
        <s v="22"/>
        <s v="31"/>
        <s v="32"/>
        <s v="41"/>
        <s v="42"/>
        <s v="51"/>
        <s v="52"/>
      </sharedItems>
    </cacheField>
  </cacheFields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WebbLin" refreshedDate="44252.772019328702" createdVersion="3" refreshedVersion="3" minRefreshableVersion="3" recordCount="51">
  <cacheSource type="worksheet">
    <worksheetSource ref="BG70:BG121" sheet="技術深度盤點 (3)"/>
  </cacheSource>
  <cacheFields count="1">
    <cacheField name="Type" numFmtId="0">
      <sharedItems count="35">
        <s v="110001"/>
        <s v="110000"/>
        <s v="120000"/>
        <s v="120001"/>
        <s v="210000"/>
        <s v="210001"/>
        <s v="220001"/>
        <s v="220000"/>
        <s v="310000"/>
        <s v="320000"/>
        <s v="410001"/>
        <s v="420001"/>
        <s v="410000"/>
        <s v="420000"/>
        <s v="510001"/>
        <s v="520001"/>
        <s v="520000"/>
        <s v="310001" u="1"/>
        <s v="130000" u="1"/>
        <s v="429000" u="1"/>
        <s v="310050" u="1"/>
        <s v="330050" u="1"/>
        <s v="110800" u="1"/>
        <s v="110050" u="1"/>
        <s v="130050" u="1"/>
        <s v="430000" u="1"/>
        <s v="320001" u="1"/>
        <s v="529000" u="1"/>
        <s v="419000" u="1"/>
        <s v="439000" u="1"/>
        <s v="320050" u="1"/>
        <s v="210800" u="1"/>
        <s v="230050" u="1"/>
        <s v="510000" u="1"/>
        <s v="120050" u="1"/>
      </sharedItems>
    </cacheField>
  </cacheFields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WebbLin" refreshedDate="44252.772062152777" createdVersion="3" refreshedVersion="3" minRefreshableVersion="3" recordCount="51">
  <cacheSource type="worksheet">
    <worksheetSource ref="BL70:BL121" sheet="技術深度盤點 (3)"/>
  </cacheSource>
  <cacheFields count="1">
    <cacheField name="Type" numFmtId="0">
      <sharedItems count="38">
        <s v="110001"/>
        <s v="110000"/>
        <s v="120000"/>
        <s v="120001"/>
        <s v="210000"/>
        <s v="210001"/>
        <s v="220001"/>
        <s v="220000"/>
        <s v="310000"/>
        <s v="320000"/>
        <s v="410001"/>
        <s v="420001"/>
        <s v="410000"/>
        <s v="420000"/>
        <s v="510001"/>
        <s v="510000"/>
        <s v="520000"/>
        <s v="310001" u="1"/>
        <s v="330000" u="1"/>
        <s v="519000" u="1"/>
        <s v="420050" u="1"/>
        <s v="130000" u="1"/>
        <s v="429000" u="1"/>
        <s v="310050" u="1"/>
        <s v="330050" u="1"/>
        <s v="110800" u="1"/>
        <s v="110050" u="1"/>
        <s v="430000" u="1"/>
        <s v="320001" u="1"/>
        <s v="520800" u="1"/>
        <s v="529000" u="1"/>
        <s v="419000" u="1"/>
        <s v="439000" u="1"/>
        <s v="320050" u="1"/>
        <s v="210800" u="1"/>
        <s v="230050" u="1"/>
        <s v="120800" u="1"/>
        <s v="120050" u="1"/>
      </sharedItems>
    </cacheField>
  </cacheFields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WebbLin" refreshedDate="44257.48901041667" createdVersion="3" refreshedVersion="3" minRefreshableVersion="3" recordCount="51">
  <cacheSource type="worksheet">
    <worksheetSource ref="I70:I121" sheet="技術深度盤點 (3)"/>
  </cacheSource>
  <cacheFields count="1">
    <cacheField name="Type" numFmtId="0">
      <sharedItems count="35">
        <s v="110050"/>
        <s v="120050"/>
        <s v="120001"/>
        <s v="129000"/>
        <s v="210050"/>
        <s v="210800"/>
        <s v="210001"/>
        <s v="220001"/>
        <s v="220050"/>
        <s v="310050"/>
        <s v="320050"/>
        <s v="410800"/>
        <s v="420001"/>
        <s v="420050"/>
        <s v="510001"/>
        <s v="510050"/>
        <s v="520050"/>
        <s v="310000" u="1"/>
        <s v="220000" u="1"/>
        <s v="110000" u="1"/>
        <s v="420800" u="1"/>
        <s v="130000" u="1"/>
        <s v="330050" u="1"/>
        <s v="520000" u="1"/>
        <s v="130050" u="1"/>
        <s v="410000" u="1"/>
        <s v="430000" u="1"/>
        <s v="320000" u="1"/>
        <s v="210000" u="1"/>
        <s v="1210000" u="1"/>
        <s v="120000" u="1"/>
        <s v="430050" u="1"/>
        <s v="230050" u="1"/>
        <s v="510000" u="1"/>
        <s v="420000" u="1"/>
      </sharedItems>
    </cacheField>
  </cacheFields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WebbLin" refreshedDate="44257.558249768517" createdVersion="3" refreshedVersion="3" minRefreshableVersion="3" recordCount="51">
  <cacheSource type="worksheet">
    <worksheetSource ref="N70:O121" sheet="技術深度盤點 (3)"/>
  </cacheSource>
  <cacheFields count="2">
    <cacheField name="Type" numFmtId="0">
      <sharedItems count="15">
        <s v="110000"/>
        <s v="120000"/>
        <s v="120001"/>
        <s v="210000"/>
        <s v="210001"/>
        <s v="220001"/>
        <s v="220000"/>
        <s v="310000"/>
        <s v="320000"/>
        <s v="410000"/>
        <s v="420001"/>
        <s v="420000"/>
        <s v="510001"/>
        <s v="510000"/>
        <s v="520000"/>
      </sharedItems>
    </cacheField>
    <cacheField name="共同進行" numFmtId="0">
      <sharedItems containsSemiMixedTypes="0" containsString="0" containsNumber="1" containsInteger="1" minValue="0" maxValue="1" count="2">
        <n v="1"/>
        <n v="0"/>
      </sharedItems>
    </cacheField>
  </cacheFields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WebbLin" refreshedDate="44257.562975462963" createdVersion="3" refreshedVersion="3" minRefreshableVersion="3" recordCount="51">
  <cacheSource type="worksheet">
    <worksheetSource ref="BG70:BH121" sheet="技術深度盤點 (3)"/>
  </cacheSource>
  <cacheFields count="2">
    <cacheField name="Type" numFmtId="0">
      <sharedItems count="17">
        <s v="110001"/>
        <s v="110000"/>
        <s v="120000"/>
        <s v="120001"/>
        <s v="210000"/>
        <s v="210001"/>
        <s v="220001"/>
        <s v="220000"/>
        <s v="310000"/>
        <s v="320000"/>
        <s v="410001"/>
        <s v="420001"/>
        <s v="410000"/>
        <s v="420000"/>
        <s v="510001"/>
        <s v="520001"/>
        <s v="520000"/>
      </sharedItems>
    </cacheField>
    <cacheField name="共同進行" numFmtId="0">
      <sharedItems containsSemiMixedTypes="0" containsString="0" containsNumber="1" containsInteger="1" minValue="0" maxValue="1" count="2">
        <n v="0"/>
        <n v="1"/>
      </sharedItems>
    </cacheField>
  </cacheFields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WebbLin" refreshedDate="44257.56304108796" createdVersion="3" refreshedVersion="3" minRefreshableVersion="3" recordCount="51">
  <cacheSource type="worksheet">
    <worksheetSource ref="BL70:BM121" sheet="技術深度盤點 (3)"/>
  </cacheSource>
  <cacheFields count="2">
    <cacheField name="Type" numFmtId="0">
      <sharedItems count="17">
        <s v="110001"/>
        <s v="110000"/>
        <s v="120000"/>
        <s v="120001"/>
        <s v="210000"/>
        <s v="210001"/>
        <s v="220001"/>
        <s v="220000"/>
        <s v="310000"/>
        <s v="320000"/>
        <s v="410000"/>
        <s v="420001"/>
        <s v="420000"/>
        <s v="510001"/>
        <s v="510000"/>
        <s v="520000"/>
        <s v="410001" u="1"/>
      </sharedItems>
    </cacheField>
    <cacheField name="共同進行" numFmtId="0">
      <sharedItems containsSemiMixedTypes="0" containsString="0" containsNumber="1" containsInteger="1" minValue="0" maxValue="1" count="2">
        <n v="0"/>
        <n v="1"/>
      </sharedItems>
    </cacheField>
  </cacheFields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refreshedBy="WebbLin" refreshedDate="44257.56307974537" createdVersion="3" refreshedVersion="3" minRefreshableVersion="3" recordCount="51">
  <cacheSource type="worksheet">
    <worksheetSource ref="AW70:AX121" sheet="技術深度盤點 (3)"/>
  </cacheSource>
  <cacheFields count="2">
    <cacheField name="Type" numFmtId="0">
      <sharedItems count="14">
        <s v="110000"/>
        <s v="120000"/>
        <s v="120001"/>
        <s v="210000"/>
        <s v="210001"/>
        <s v="220001"/>
        <s v="220000"/>
        <s v="310000"/>
        <s v="320000"/>
        <s v="410000"/>
        <s v="420001"/>
        <s v="420000"/>
        <s v="510000"/>
        <s v="520000"/>
      </sharedItems>
    </cacheField>
    <cacheField name="共同進行" numFmtId="0">
      <sharedItems containsSemiMixedTypes="0" containsString="0" containsNumber="1" containsInteger="1" minValue="0" maxValue="1" count="2">
        <n v="1"/>
        <n v="0"/>
      </sharedItems>
    </cacheField>
  </cacheFields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refreshedBy="WebbLin" refreshedDate="44257.563226157406" createdVersion="3" refreshedVersion="3" minRefreshableVersion="3" recordCount="51">
  <cacheSource type="worksheet">
    <worksheetSource ref="I70:J121" sheet="技術深度盤點 (3)"/>
  </cacheSource>
  <cacheFields count="2">
    <cacheField name="Type" numFmtId="0">
      <sharedItems count="15">
        <s v="110000"/>
        <s v="120000"/>
        <s v="120001"/>
        <s v="210000"/>
        <s v="210001"/>
        <s v="220001"/>
        <s v="220000"/>
        <s v="310000"/>
        <s v="320000"/>
        <s v="410000"/>
        <s v="420001"/>
        <s v="420000"/>
        <s v="510001"/>
        <s v="510000"/>
        <s v="520000"/>
      </sharedItems>
    </cacheField>
    <cacheField name="共同進行" numFmtId="0">
      <sharedItems containsSemiMixedTypes="0" containsString="0" containsNumber="1" containsInteger="1" minValue="0" maxValue="1" count="2">
        <n v="1"/>
        <n v="0"/>
      </sharedItems>
    </cacheField>
  </cacheFields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refreshedBy="WebbLin" refreshedDate="44257.563358101848" createdVersion="3" refreshedVersion="3" minRefreshableVersion="3" recordCount="51">
  <cacheSource type="worksheet">
    <worksheetSource ref="X70:Y121" sheet="技術深度盤點 (3)"/>
  </cacheSource>
  <cacheFields count="2">
    <cacheField name="Type" numFmtId="0">
      <sharedItems count="15">
        <s v="110000"/>
        <s v="120000"/>
        <s v="110001"/>
        <s v="120001"/>
        <s v="210000"/>
        <s v="210001"/>
        <s v="220001"/>
        <s v="220000"/>
        <s v="310000"/>
        <s v="320000"/>
        <s v="410000"/>
        <s v="420000"/>
        <s v="420001"/>
        <s v="510001"/>
        <s v="520001"/>
      </sharedItems>
    </cacheField>
    <cacheField name="共同進行" numFmtId="0">
      <sharedItems containsSemiMixedTypes="0" containsString="0" containsNumber="1" containsInteger="1" minValue="0" maxValue="1" count="2">
        <n v="0"/>
        <n v="1"/>
      </sharedItems>
    </cacheField>
  </cacheFields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r:id="rId1" refreshedBy="WebbLin" refreshedDate="44257.568849074072" createdVersion="3" refreshedVersion="3" minRefreshableVersion="3" recordCount="51">
  <cacheSource type="worksheet">
    <worksheetSource ref="AC70:AC121" sheet="技術深度盤點 (3)"/>
  </cacheSource>
  <cacheFields count="1">
    <cacheField name="Type" numFmtId="0">
      <sharedItems count="33">
        <s v="110000"/>
        <s v="120001"/>
        <s v="110001"/>
        <s v="120000"/>
        <s v="210000"/>
        <s v="210001"/>
        <s v="220001"/>
        <s v="220000"/>
        <s v="310000"/>
        <s v="320001"/>
        <s v="310001"/>
        <s v="320000"/>
        <s v="410000"/>
        <s v="420001"/>
        <s v="420000"/>
        <s v="510001"/>
        <s v="520001"/>
        <s v="330000" u="1"/>
        <s v="420800" u="1"/>
        <s v="130000" u="1"/>
        <s v="310800" u="1"/>
        <s v="330800" u="1"/>
        <s v="110800" u="1"/>
        <s v="520000" u="1"/>
        <s v="110050" u="1"/>
        <s v="430000" u="1"/>
        <s v="410800" u="1"/>
        <s v="430050" u="1"/>
        <s v="320800" u="1"/>
        <s v="210800" u="1"/>
        <s v="510000" u="1"/>
        <s v="239000" u="1"/>
        <s v="120050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ebbLin" refreshedDate="44252.736089351849" createdVersion="3" refreshedVersion="3" minRefreshableVersion="3" recordCount="51">
  <cacheSource type="worksheet">
    <worksheetSource ref="N70:N121" sheet="技術深度盤點 (3)"/>
  </cacheSource>
  <cacheFields count="1">
    <cacheField name="Type" numFmtId="0">
      <sharedItems count="32">
        <s v="110000"/>
        <s v="120000"/>
        <s v="120001"/>
        <s v="210000"/>
        <s v="210001"/>
        <s v="220001"/>
        <s v="220000"/>
        <s v="310000"/>
        <s v="320000"/>
        <s v="410000"/>
        <s v="420001"/>
        <s v="420000"/>
        <s v="510001"/>
        <s v="510000"/>
        <s v="520000"/>
        <s v="510050" u="1"/>
        <s v="420800" u="1"/>
        <s v="420050" u="1"/>
        <s v="130000" u="1"/>
        <s v="310050" u="1"/>
        <s v="330050" u="1"/>
        <s v="110050" u="1"/>
        <s v="130050" u="1"/>
        <s v="430000" u="1"/>
        <s v="520050" u="1"/>
        <s v="410800" u="1"/>
        <s v="430050" u="1"/>
        <s v="320050" u="1"/>
        <s v="210800" u="1"/>
        <s v="210050" u="1"/>
        <s v="230050" u="1"/>
        <s v="120050" u="1"/>
      </sharedItems>
    </cacheField>
  </cacheFields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r:id="rId1" refreshedBy="WebbLin" refreshedDate="44257.57120150463" createdVersion="3" refreshedVersion="3" minRefreshableVersion="3" recordCount="51">
  <cacheSource type="worksheet">
    <worksheetSource ref="AC70:AD121" sheet="技術深度盤點 (3)"/>
  </cacheSource>
  <cacheFields count="2">
    <cacheField name="Type" numFmtId="0">
      <sharedItems count="17">
        <s v="110000"/>
        <s v="120001"/>
        <s v="110001"/>
        <s v="120000"/>
        <s v="210000"/>
        <s v="210001"/>
        <s v="220001"/>
        <s v="220000"/>
        <s v="310000"/>
        <s v="320001"/>
        <s v="310001"/>
        <s v="320000"/>
        <s v="410000"/>
        <s v="420001"/>
        <s v="420000"/>
        <s v="510001"/>
        <s v="520001"/>
      </sharedItems>
    </cacheField>
    <cacheField name="共同進行" numFmtId="0">
      <sharedItems containsSemiMixedTypes="0" containsString="0" containsNumber="1" containsInteger="1" minValue="0" maxValue="1" count="2">
        <n v="0"/>
        <n v="1"/>
      </sharedItems>
    </cacheField>
  </cacheFields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r:id="rId1" refreshedBy="WebbLin" refreshedDate="44257.57285300926" createdVersion="3" refreshedVersion="3" minRefreshableVersion="3" recordCount="51">
  <cacheSource type="worksheet">
    <worksheetSource ref="AM70:AN121" sheet="技術深度盤點 (3)"/>
  </cacheSource>
  <cacheFields count="2">
    <cacheField name="Type" numFmtId="0">
      <sharedItems count="15">
        <s v="110000"/>
        <s v="120001"/>
        <s v="120000"/>
        <s v="210000"/>
        <s v="210001"/>
        <s v="220001"/>
        <s v="310000"/>
        <s v="320000"/>
        <s v="410000"/>
        <s v="420001"/>
        <s v="420000"/>
        <s v="510001"/>
        <s v="510000"/>
        <s v="520000"/>
        <s v="520001"/>
      </sharedItems>
    </cacheField>
    <cacheField name="共同進行" numFmtId="0">
      <sharedItems containsSemiMixedTypes="0" containsString="0" containsNumber="1" containsInteger="1" minValue="0" maxValue="1" count="2">
        <n v="1"/>
        <n v="0"/>
      </sharedItems>
    </cacheField>
  </cacheFields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r:id="rId1" refreshedBy="WebbLin" refreshedDate="44257.573174305558" createdVersion="3" refreshedVersion="3" minRefreshableVersion="3" recordCount="51">
  <cacheSource type="worksheet">
    <worksheetSource ref="AR70:AS121" sheet="技術深度盤點 (3)"/>
  </cacheSource>
  <cacheFields count="2">
    <cacheField name="Type" numFmtId="0">
      <sharedItems count="15">
        <s v="110000"/>
        <s v="120001"/>
        <s v="120000"/>
        <s v="210000"/>
        <s v="210001"/>
        <s v="220001"/>
        <s v="310000"/>
        <s v="320000"/>
        <s v="310001"/>
        <s v="410000"/>
        <s v="420001"/>
        <s v="420000"/>
        <s v="510001"/>
        <s v="510000"/>
        <s v="520001"/>
      </sharedItems>
    </cacheField>
    <cacheField name="共同進行" numFmtId="0">
      <sharedItems containsSemiMixedTypes="0" containsString="0" containsNumber="1" containsInteger="1" minValue="0" maxValue="1" count="2">
        <n v="1"/>
        <n v="0"/>
      </sharedItems>
    </cacheField>
  </cacheFields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r:id="rId1" refreshedBy="WebbLin" refreshedDate="44257.573629861108" createdVersion="3" refreshedVersion="3" minRefreshableVersion="3" recordCount="51">
  <cacheSource type="worksheet">
    <worksheetSource ref="BB70:BC121" sheet="技術深度盤點 (3)"/>
  </cacheSource>
  <cacheFields count="2">
    <cacheField name="Type" numFmtId="0">
      <sharedItems count="14">
        <s v="110000"/>
        <s v="120000"/>
        <s v="120001"/>
        <s v="210000"/>
        <s v="210001"/>
        <s v="220001"/>
        <s v="220000"/>
        <s v="310000"/>
        <s v="320000"/>
        <s v="410000"/>
        <s v="420001"/>
        <s v="420000"/>
        <s v="510000"/>
        <s v="520000"/>
      </sharedItems>
    </cacheField>
    <cacheField name="共同進行" numFmtId="0">
      <sharedItems containsSemiMixedTypes="0" containsString="0" containsNumber="1" containsInteger="1" minValue="0" maxValue="1" count="2">
        <n v="1"/>
        <n v="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ebbLin" refreshedDate="44252.736210185183" createdVersion="3" refreshedVersion="3" minRefreshableVersion="3" recordCount="51">
  <cacheSource type="worksheet">
    <worksheetSource ref="S70:S121" sheet="技術深度盤點 (3)"/>
  </cacheSource>
  <cacheFields count="1">
    <cacheField name="Type" numFmtId="0">
      <sharedItems count="30">
        <s v="110001"/>
        <s v="120001"/>
        <s v="110000"/>
        <s v="210001"/>
        <s v="210000"/>
        <s v="220001"/>
        <s v="310001"/>
        <s v="310000"/>
        <s v="320001"/>
        <s v="410001"/>
        <s v="420001"/>
        <s v="410000"/>
        <s v="510000"/>
        <s v="510001"/>
        <s v="520001"/>
        <s v="520000"/>
        <s v="330000" u="1"/>
        <s v="510050" u="1"/>
        <s v="220000" u="1"/>
        <s v="130000" u="1"/>
        <s v="310050" u="1"/>
        <s v="430000" u="1"/>
        <s v="320000" u="1"/>
        <s v="520050" u="1"/>
        <s v="230000" u="1"/>
        <s v="410050" u="1"/>
        <s v="120000" u="1"/>
        <s v="210050" u="1"/>
        <s v="120050" u="1"/>
        <s v="420000" u="1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WebbLin" refreshedDate="44252.736287384258" createdVersion="3" refreshedVersion="3" minRefreshableVersion="3" recordCount="51">
  <cacheSource type="worksheet">
    <worksheetSource ref="X70:X121" sheet="技術深度盤點 (3)"/>
  </cacheSource>
  <cacheFields count="1">
    <cacheField name="Type" numFmtId="0">
      <sharedItems count="36">
        <s v="110000"/>
        <s v="120000"/>
        <s v="110001"/>
        <s v="120001"/>
        <s v="210000"/>
        <s v="210001"/>
        <s v="220001"/>
        <s v="220000"/>
        <s v="310000"/>
        <s v="320000"/>
        <s v="410000"/>
        <s v="420000"/>
        <s v="420001"/>
        <s v="510001"/>
        <s v="520001"/>
        <s v="420800" u="1"/>
        <s v="130000" u="1"/>
        <s v="310800" u="1"/>
        <s v="330800" u="1"/>
        <s v="339000" u="1"/>
        <s v="110800" u="1"/>
        <s v="520000" u="1"/>
        <s v="110050" u="1"/>
        <s v="130800" u="1"/>
        <s v="139000" u="1"/>
        <s v="430000" u="1"/>
        <s v="410800" u="1"/>
        <s v="430800" u="1"/>
        <s v="430050" u="1"/>
        <s v="320800" u="1"/>
        <s v="329000" u="1"/>
        <s v="210800" u="1"/>
        <s v="510000" u="1"/>
        <s v="239000" u="1"/>
        <s v="120050" u="1"/>
        <s v="129000" u="1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WebbLin" refreshedDate="44252.766168634262" createdVersion="3" refreshedVersion="3" minRefreshableVersion="3" recordCount="51">
  <cacheSource type="worksheet">
    <worksheetSource ref="BB70:BB121" sheet="技術深度盤點 (3)"/>
  </cacheSource>
  <cacheFields count="1">
    <cacheField name="Type" numFmtId="0">
      <sharedItems count="37">
        <s v="110000"/>
        <s v="120000"/>
        <s v="120001"/>
        <s v="210000"/>
        <s v="210001"/>
        <s v="220001"/>
        <s v="220000"/>
        <s v="310000"/>
        <s v="320000"/>
        <s v="410000"/>
        <s v="420001"/>
        <s v="420000"/>
        <s v="510000"/>
        <s v="520000"/>
        <s v="320850" u="1"/>
        <s v="510050" u="1"/>
        <s v="420800" u="1"/>
        <s v="420050" u="1"/>
        <s v="130000" u="1"/>
        <s v="310800" u="1"/>
        <s v="330800" u="1"/>
        <s v="330050" u="1"/>
        <s v="110800" u="1"/>
        <s v="110050" u="1"/>
        <s v="130800" u="1"/>
        <s v="130050" u="1"/>
        <s v="430000" u="1"/>
        <s v="520800" u="1"/>
        <s v="520050" u="1"/>
        <s v="410800" u="1"/>
        <s v="430050" u="1"/>
        <s v="320800" u="1"/>
        <s v="210800" u="1"/>
        <s v="210050" u="1"/>
        <s v="230050" u="1"/>
        <s v="120800" u="1"/>
        <s v="120050" u="1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WebbLin" refreshedDate="44252.766243171296" createdVersion="3" refreshedVersion="3" minRefreshableVersion="3" recordCount="51">
  <cacheSource type="worksheet">
    <worksheetSource ref="AW70:AW121" sheet="技術深度盤點 (3)"/>
  </cacheSource>
  <cacheFields count="1">
    <cacheField name="Type" numFmtId="0">
      <sharedItems count="36">
        <s v="110000"/>
        <s v="120000"/>
        <s v="120001"/>
        <s v="210000"/>
        <s v="210001"/>
        <s v="220001"/>
        <s v="220000"/>
        <s v="310000"/>
        <s v="320000"/>
        <s v="410000"/>
        <s v="420001"/>
        <s v="420000"/>
        <s v="510000"/>
        <s v="520000"/>
        <s v="510050" u="1"/>
        <s v="420800" u="1"/>
        <s v="420050" u="1"/>
        <s v="130000" u="1"/>
        <s v="310800" u="1"/>
        <s v="330800" u="1"/>
        <s v="330050" u="1"/>
        <s v="110800" u="1"/>
        <s v="110050" u="1"/>
        <s v="130800" u="1"/>
        <s v="130050" u="1"/>
        <s v="430000" u="1"/>
        <s v="520800" u="1"/>
        <s v="520050" u="1"/>
        <s v="410800" u="1"/>
        <s v="430050" u="1"/>
        <s v="320800" u="1"/>
        <s v="210800" u="1"/>
        <s v="210050" u="1"/>
        <s v="230050" u="1"/>
        <s v="120800" u="1"/>
        <s v="120050" u="1"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WebbLin" refreshedDate="44252.766314004628" createdVersion="3" refreshedVersion="3" minRefreshableVersion="3" recordCount="51">
  <cacheSource type="worksheet">
    <worksheetSource ref="AR70:AR121" sheet="技術深度盤點 (3)"/>
  </cacheSource>
  <cacheFields count="1">
    <cacheField name="Type" numFmtId="0">
      <sharedItems count="33">
        <s v="110000"/>
        <s v="120001"/>
        <s v="120000"/>
        <s v="210000"/>
        <s v="210001"/>
        <s v="220001"/>
        <s v="310000"/>
        <s v="320000"/>
        <s v="310001"/>
        <s v="410000"/>
        <s v="420001"/>
        <s v="420000"/>
        <s v="510001"/>
        <s v="510000"/>
        <s v="520001"/>
        <s v="510050" u="1"/>
        <s v="220000" u="1"/>
        <s v="420050" u="1"/>
        <s v="130000" u="1"/>
        <s v="310050" u="1"/>
        <s v="319000" u="1"/>
        <s v="330050" u="1"/>
        <s v="339000" u="1"/>
        <s v="520000" u="1"/>
        <s v="110050" u="1"/>
        <s v="430000" u="1"/>
        <s v="230000" u="1"/>
        <s v="410050" u="1"/>
        <s v="430050" u="1"/>
        <s v="320050" u="1"/>
        <s v="210050" u="1"/>
        <s v="120050" u="1"/>
        <s v="129000" u="1"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WebbLin" refreshedDate="44252.766407754629" createdVersion="3" refreshedVersion="3" minRefreshableVersion="3" recordCount="51">
  <cacheSource type="worksheet">
    <worksheetSource ref="AM70:AM121" sheet="技術深度盤點 (3)"/>
  </cacheSource>
  <cacheFields count="1">
    <cacheField name="Type" numFmtId="0">
      <sharedItems count="34">
        <s v="110000"/>
        <s v="120001"/>
        <s v="120000"/>
        <s v="210000"/>
        <s v="210001"/>
        <s v="220001"/>
        <s v="310000"/>
        <s v="320000"/>
        <s v="410000"/>
        <s v="420001"/>
        <s v="420000"/>
        <s v="510001"/>
        <s v="510000"/>
        <s v="520000"/>
        <s v="520001"/>
        <s v="510050" u="1"/>
        <s v="220000" u="1"/>
        <s v="420050" u="1"/>
        <s v="130000" u="1"/>
        <s v="310050" u="1"/>
        <s v="319000" u="1"/>
        <s v="330050" u="1"/>
        <s v="339000" u="1"/>
        <s v="110050" u="1"/>
        <s v="430000" u="1"/>
        <s v="230000" u="1"/>
        <s v="529000" u="1"/>
        <s v="410050" u="1"/>
        <s v="430050" u="1"/>
        <s v="320050" u="1"/>
        <s v="329000" u="1"/>
        <s v="210050" u="1"/>
        <s v="120050" u="1"/>
        <s v="129000" u="1"/>
      </sharedItems>
    </cacheField>
  </cacheField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WebbLin" refreshedDate="44252.76650972222" createdVersion="3" refreshedVersion="3" minRefreshableVersion="3" recordCount="51">
  <cacheSource type="worksheet">
    <worksheetSource ref="AH70:AH121" sheet="技術深度盤點 (3)"/>
  </cacheSource>
  <cacheFields count="1">
    <cacheField name="Type" numFmtId="0">
      <sharedItems count="32">
        <s v="110001"/>
        <s v="120001"/>
        <s v="120000"/>
        <s v="210001"/>
        <s v="210000"/>
        <s v="220001"/>
        <s v="220000"/>
        <s v="310001"/>
        <s v="310000"/>
        <s v="320001"/>
        <s v="410000"/>
        <s v="420001"/>
        <s v="510000"/>
        <s v="510001"/>
        <s v="520001"/>
        <s v="520000"/>
        <s v="330000" u="1"/>
        <s v="510050" u="1"/>
        <s v="110000" u="1"/>
        <s v="420800" u="1"/>
        <s v="130000" u="1"/>
        <s v="310050" u="1"/>
        <s v="430000" u="1"/>
        <s v="320000" u="1"/>
        <s v="520050" u="1"/>
        <s v="410050" u="1"/>
        <s v="320800" u="1"/>
        <s v="210800" u="1"/>
        <s v="210050" u="1"/>
        <s v="230800" u="1"/>
        <s v="120050" u="1"/>
        <s v="420000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2"/>
  </r>
  <r>
    <x v="2"/>
  </r>
  <r>
    <x v="2"/>
  </r>
  <r>
    <x v="3"/>
  </r>
  <r>
    <x v="3"/>
  </r>
  <r>
    <x v="2"/>
  </r>
  <r>
    <x v="2"/>
  </r>
  <r>
    <x v="2"/>
  </r>
  <r>
    <x v="3"/>
  </r>
  <r>
    <x v="2"/>
  </r>
  <r>
    <x v="3"/>
  </r>
  <r>
    <x v="4"/>
  </r>
  <r>
    <x v="4"/>
  </r>
  <r>
    <x v="5"/>
  </r>
  <r>
    <x v="4"/>
  </r>
  <r>
    <x v="4"/>
  </r>
  <r>
    <x v="4"/>
  </r>
  <r>
    <x v="5"/>
  </r>
  <r>
    <x v="5"/>
  </r>
  <r>
    <x v="5"/>
  </r>
  <r>
    <x v="6"/>
  </r>
  <r>
    <x v="7"/>
  </r>
  <r>
    <x v="7"/>
  </r>
  <r>
    <x v="6"/>
  </r>
  <r>
    <x v="7"/>
  </r>
  <r>
    <x v="7"/>
  </r>
  <r>
    <x v="7"/>
  </r>
  <r>
    <x v="7"/>
  </r>
  <r>
    <x v="7"/>
  </r>
  <r>
    <x v="7"/>
  </r>
  <r>
    <x v="8"/>
  </r>
  <r>
    <x v="8"/>
  </r>
  <r>
    <x v="8"/>
  </r>
  <r>
    <x v="9"/>
  </r>
  <r>
    <x v="9"/>
  </r>
  <r>
    <x v="9"/>
  </r>
  <r>
    <x v="9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51">
  <r>
    <x v="0"/>
  </r>
  <r>
    <x v="1"/>
  </r>
  <r>
    <x v="2"/>
  </r>
  <r>
    <x v="2"/>
  </r>
  <r>
    <x v="1"/>
  </r>
  <r>
    <x v="2"/>
  </r>
  <r>
    <x v="3"/>
  </r>
  <r>
    <x v="0"/>
  </r>
  <r>
    <x v="3"/>
  </r>
  <r>
    <x v="0"/>
  </r>
  <r>
    <x v="3"/>
  </r>
  <r>
    <x v="2"/>
  </r>
  <r>
    <x v="3"/>
  </r>
  <r>
    <x v="3"/>
  </r>
  <r>
    <x v="4"/>
  </r>
  <r>
    <x v="4"/>
  </r>
  <r>
    <x v="5"/>
  </r>
  <r>
    <x v="6"/>
  </r>
  <r>
    <x v="6"/>
  </r>
  <r>
    <x v="4"/>
  </r>
  <r>
    <x v="4"/>
  </r>
  <r>
    <x v="4"/>
  </r>
  <r>
    <x v="7"/>
  </r>
  <r>
    <x v="4"/>
  </r>
  <r>
    <x v="7"/>
  </r>
  <r>
    <x v="8"/>
  </r>
  <r>
    <x v="8"/>
  </r>
  <r>
    <x v="9"/>
  </r>
  <r>
    <x v="8"/>
  </r>
  <r>
    <x v="8"/>
  </r>
  <r>
    <x v="8"/>
  </r>
  <r>
    <x v="9"/>
  </r>
  <r>
    <x v="9"/>
  </r>
  <r>
    <x v="9"/>
  </r>
  <r>
    <x v="10"/>
  </r>
  <r>
    <x v="11"/>
  </r>
  <r>
    <x v="11"/>
  </r>
  <r>
    <x v="12"/>
  </r>
  <r>
    <x v="13"/>
  </r>
  <r>
    <x v="13"/>
  </r>
  <r>
    <x v="11"/>
  </r>
  <r>
    <x v="13"/>
  </r>
  <r>
    <x v="13"/>
  </r>
  <r>
    <x v="13"/>
  </r>
  <r>
    <x v="14"/>
  </r>
  <r>
    <x v="14"/>
  </r>
  <r>
    <x v="14"/>
  </r>
  <r>
    <x v="15"/>
  </r>
  <r>
    <x v="15"/>
  </r>
  <r>
    <x v="15"/>
  </r>
  <r>
    <x v="16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51">
  <r>
    <x v="0"/>
  </r>
  <r>
    <x v="1"/>
  </r>
  <r>
    <x v="2"/>
  </r>
  <r>
    <x v="2"/>
  </r>
  <r>
    <x v="1"/>
  </r>
  <r>
    <x v="2"/>
  </r>
  <r>
    <x v="3"/>
  </r>
  <r>
    <x v="0"/>
  </r>
  <r>
    <x v="2"/>
  </r>
  <r>
    <x v="1"/>
  </r>
  <r>
    <x v="3"/>
  </r>
  <r>
    <x v="2"/>
  </r>
  <r>
    <x v="3"/>
  </r>
  <r>
    <x v="3"/>
  </r>
  <r>
    <x v="4"/>
  </r>
  <r>
    <x v="4"/>
  </r>
  <r>
    <x v="5"/>
  </r>
  <r>
    <x v="6"/>
  </r>
  <r>
    <x v="6"/>
  </r>
  <r>
    <x v="4"/>
  </r>
  <r>
    <x v="4"/>
  </r>
  <r>
    <x v="4"/>
  </r>
  <r>
    <x v="7"/>
  </r>
  <r>
    <x v="4"/>
  </r>
  <r>
    <x v="7"/>
  </r>
  <r>
    <x v="8"/>
  </r>
  <r>
    <x v="8"/>
  </r>
  <r>
    <x v="9"/>
  </r>
  <r>
    <x v="8"/>
  </r>
  <r>
    <x v="8"/>
  </r>
  <r>
    <x v="8"/>
  </r>
  <r>
    <x v="9"/>
  </r>
  <r>
    <x v="9"/>
  </r>
  <r>
    <x v="9"/>
  </r>
  <r>
    <x v="10"/>
  </r>
  <r>
    <x v="11"/>
  </r>
  <r>
    <x v="11"/>
  </r>
  <r>
    <x v="12"/>
  </r>
  <r>
    <x v="13"/>
  </r>
  <r>
    <x v="13"/>
  </r>
  <r>
    <x v="11"/>
  </r>
  <r>
    <x v="13"/>
  </r>
  <r>
    <x v="13"/>
  </r>
  <r>
    <x v="13"/>
  </r>
  <r>
    <x v="14"/>
  </r>
  <r>
    <x v="15"/>
  </r>
  <r>
    <x v="15"/>
  </r>
  <r>
    <x v="16"/>
  </r>
  <r>
    <x v="16"/>
  </r>
  <r>
    <x v="16"/>
  </r>
  <r>
    <x v="16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51">
  <r>
    <x v="0"/>
  </r>
  <r>
    <x v="0"/>
  </r>
  <r>
    <x v="1"/>
  </r>
  <r>
    <x v="2"/>
  </r>
  <r>
    <x v="0"/>
  </r>
  <r>
    <x v="1"/>
  </r>
  <r>
    <x v="1"/>
  </r>
  <r>
    <x v="0"/>
  </r>
  <r>
    <x v="3"/>
  </r>
  <r>
    <x v="0"/>
  </r>
  <r>
    <x v="1"/>
  </r>
  <r>
    <x v="1"/>
  </r>
  <r>
    <x v="2"/>
  </r>
  <r>
    <x v="2"/>
  </r>
  <r>
    <x v="4"/>
  </r>
  <r>
    <x v="5"/>
  </r>
  <r>
    <x v="6"/>
  </r>
  <r>
    <x v="7"/>
  </r>
  <r>
    <x v="7"/>
  </r>
  <r>
    <x v="4"/>
  </r>
  <r>
    <x v="4"/>
  </r>
  <r>
    <x v="4"/>
  </r>
  <r>
    <x v="8"/>
  </r>
  <r>
    <x v="4"/>
  </r>
  <r>
    <x v="8"/>
  </r>
  <r>
    <x v="9"/>
  </r>
  <r>
    <x v="9"/>
  </r>
  <r>
    <x v="10"/>
  </r>
  <r>
    <x v="9"/>
  </r>
  <r>
    <x v="9"/>
  </r>
  <r>
    <x v="9"/>
  </r>
  <r>
    <x v="10"/>
  </r>
  <r>
    <x v="10"/>
  </r>
  <r>
    <x v="10"/>
  </r>
  <r>
    <x v="11"/>
  </r>
  <r>
    <x v="12"/>
  </r>
  <r>
    <x v="12"/>
  </r>
  <r>
    <x v="11"/>
  </r>
  <r>
    <x v="12"/>
  </r>
  <r>
    <x v="13"/>
  </r>
  <r>
    <x v="12"/>
  </r>
  <r>
    <x v="13"/>
  </r>
  <r>
    <x v="12"/>
  </r>
  <r>
    <x v="12"/>
  </r>
  <r>
    <x v="14"/>
  </r>
  <r>
    <x v="15"/>
  </r>
  <r>
    <x v="15"/>
  </r>
  <r>
    <x v="16"/>
  </r>
  <r>
    <x v="16"/>
  </r>
  <r>
    <x v="16"/>
  </r>
  <r>
    <x v="16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51">
  <r>
    <x v="0"/>
    <x v="0"/>
  </r>
  <r>
    <x v="0"/>
    <x v="0"/>
  </r>
  <r>
    <x v="1"/>
    <x v="0"/>
  </r>
  <r>
    <x v="2"/>
    <x v="1"/>
  </r>
  <r>
    <x v="0"/>
    <x v="0"/>
  </r>
  <r>
    <x v="1"/>
    <x v="0"/>
  </r>
  <r>
    <x v="1"/>
    <x v="0"/>
  </r>
  <r>
    <x v="0"/>
    <x v="0"/>
  </r>
  <r>
    <x v="2"/>
    <x v="1"/>
  </r>
  <r>
    <x v="0"/>
    <x v="0"/>
  </r>
  <r>
    <x v="1"/>
    <x v="0"/>
  </r>
  <r>
    <x v="1"/>
    <x v="0"/>
  </r>
  <r>
    <x v="2"/>
    <x v="1"/>
  </r>
  <r>
    <x v="2"/>
    <x v="1"/>
  </r>
  <r>
    <x v="3"/>
    <x v="0"/>
  </r>
  <r>
    <x v="3"/>
    <x v="1"/>
  </r>
  <r>
    <x v="4"/>
    <x v="1"/>
  </r>
  <r>
    <x v="5"/>
    <x v="1"/>
  </r>
  <r>
    <x v="5"/>
    <x v="1"/>
  </r>
  <r>
    <x v="3"/>
    <x v="0"/>
  </r>
  <r>
    <x v="3"/>
    <x v="0"/>
  </r>
  <r>
    <x v="3"/>
    <x v="0"/>
  </r>
  <r>
    <x v="6"/>
    <x v="0"/>
  </r>
  <r>
    <x v="3"/>
    <x v="0"/>
  </r>
  <r>
    <x v="6"/>
    <x v="0"/>
  </r>
  <r>
    <x v="7"/>
    <x v="0"/>
  </r>
  <r>
    <x v="7"/>
    <x v="0"/>
  </r>
  <r>
    <x v="8"/>
    <x v="0"/>
  </r>
  <r>
    <x v="7"/>
    <x v="0"/>
  </r>
  <r>
    <x v="7"/>
    <x v="0"/>
  </r>
  <r>
    <x v="7"/>
    <x v="0"/>
  </r>
  <r>
    <x v="8"/>
    <x v="0"/>
  </r>
  <r>
    <x v="8"/>
    <x v="0"/>
  </r>
  <r>
    <x v="8"/>
    <x v="0"/>
  </r>
  <r>
    <x v="9"/>
    <x v="1"/>
  </r>
  <r>
    <x v="10"/>
    <x v="1"/>
  </r>
  <r>
    <x v="10"/>
    <x v="1"/>
  </r>
  <r>
    <x v="9"/>
    <x v="1"/>
  </r>
  <r>
    <x v="10"/>
    <x v="1"/>
  </r>
  <r>
    <x v="11"/>
    <x v="0"/>
  </r>
  <r>
    <x v="10"/>
    <x v="1"/>
  </r>
  <r>
    <x v="11"/>
    <x v="0"/>
  </r>
  <r>
    <x v="11"/>
    <x v="0"/>
  </r>
  <r>
    <x v="10"/>
    <x v="1"/>
  </r>
  <r>
    <x v="12"/>
    <x v="1"/>
  </r>
  <r>
    <x v="13"/>
    <x v="0"/>
  </r>
  <r>
    <x v="13"/>
    <x v="0"/>
  </r>
  <r>
    <x v="14"/>
    <x v="0"/>
  </r>
  <r>
    <x v="14"/>
    <x v="0"/>
  </r>
  <r>
    <x v="14"/>
    <x v="0"/>
  </r>
  <r>
    <x v="14"/>
    <x v="0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51">
  <r>
    <x v="0"/>
    <x v="0"/>
  </r>
  <r>
    <x v="1"/>
    <x v="0"/>
  </r>
  <r>
    <x v="2"/>
    <x v="1"/>
  </r>
  <r>
    <x v="2"/>
    <x v="1"/>
  </r>
  <r>
    <x v="1"/>
    <x v="1"/>
  </r>
  <r>
    <x v="2"/>
    <x v="1"/>
  </r>
  <r>
    <x v="3"/>
    <x v="0"/>
  </r>
  <r>
    <x v="0"/>
    <x v="0"/>
  </r>
  <r>
    <x v="3"/>
    <x v="0"/>
  </r>
  <r>
    <x v="0"/>
    <x v="0"/>
  </r>
  <r>
    <x v="3"/>
    <x v="0"/>
  </r>
  <r>
    <x v="2"/>
    <x v="1"/>
  </r>
  <r>
    <x v="3"/>
    <x v="0"/>
  </r>
  <r>
    <x v="3"/>
    <x v="0"/>
  </r>
  <r>
    <x v="4"/>
    <x v="0"/>
  </r>
  <r>
    <x v="4"/>
    <x v="0"/>
  </r>
  <r>
    <x v="5"/>
    <x v="0"/>
  </r>
  <r>
    <x v="6"/>
    <x v="0"/>
  </r>
  <r>
    <x v="6"/>
    <x v="0"/>
  </r>
  <r>
    <x v="4"/>
    <x v="0"/>
  </r>
  <r>
    <x v="4"/>
    <x v="0"/>
  </r>
  <r>
    <x v="4"/>
    <x v="0"/>
  </r>
  <r>
    <x v="7"/>
    <x v="0"/>
  </r>
  <r>
    <x v="4"/>
    <x v="0"/>
  </r>
  <r>
    <x v="7"/>
    <x v="1"/>
  </r>
  <r>
    <x v="8"/>
    <x v="1"/>
  </r>
  <r>
    <x v="8"/>
    <x v="1"/>
  </r>
  <r>
    <x v="9"/>
    <x v="1"/>
  </r>
  <r>
    <x v="8"/>
    <x v="1"/>
  </r>
  <r>
    <x v="8"/>
    <x v="1"/>
  </r>
  <r>
    <x v="8"/>
    <x v="1"/>
  </r>
  <r>
    <x v="9"/>
    <x v="1"/>
  </r>
  <r>
    <x v="9"/>
    <x v="1"/>
  </r>
  <r>
    <x v="9"/>
    <x v="1"/>
  </r>
  <r>
    <x v="10"/>
    <x v="0"/>
  </r>
  <r>
    <x v="11"/>
    <x v="0"/>
  </r>
  <r>
    <x v="11"/>
    <x v="0"/>
  </r>
  <r>
    <x v="12"/>
    <x v="0"/>
  </r>
  <r>
    <x v="13"/>
    <x v="0"/>
  </r>
  <r>
    <x v="13"/>
    <x v="0"/>
  </r>
  <r>
    <x v="11"/>
    <x v="0"/>
  </r>
  <r>
    <x v="13"/>
    <x v="0"/>
  </r>
  <r>
    <x v="13"/>
    <x v="0"/>
  </r>
  <r>
    <x v="13"/>
    <x v="0"/>
  </r>
  <r>
    <x v="14"/>
    <x v="0"/>
  </r>
  <r>
    <x v="14"/>
    <x v="0"/>
  </r>
  <r>
    <x v="14"/>
    <x v="0"/>
  </r>
  <r>
    <x v="15"/>
    <x v="0"/>
  </r>
  <r>
    <x v="15"/>
    <x v="0"/>
  </r>
  <r>
    <x v="15"/>
    <x v="0"/>
  </r>
  <r>
    <x v="16"/>
    <x v="0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51">
  <r>
    <x v="0"/>
    <x v="0"/>
  </r>
  <r>
    <x v="1"/>
    <x v="0"/>
  </r>
  <r>
    <x v="2"/>
    <x v="0"/>
  </r>
  <r>
    <x v="2"/>
    <x v="1"/>
  </r>
  <r>
    <x v="1"/>
    <x v="1"/>
  </r>
  <r>
    <x v="2"/>
    <x v="1"/>
  </r>
  <r>
    <x v="3"/>
    <x v="0"/>
  </r>
  <r>
    <x v="0"/>
    <x v="0"/>
  </r>
  <r>
    <x v="2"/>
    <x v="0"/>
  </r>
  <r>
    <x v="1"/>
    <x v="0"/>
  </r>
  <r>
    <x v="3"/>
    <x v="0"/>
  </r>
  <r>
    <x v="2"/>
    <x v="1"/>
  </r>
  <r>
    <x v="3"/>
    <x v="0"/>
  </r>
  <r>
    <x v="3"/>
    <x v="0"/>
  </r>
  <r>
    <x v="4"/>
    <x v="0"/>
  </r>
  <r>
    <x v="4"/>
    <x v="0"/>
  </r>
  <r>
    <x v="5"/>
    <x v="0"/>
  </r>
  <r>
    <x v="6"/>
    <x v="0"/>
  </r>
  <r>
    <x v="6"/>
    <x v="0"/>
  </r>
  <r>
    <x v="4"/>
    <x v="0"/>
  </r>
  <r>
    <x v="4"/>
    <x v="0"/>
  </r>
  <r>
    <x v="4"/>
    <x v="0"/>
  </r>
  <r>
    <x v="7"/>
    <x v="0"/>
  </r>
  <r>
    <x v="4"/>
    <x v="0"/>
  </r>
  <r>
    <x v="7"/>
    <x v="1"/>
  </r>
  <r>
    <x v="8"/>
    <x v="1"/>
  </r>
  <r>
    <x v="8"/>
    <x v="1"/>
  </r>
  <r>
    <x v="9"/>
    <x v="0"/>
  </r>
  <r>
    <x v="8"/>
    <x v="0"/>
  </r>
  <r>
    <x v="8"/>
    <x v="1"/>
  </r>
  <r>
    <x v="8"/>
    <x v="1"/>
  </r>
  <r>
    <x v="9"/>
    <x v="1"/>
  </r>
  <r>
    <x v="9"/>
    <x v="1"/>
  </r>
  <r>
    <x v="9"/>
    <x v="1"/>
  </r>
  <r>
    <x v="10"/>
    <x v="1"/>
  </r>
  <r>
    <x v="11"/>
    <x v="0"/>
  </r>
  <r>
    <x v="11"/>
    <x v="0"/>
  </r>
  <r>
    <x v="10"/>
    <x v="0"/>
  </r>
  <r>
    <x v="12"/>
    <x v="0"/>
  </r>
  <r>
    <x v="12"/>
    <x v="0"/>
  </r>
  <r>
    <x v="11"/>
    <x v="0"/>
  </r>
  <r>
    <x v="12"/>
    <x v="0"/>
  </r>
  <r>
    <x v="12"/>
    <x v="0"/>
  </r>
  <r>
    <x v="12"/>
    <x v="0"/>
  </r>
  <r>
    <x v="13"/>
    <x v="0"/>
  </r>
  <r>
    <x v="14"/>
    <x v="0"/>
  </r>
  <r>
    <x v="14"/>
    <x v="0"/>
  </r>
  <r>
    <x v="15"/>
    <x v="0"/>
  </r>
  <r>
    <x v="15"/>
    <x v="0"/>
  </r>
  <r>
    <x v="15"/>
    <x v="0"/>
  </r>
  <r>
    <x v="15"/>
    <x v="0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51">
  <r>
    <x v="0"/>
    <x v="0"/>
  </r>
  <r>
    <x v="0"/>
    <x v="0"/>
  </r>
  <r>
    <x v="1"/>
    <x v="0"/>
  </r>
  <r>
    <x v="2"/>
    <x v="1"/>
  </r>
  <r>
    <x v="0"/>
    <x v="1"/>
  </r>
  <r>
    <x v="1"/>
    <x v="1"/>
  </r>
  <r>
    <x v="1"/>
    <x v="0"/>
  </r>
  <r>
    <x v="0"/>
    <x v="0"/>
  </r>
  <r>
    <x v="1"/>
    <x v="0"/>
  </r>
  <r>
    <x v="0"/>
    <x v="1"/>
  </r>
  <r>
    <x v="1"/>
    <x v="1"/>
  </r>
  <r>
    <x v="1"/>
    <x v="1"/>
  </r>
  <r>
    <x v="2"/>
    <x v="1"/>
  </r>
  <r>
    <x v="2"/>
    <x v="1"/>
  </r>
  <r>
    <x v="3"/>
    <x v="0"/>
  </r>
  <r>
    <x v="3"/>
    <x v="1"/>
  </r>
  <r>
    <x v="4"/>
    <x v="1"/>
  </r>
  <r>
    <x v="5"/>
    <x v="1"/>
  </r>
  <r>
    <x v="5"/>
    <x v="1"/>
  </r>
  <r>
    <x v="3"/>
    <x v="1"/>
  </r>
  <r>
    <x v="3"/>
    <x v="1"/>
  </r>
  <r>
    <x v="3"/>
    <x v="1"/>
  </r>
  <r>
    <x v="6"/>
    <x v="0"/>
  </r>
  <r>
    <x v="3"/>
    <x v="1"/>
  </r>
  <r>
    <x v="6"/>
    <x v="0"/>
  </r>
  <r>
    <x v="7"/>
    <x v="1"/>
  </r>
  <r>
    <x v="7"/>
    <x v="1"/>
  </r>
  <r>
    <x v="8"/>
    <x v="1"/>
  </r>
  <r>
    <x v="7"/>
    <x v="1"/>
  </r>
  <r>
    <x v="7"/>
    <x v="1"/>
  </r>
  <r>
    <x v="7"/>
    <x v="1"/>
  </r>
  <r>
    <x v="8"/>
    <x v="1"/>
  </r>
  <r>
    <x v="8"/>
    <x v="0"/>
  </r>
  <r>
    <x v="8"/>
    <x v="1"/>
  </r>
  <r>
    <x v="9"/>
    <x v="1"/>
  </r>
  <r>
    <x v="10"/>
    <x v="1"/>
  </r>
  <r>
    <x v="10"/>
    <x v="1"/>
  </r>
  <r>
    <x v="9"/>
    <x v="1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2"/>
    <x v="0"/>
  </r>
  <r>
    <x v="12"/>
    <x v="0"/>
  </r>
  <r>
    <x v="12"/>
    <x v="0"/>
  </r>
  <r>
    <x v="13"/>
    <x v="0"/>
  </r>
  <r>
    <x v="13"/>
    <x v="1"/>
  </r>
  <r>
    <x v="13"/>
    <x v="0"/>
  </r>
  <r>
    <x v="13"/>
    <x v="0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51">
  <r>
    <x v="0"/>
    <x v="0"/>
  </r>
  <r>
    <x v="0"/>
    <x v="0"/>
  </r>
  <r>
    <x v="1"/>
    <x v="0"/>
  </r>
  <r>
    <x v="2"/>
    <x v="1"/>
  </r>
  <r>
    <x v="0"/>
    <x v="0"/>
  </r>
  <r>
    <x v="1"/>
    <x v="0"/>
  </r>
  <r>
    <x v="1"/>
    <x v="0"/>
  </r>
  <r>
    <x v="0"/>
    <x v="0"/>
  </r>
  <r>
    <x v="1"/>
    <x v="1"/>
  </r>
  <r>
    <x v="0"/>
    <x v="0"/>
  </r>
  <r>
    <x v="1"/>
    <x v="0"/>
  </r>
  <r>
    <x v="1"/>
    <x v="0"/>
  </r>
  <r>
    <x v="2"/>
    <x v="1"/>
  </r>
  <r>
    <x v="2"/>
    <x v="1"/>
  </r>
  <r>
    <x v="3"/>
    <x v="0"/>
  </r>
  <r>
    <x v="3"/>
    <x v="1"/>
  </r>
  <r>
    <x v="4"/>
    <x v="1"/>
  </r>
  <r>
    <x v="5"/>
    <x v="1"/>
  </r>
  <r>
    <x v="5"/>
    <x v="1"/>
  </r>
  <r>
    <x v="3"/>
    <x v="0"/>
  </r>
  <r>
    <x v="3"/>
    <x v="0"/>
  </r>
  <r>
    <x v="3"/>
    <x v="0"/>
  </r>
  <r>
    <x v="6"/>
    <x v="0"/>
  </r>
  <r>
    <x v="3"/>
    <x v="0"/>
  </r>
  <r>
    <x v="6"/>
    <x v="0"/>
  </r>
  <r>
    <x v="7"/>
    <x v="0"/>
  </r>
  <r>
    <x v="7"/>
    <x v="0"/>
  </r>
  <r>
    <x v="8"/>
    <x v="0"/>
  </r>
  <r>
    <x v="7"/>
    <x v="0"/>
  </r>
  <r>
    <x v="7"/>
    <x v="0"/>
  </r>
  <r>
    <x v="7"/>
    <x v="0"/>
  </r>
  <r>
    <x v="8"/>
    <x v="0"/>
  </r>
  <r>
    <x v="8"/>
    <x v="0"/>
  </r>
  <r>
    <x v="8"/>
    <x v="0"/>
  </r>
  <r>
    <x v="9"/>
    <x v="1"/>
  </r>
  <r>
    <x v="10"/>
    <x v="1"/>
  </r>
  <r>
    <x v="10"/>
    <x v="1"/>
  </r>
  <r>
    <x v="9"/>
    <x v="1"/>
  </r>
  <r>
    <x v="10"/>
    <x v="1"/>
  </r>
  <r>
    <x v="11"/>
    <x v="0"/>
  </r>
  <r>
    <x v="10"/>
    <x v="1"/>
  </r>
  <r>
    <x v="11"/>
    <x v="0"/>
  </r>
  <r>
    <x v="10"/>
    <x v="1"/>
  </r>
  <r>
    <x v="10"/>
    <x v="1"/>
  </r>
  <r>
    <x v="12"/>
    <x v="1"/>
  </r>
  <r>
    <x v="13"/>
    <x v="0"/>
  </r>
  <r>
    <x v="13"/>
    <x v="0"/>
  </r>
  <r>
    <x v="14"/>
    <x v="0"/>
  </r>
  <r>
    <x v="14"/>
    <x v="0"/>
  </r>
  <r>
    <x v="14"/>
    <x v="0"/>
  </r>
  <r>
    <x v="14"/>
    <x v="0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51">
  <r>
    <x v="0"/>
    <x v="0"/>
  </r>
  <r>
    <x v="0"/>
    <x v="0"/>
  </r>
  <r>
    <x v="1"/>
    <x v="0"/>
  </r>
  <r>
    <x v="1"/>
    <x v="0"/>
  </r>
  <r>
    <x v="0"/>
    <x v="1"/>
  </r>
  <r>
    <x v="1"/>
    <x v="1"/>
  </r>
  <r>
    <x v="1"/>
    <x v="0"/>
  </r>
  <r>
    <x v="2"/>
    <x v="0"/>
  </r>
  <r>
    <x v="3"/>
    <x v="0"/>
  </r>
  <r>
    <x v="0"/>
    <x v="1"/>
  </r>
  <r>
    <x v="3"/>
    <x v="0"/>
  </r>
  <r>
    <x v="1"/>
    <x v="1"/>
  </r>
  <r>
    <x v="1"/>
    <x v="0"/>
  </r>
  <r>
    <x v="3"/>
    <x v="0"/>
  </r>
  <r>
    <x v="4"/>
    <x v="0"/>
  </r>
  <r>
    <x v="4"/>
    <x v="0"/>
  </r>
  <r>
    <x v="5"/>
    <x v="0"/>
  </r>
  <r>
    <x v="6"/>
    <x v="0"/>
  </r>
  <r>
    <x v="6"/>
    <x v="0"/>
  </r>
  <r>
    <x v="4"/>
    <x v="0"/>
  </r>
  <r>
    <x v="4"/>
    <x v="0"/>
  </r>
  <r>
    <x v="4"/>
    <x v="0"/>
  </r>
  <r>
    <x v="7"/>
    <x v="0"/>
  </r>
  <r>
    <x v="4"/>
    <x v="0"/>
  </r>
  <r>
    <x v="7"/>
    <x v="0"/>
  </r>
  <r>
    <x v="8"/>
    <x v="0"/>
  </r>
  <r>
    <x v="8"/>
    <x v="0"/>
  </r>
  <r>
    <x v="9"/>
    <x v="0"/>
  </r>
  <r>
    <x v="8"/>
    <x v="0"/>
  </r>
  <r>
    <x v="8"/>
    <x v="0"/>
  </r>
  <r>
    <x v="8"/>
    <x v="0"/>
  </r>
  <r>
    <x v="9"/>
    <x v="0"/>
  </r>
  <r>
    <x v="9"/>
    <x v="0"/>
  </r>
  <r>
    <x v="9"/>
    <x v="0"/>
  </r>
  <r>
    <x v="10"/>
    <x v="0"/>
  </r>
  <r>
    <x v="11"/>
    <x v="0"/>
  </r>
  <r>
    <x v="12"/>
    <x v="0"/>
  </r>
  <r>
    <x v="10"/>
    <x v="0"/>
  </r>
  <r>
    <x v="11"/>
    <x v="1"/>
  </r>
  <r>
    <x v="11"/>
    <x v="1"/>
  </r>
  <r>
    <x v="12"/>
    <x v="0"/>
  </r>
  <r>
    <x v="12"/>
    <x v="0"/>
  </r>
  <r>
    <x v="12"/>
    <x v="0"/>
  </r>
  <r>
    <x v="12"/>
    <x v="0"/>
  </r>
  <r>
    <x v="13"/>
    <x v="0"/>
  </r>
  <r>
    <x v="13"/>
    <x v="0"/>
  </r>
  <r>
    <x v="13"/>
    <x v="0"/>
  </r>
  <r>
    <x v="14"/>
    <x v="0"/>
  </r>
  <r>
    <x v="14"/>
    <x v="0"/>
  </r>
  <r>
    <x v="14"/>
    <x v="0"/>
  </r>
  <r>
    <x v="14"/>
    <x v="0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51">
  <r>
    <x v="0"/>
  </r>
  <r>
    <x v="0"/>
  </r>
  <r>
    <x v="1"/>
  </r>
  <r>
    <x v="1"/>
  </r>
  <r>
    <x v="0"/>
  </r>
  <r>
    <x v="1"/>
  </r>
  <r>
    <x v="1"/>
  </r>
  <r>
    <x v="2"/>
  </r>
  <r>
    <x v="1"/>
  </r>
  <r>
    <x v="0"/>
  </r>
  <r>
    <x v="1"/>
  </r>
  <r>
    <x v="3"/>
  </r>
  <r>
    <x v="1"/>
  </r>
  <r>
    <x v="1"/>
  </r>
  <r>
    <x v="4"/>
  </r>
  <r>
    <x v="4"/>
  </r>
  <r>
    <x v="5"/>
  </r>
  <r>
    <x v="6"/>
  </r>
  <r>
    <x v="6"/>
  </r>
  <r>
    <x v="4"/>
  </r>
  <r>
    <x v="4"/>
  </r>
  <r>
    <x v="4"/>
  </r>
  <r>
    <x v="7"/>
  </r>
  <r>
    <x v="4"/>
  </r>
  <r>
    <x v="7"/>
  </r>
  <r>
    <x v="8"/>
  </r>
  <r>
    <x v="8"/>
  </r>
  <r>
    <x v="9"/>
  </r>
  <r>
    <x v="10"/>
  </r>
  <r>
    <x v="8"/>
  </r>
  <r>
    <x v="8"/>
  </r>
  <r>
    <x v="11"/>
  </r>
  <r>
    <x v="11"/>
  </r>
  <r>
    <x v="11"/>
  </r>
  <r>
    <x v="12"/>
  </r>
  <r>
    <x v="13"/>
  </r>
  <r>
    <x v="13"/>
  </r>
  <r>
    <x v="12"/>
  </r>
  <r>
    <x v="14"/>
  </r>
  <r>
    <x v="14"/>
  </r>
  <r>
    <x v="13"/>
  </r>
  <r>
    <x v="13"/>
  </r>
  <r>
    <x v="13"/>
  </r>
  <r>
    <x v="13"/>
  </r>
  <r>
    <x v="15"/>
  </r>
  <r>
    <x v="15"/>
  </r>
  <r>
    <x v="15"/>
  </r>
  <r>
    <x v="16"/>
  </r>
  <r>
    <x v="16"/>
  </r>
  <r>
    <x v="16"/>
  </r>
  <r>
    <x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x v="0"/>
  </r>
  <r>
    <x v="0"/>
  </r>
  <r>
    <x v="1"/>
  </r>
  <r>
    <x v="2"/>
  </r>
  <r>
    <x v="0"/>
  </r>
  <r>
    <x v="1"/>
  </r>
  <r>
    <x v="1"/>
  </r>
  <r>
    <x v="0"/>
  </r>
  <r>
    <x v="2"/>
  </r>
  <r>
    <x v="0"/>
  </r>
  <r>
    <x v="1"/>
  </r>
  <r>
    <x v="1"/>
  </r>
  <r>
    <x v="2"/>
  </r>
  <r>
    <x v="2"/>
  </r>
  <r>
    <x v="3"/>
  </r>
  <r>
    <x v="3"/>
  </r>
  <r>
    <x v="4"/>
  </r>
  <r>
    <x v="5"/>
  </r>
  <r>
    <x v="5"/>
  </r>
  <r>
    <x v="3"/>
  </r>
  <r>
    <x v="3"/>
  </r>
  <r>
    <x v="3"/>
  </r>
  <r>
    <x v="6"/>
  </r>
  <r>
    <x v="3"/>
  </r>
  <r>
    <x v="6"/>
  </r>
  <r>
    <x v="7"/>
  </r>
  <r>
    <x v="7"/>
  </r>
  <r>
    <x v="8"/>
  </r>
  <r>
    <x v="7"/>
  </r>
  <r>
    <x v="7"/>
  </r>
  <r>
    <x v="7"/>
  </r>
  <r>
    <x v="8"/>
  </r>
  <r>
    <x v="8"/>
  </r>
  <r>
    <x v="8"/>
  </r>
  <r>
    <x v="9"/>
  </r>
  <r>
    <x v="10"/>
  </r>
  <r>
    <x v="10"/>
  </r>
  <r>
    <x v="9"/>
  </r>
  <r>
    <x v="10"/>
  </r>
  <r>
    <x v="11"/>
  </r>
  <r>
    <x v="10"/>
  </r>
  <r>
    <x v="11"/>
  </r>
  <r>
    <x v="11"/>
  </r>
  <r>
    <x v="10"/>
  </r>
  <r>
    <x v="12"/>
  </r>
  <r>
    <x v="13"/>
  </r>
  <r>
    <x v="13"/>
  </r>
  <r>
    <x v="14"/>
  </r>
  <r>
    <x v="14"/>
  </r>
  <r>
    <x v="14"/>
  </r>
  <r>
    <x v="14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count="51">
  <r>
    <x v="0"/>
    <x v="0"/>
  </r>
  <r>
    <x v="0"/>
    <x v="0"/>
  </r>
  <r>
    <x v="1"/>
    <x v="0"/>
  </r>
  <r>
    <x v="1"/>
    <x v="0"/>
  </r>
  <r>
    <x v="0"/>
    <x v="1"/>
  </r>
  <r>
    <x v="1"/>
    <x v="0"/>
  </r>
  <r>
    <x v="1"/>
    <x v="0"/>
  </r>
  <r>
    <x v="2"/>
    <x v="0"/>
  </r>
  <r>
    <x v="1"/>
    <x v="0"/>
  </r>
  <r>
    <x v="0"/>
    <x v="1"/>
  </r>
  <r>
    <x v="1"/>
    <x v="0"/>
  </r>
  <r>
    <x v="3"/>
    <x v="1"/>
  </r>
  <r>
    <x v="1"/>
    <x v="0"/>
  </r>
  <r>
    <x v="1"/>
    <x v="0"/>
  </r>
  <r>
    <x v="4"/>
    <x v="0"/>
  </r>
  <r>
    <x v="4"/>
    <x v="0"/>
  </r>
  <r>
    <x v="5"/>
    <x v="0"/>
  </r>
  <r>
    <x v="6"/>
    <x v="0"/>
  </r>
  <r>
    <x v="6"/>
    <x v="0"/>
  </r>
  <r>
    <x v="4"/>
    <x v="0"/>
  </r>
  <r>
    <x v="4"/>
    <x v="0"/>
  </r>
  <r>
    <x v="4"/>
    <x v="0"/>
  </r>
  <r>
    <x v="7"/>
    <x v="0"/>
  </r>
  <r>
    <x v="4"/>
    <x v="0"/>
  </r>
  <r>
    <x v="7"/>
    <x v="0"/>
  </r>
  <r>
    <x v="8"/>
    <x v="0"/>
  </r>
  <r>
    <x v="8"/>
    <x v="0"/>
  </r>
  <r>
    <x v="9"/>
    <x v="0"/>
  </r>
  <r>
    <x v="10"/>
    <x v="0"/>
  </r>
  <r>
    <x v="8"/>
    <x v="0"/>
  </r>
  <r>
    <x v="8"/>
    <x v="0"/>
  </r>
  <r>
    <x v="11"/>
    <x v="0"/>
  </r>
  <r>
    <x v="11"/>
    <x v="0"/>
  </r>
  <r>
    <x v="11"/>
    <x v="0"/>
  </r>
  <r>
    <x v="12"/>
    <x v="0"/>
  </r>
  <r>
    <x v="13"/>
    <x v="0"/>
  </r>
  <r>
    <x v="13"/>
    <x v="0"/>
  </r>
  <r>
    <x v="12"/>
    <x v="0"/>
  </r>
  <r>
    <x v="14"/>
    <x v="1"/>
  </r>
  <r>
    <x v="14"/>
    <x v="1"/>
  </r>
  <r>
    <x v="13"/>
    <x v="0"/>
  </r>
  <r>
    <x v="13"/>
    <x v="0"/>
  </r>
  <r>
    <x v="13"/>
    <x v="0"/>
  </r>
  <r>
    <x v="13"/>
    <x v="0"/>
  </r>
  <r>
    <x v="15"/>
    <x v="0"/>
  </r>
  <r>
    <x v="15"/>
    <x v="0"/>
  </r>
  <r>
    <x v="15"/>
    <x v="0"/>
  </r>
  <r>
    <x v="16"/>
    <x v="0"/>
  </r>
  <r>
    <x v="16"/>
    <x v="0"/>
  </r>
  <r>
    <x v="16"/>
    <x v="0"/>
  </r>
  <r>
    <x v="16"/>
    <x v="0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count="51">
  <r>
    <x v="0"/>
    <x v="0"/>
  </r>
  <r>
    <x v="0"/>
    <x v="0"/>
  </r>
  <r>
    <x v="1"/>
    <x v="1"/>
  </r>
  <r>
    <x v="2"/>
    <x v="0"/>
  </r>
  <r>
    <x v="0"/>
    <x v="0"/>
  </r>
  <r>
    <x v="2"/>
    <x v="1"/>
  </r>
  <r>
    <x v="1"/>
    <x v="1"/>
  </r>
  <r>
    <x v="0"/>
    <x v="0"/>
  </r>
  <r>
    <x v="1"/>
    <x v="1"/>
  </r>
  <r>
    <x v="0"/>
    <x v="1"/>
  </r>
  <r>
    <x v="1"/>
    <x v="1"/>
  </r>
  <r>
    <x v="2"/>
    <x v="1"/>
  </r>
  <r>
    <x v="1"/>
    <x v="1"/>
  </r>
  <r>
    <x v="1"/>
    <x v="1"/>
  </r>
  <r>
    <x v="3"/>
    <x v="0"/>
  </r>
  <r>
    <x v="3"/>
    <x v="0"/>
  </r>
  <r>
    <x v="4"/>
    <x v="1"/>
  </r>
  <r>
    <x v="5"/>
    <x v="1"/>
  </r>
  <r>
    <x v="5"/>
    <x v="1"/>
  </r>
  <r>
    <x v="3"/>
    <x v="0"/>
  </r>
  <r>
    <x v="3"/>
    <x v="0"/>
  </r>
  <r>
    <x v="3"/>
    <x v="0"/>
  </r>
  <r>
    <x v="5"/>
    <x v="1"/>
  </r>
  <r>
    <x v="3"/>
    <x v="0"/>
  </r>
  <r>
    <x v="5"/>
    <x v="1"/>
  </r>
  <r>
    <x v="6"/>
    <x v="0"/>
  </r>
  <r>
    <x v="6"/>
    <x v="0"/>
  </r>
  <r>
    <x v="7"/>
    <x v="1"/>
  </r>
  <r>
    <x v="6"/>
    <x v="1"/>
  </r>
  <r>
    <x v="6"/>
    <x v="1"/>
  </r>
  <r>
    <x v="6"/>
    <x v="0"/>
  </r>
  <r>
    <x v="7"/>
    <x v="0"/>
  </r>
  <r>
    <x v="7"/>
    <x v="0"/>
  </r>
  <r>
    <x v="7"/>
    <x v="0"/>
  </r>
  <r>
    <x v="8"/>
    <x v="0"/>
  </r>
  <r>
    <x v="9"/>
    <x v="1"/>
  </r>
  <r>
    <x v="9"/>
    <x v="1"/>
  </r>
  <r>
    <x v="8"/>
    <x v="0"/>
  </r>
  <r>
    <x v="10"/>
    <x v="0"/>
  </r>
  <r>
    <x v="10"/>
    <x v="0"/>
  </r>
  <r>
    <x v="10"/>
    <x v="0"/>
  </r>
  <r>
    <x v="10"/>
    <x v="0"/>
  </r>
  <r>
    <x v="10"/>
    <x v="0"/>
  </r>
  <r>
    <x v="10"/>
    <x v="0"/>
  </r>
  <r>
    <x v="11"/>
    <x v="1"/>
  </r>
  <r>
    <x v="11"/>
    <x v="1"/>
  </r>
  <r>
    <x v="12"/>
    <x v="0"/>
  </r>
  <r>
    <x v="13"/>
    <x v="1"/>
  </r>
  <r>
    <x v="13"/>
    <x v="1"/>
  </r>
  <r>
    <x v="13"/>
    <x v="1"/>
  </r>
  <r>
    <x v="14"/>
    <x v="1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count="51">
  <r>
    <x v="0"/>
    <x v="0"/>
  </r>
  <r>
    <x v="0"/>
    <x v="0"/>
  </r>
  <r>
    <x v="1"/>
    <x v="1"/>
  </r>
  <r>
    <x v="2"/>
    <x v="0"/>
  </r>
  <r>
    <x v="0"/>
    <x v="0"/>
  </r>
  <r>
    <x v="1"/>
    <x v="1"/>
  </r>
  <r>
    <x v="1"/>
    <x v="1"/>
  </r>
  <r>
    <x v="0"/>
    <x v="0"/>
  </r>
  <r>
    <x v="1"/>
    <x v="1"/>
  </r>
  <r>
    <x v="0"/>
    <x v="1"/>
  </r>
  <r>
    <x v="1"/>
    <x v="1"/>
  </r>
  <r>
    <x v="2"/>
    <x v="0"/>
  </r>
  <r>
    <x v="1"/>
    <x v="1"/>
  </r>
  <r>
    <x v="1"/>
    <x v="1"/>
  </r>
  <r>
    <x v="3"/>
    <x v="0"/>
  </r>
  <r>
    <x v="3"/>
    <x v="0"/>
  </r>
  <r>
    <x v="4"/>
    <x v="1"/>
  </r>
  <r>
    <x v="5"/>
    <x v="1"/>
  </r>
  <r>
    <x v="5"/>
    <x v="1"/>
  </r>
  <r>
    <x v="3"/>
    <x v="0"/>
  </r>
  <r>
    <x v="3"/>
    <x v="0"/>
  </r>
  <r>
    <x v="3"/>
    <x v="0"/>
  </r>
  <r>
    <x v="5"/>
    <x v="1"/>
  </r>
  <r>
    <x v="3"/>
    <x v="0"/>
  </r>
  <r>
    <x v="5"/>
    <x v="1"/>
  </r>
  <r>
    <x v="6"/>
    <x v="0"/>
  </r>
  <r>
    <x v="6"/>
    <x v="0"/>
  </r>
  <r>
    <x v="7"/>
    <x v="1"/>
  </r>
  <r>
    <x v="8"/>
    <x v="1"/>
  </r>
  <r>
    <x v="6"/>
    <x v="1"/>
  </r>
  <r>
    <x v="6"/>
    <x v="0"/>
  </r>
  <r>
    <x v="7"/>
    <x v="0"/>
  </r>
  <r>
    <x v="7"/>
    <x v="0"/>
  </r>
  <r>
    <x v="7"/>
    <x v="0"/>
  </r>
  <r>
    <x v="9"/>
    <x v="0"/>
  </r>
  <r>
    <x v="10"/>
    <x v="1"/>
  </r>
  <r>
    <x v="10"/>
    <x v="1"/>
  </r>
  <r>
    <x v="9"/>
    <x v="0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2"/>
    <x v="1"/>
  </r>
  <r>
    <x v="12"/>
    <x v="1"/>
  </r>
  <r>
    <x v="13"/>
    <x v="0"/>
  </r>
  <r>
    <x v="14"/>
    <x v="1"/>
  </r>
  <r>
    <x v="14"/>
    <x v="1"/>
  </r>
  <r>
    <x v="14"/>
    <x v="1"/>
  </r>
  <r>
    <x v="14"/>
    <x v="1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count="51">
  <r>
    <x v="0"/>
    <x v="0"/>
  </r>
  <r>
    <x v="0"/>
    <x v="0"/>
  </r>
  <r>
    <x v="1"/>
    <x v="0"/>
  </r>
  <r>
    <x v="2"/>
    <x v="1"/>
  </r>
  <r>
    <x v="0"/>
    <x v="1"/>
  </r>
  <r>
    <x v="1"/>
    <x v="1"/>
  </r>
  <r>
    <x v="1"/>
    <x v="0"/>
  </r>
  <r>
    <x v="0"/>
    <x v="0"/>
  </r>
  <r>
    <x v="1"/>
    <x v="0"/>
  </r>
  <r>
    <x v="0"/>
    <x v="1"/>
  </r>
  <r>
    <x v="1"/>
    <x v="1"/>
  </r>
  <r>
    <x v="1"/>
    <x v="1"/>
  </r>
  <r>
    <x v="2"/>
    <x v="1"/>
  </r>
  <r>
    <x v="2"/>
    <x v="1"/>
  </r>
  <r>
    <x v="3"/>
    <x v="0"/>
  </r>
  <r>
    <x v="3"/>
    <x v="1"/>
  </r>
  <r>
    <x v="4"/>
    <x v="1"/>
  </r>
  <r>
    <x v="5"/>
    <x v="1"/>
  </r>
  <r>
    <x v="5"/>
    <x v="1"/>
  </r>
  <r>
    <x v="3"/>
    <x v="1"/>
  </r>
  <r>
    <x v="3"/>
    <x v="1"/>
  </r>
  <r>
    <x v="3"/>
    <x v="1"/>
  </r>
  <r>
    <x v="6"/>
    <x v="0"/>
  </r>
  <r>
    <x v="3"/>
    <x v="1"/>
  </r>
  <r>
    <x v="6"/>
    <x v="0"/>
  </r>
  <r>
    <x v="7"/>
    <x v="1"/>
  </r>
  <r>
    <x v="7"/>
    <x v="1"/>
  </r>
  <r>
    <x v="8"/>
    <x v="1"/>
  </r>
  <r>
    <x v="7"/>
    <x v="1"/>
  </r>
  <r>
    <x v="7"/>
    <x v="1"/>
  </r>
  <r>
    <x v="7"/>
    <x v="1"/>
  </r>
  <r>
    <x v="8"/>
    <x v="1"/>
  </r>
  <r>
    <x v="8"/>
    <x v="0"/>
  </r>
  <r>
    <x v="8"/>
    <x v="1"/>
  </r>
  <r>
    <x v="9"/>
    <x v="1"/>
  </r>
  <r>
    <x v="10"/>
    <x v="1"/>
  </r>
  <r>
    <x v="10"/>
    <x v="1"/>
  </r>
  <r>
    <x v="9"/>
    <x v="1"/>
  </r>
  <r>
    <x v="11"/>
    <x v="0"/>
  </r>
  <r>
    <x v="11"/>
    <x v="0"/>
  </r>
  <r>
    <x v="11"/>
    <x v="0"/>
  </r>
  <r>
    <x v="11"/>
    <x v="0"/>
  </r>
  <r>
    <x v="11"/>
    <x v="0"/>
  </r>
  <r>
    <x v="11"/>
    <x v="0"/>
  </r>
  <r>
    <x v="12"/>
    <x v="0"/>
  </r>
  <r>
    <x v="12"/>
    <x v="0"/>
  </r>
  <r>
    <x v="12"/>
    <x v="0"/>
  </r>
  <r>
    <x v="13"/>
    <x v="0"/>
  </r>
  <r>
    <x v="13"/>
    <x v="1"/>
  </r>
  <r>
    <x v="13"/>
    <x v="0"/>
  </r>
  <r>
    <x v="13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</r>
  <r>
    <x v="0"/>
  </r>
  <r>
    <x v="1"/>
  </r>
  <r>
    <x v="1"/>
  </r>
  <r>
    <x v="0"/>
  </r>
  <r>
    <x v="1"/>
  </r>
  <r>
    <x v="1"/>
  </r>
  <r>
    <x v="0"/>
  </r>
  <r>
    <x v="1"/>
  </r>
  <r>
    <x v="2"/>
  </r>
  <r>
    <x v="1"/>
  </r>
  <r>
    <x v="1"/>
  </r>
  <r>
    <x v="1"/>
  </r>
  <r>
    <x v="1"/>
  </r>
  <r>
    <x v="3"/>
  </r>
  <r>
    <x v="4"/>
  </r>
  <r>
    <x v="3"/>
  </r>
  <r>
    <x v="5"/>
  </r>
  <r>
    <x v="5"/>
  </r>
  <r>
    <x v="3"/>
  </r>
  <r>
    <x v="4"/>
  </r>
  <r>
    <x v="4"/>
  </r>
  <r>
    <x v="5"/>
  </r>
  <r>
    <x v="4"/>
  </r>
  <r>
    <x v="5"/>
  </r>
  <r>
    <x v="6"/>
  </r>
  <r>
    <x v="7"/>
  </r>
  <r>
    <x v="8"/>
  </r>
  <r>
    <x v="6"/>
  </r>
  <r>
    <x v="6"/>
  </r>
  <r>
    <x v="6"/>
  </r>
  <r>
    <x v="8"/>
  </r>
  <r>
    <x v="8"/>
  </r>
  <r>
    <x v="8"/>
  </r>
  <r>
    <x v="9"/>
  </r>
  <r>
    <x v="10"/>
  </r>
  <r>
    <x v="10"/>
  </r>
  <r>
    <x v="11"/>
  </r>
  <r>
    <x v="10"/>
  </r>
  <r>
    <x v="10"/>
  </r>
  <r>
    <x v="10"/>
  </r>
  <r>
    <x v="10"/>
  </r>
  <r>
    <x v="10"/>
  </r>
  <r>
    <x v="10"/>
  </r>
  <r>
    <x v="12"/>
  </r>
  <r>
    <x v="13"/>
  </r>
  <r>
    <x v="13"/>
  </r>
  <r>
    <x v="14"/>
  </r>
  <r>
    <x v="15"/>
  </r>
  <r>
    <x v="15"/>
  </r>
  <r>
    <x v="1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1">
  <r>
    <x v="0"/>
  </r>
  <r>
    <x v="0"/>
  </r>
  <r>
    <x v="1"/>
  </r>
  <r>
    <x v="1"/>
  </r>
  <r>
    <x v="0"/>
  </r>
  <r>
    <x v="1"/>
  </r>
  <r>
    <x v="1"/>
  </r>
  <r>
    <x v="2"/>
  </r>
  <r>
    <x v="3"/>
  </r>
  <r>
    <x v="0"/>
  </r>
  <r>
    <x v="3"/>
  </r>
  <r>
    <x v="1"/>
  </r>
  <r>
    <x v="1"/>
  </r>
  <r>
    <x v="3"/>
  </r>
  <r>
    <x v="4"/>
  </r>
  <r>
    <x v="4"/>
  </r>
  <r>
    <x v="5"/>
  </r>
  <r>
    <x v="6"/>
  </r>
  <r>
    <x v="6"/>
  </r>
  <r>
    <x v="4"/>
  </r>
  <r>
    <x v="4"/>
  </r>
  <r>
    <x v="4"/>
  </r>
  <r>
    <x v="7"/>
  </r>
  <r>
    <x v="4"/>
  </r>
  <r>
    <x v="7"/>
  </r>
  <r>
    <x v="8"/>
  </r>
  <r>
    <x v="8"/>
  </r>
  <r>
    <x v="9"/>
  </r>
  <r>
    <x v="8"/>
  </r>
  <r>
    <x v="8"/>
  </r>
  <r>
    <x v="8"/>
  </r>
  <r>
    <x v="9"/>
  </r>
  <r>
    <x v="9"/>
  </r>
  <r>
    <x v="9"/>
  </r>
  <r>
    <x v="10"/>
  </r>
  <r>
    <x v="11"/>
  </r>
  <r>
    <x v="12"/>
  </r>
  <r>
    <x v="10"/>
  </r>
  <r>
    <x v="11"/>
  </r>
  <r>
    <x v="11"/>
  </r>
  <r>
    <x v="12"/>
  </r>
  <r>
    <x v="12"/>
  </r>
  <r>
    <x v="12"/>
  </r>
  <r>
    <x v="12"/>
  </r>
  <r>
    <x v="13"/>
  </r>
  <r>
    <x v="13"/>
  </r>
  <r>
    <x v="13"/>
  </r>
  <r>
    <x v="14"/>
  </r>
  <r>
    <x v="14"/>
  </r>
  <r>
    <x v="14"/>
  </r>
  <r>
    <x v="1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1">
  <r>
    <x v="0"/>
  </r>
  <r>
    <x v="0"/>
  </r>
  <r>
    <x v="1"/>
  </r>
  <r>
    <x v="2"/>
  </r>
  <r>
    <x v="0"/>
  </r>
  <r>
    <x v="1"/>
  </r>
  <r>
    <x v="1"/>
  </r>
  <r>
    <x v="0"/>
  </r>
  <r>
    <x v="1"/>
  </r>
  <r>
    <x v="0"/>
  </r>
  <r>
    <x v="1"/>
  </r>
  <r>
    <x v="1"/>
  </r>
  <r>
    <x v="2"/>
  </r>
  <r>
    <x v="2"/>
  </r>
  <r>
    <x v="3"/>
  </r>
  <r>
    <x v="3"/>
  </r>
  <r>
    <x v="4"/>
  </r>
  <r>
    <x v="5"/>
  </r>
  <r>
    <x v="5"/>
  </r>
  <r>
    <x v="3"/>
  </r>
  <r>
    <x v="3"/>
  </r>
  <r>
    <x v="3"/>
  </r>
  <r>
    <x v="6"/>
  </r>
  <r>
    <x v="3"/>
  </r>
  <r>
    <x v="6"/>
  </r>
  <r>
    <x v="7"/>
  </r>
  <r>
    <x v="7"/>
  </r>
  <r>
    <x v="8"/>
  </r>
  <r>
    <x v="7"/>
  </r>
  <r>
    <x v="7"/>
  </r>
  <r>
    <x v="7"/>
  </r>
  <r>
    <x v="8"/>
  </r>
  <r>
    <x v="8"/>
  </r>
  <r>
    <x v="8"/>
  </r>
  <r>
    <x v="9"/>
  </r>
  <r>
    <x v="10"/>
  </r>
  <r>
    <x v="10"/>
  </r>
  <r>
    <x v="9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3"/>
  </r>
  <r>
    <x v="13"/>
  </r>
  <r>
    <x v="13"/>
  </r>
  <r>
    <x v="1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1">
  <r>
    <x v="0"/>
  </r>
  <r>
    <x v="0"/>
  </r>
  <r>
    <x v="1"/>
  </r>
  <r>
    <x v="2"/>
  </r>
  <r>
    <x v="0"/>
  </r>
  <r>
    <x v="1"/>
  </r>
  <r>
    <x v="1"/>
  </r>
  <r>
    <x v="0"/>
  </r>
  <r>
    <x v="1"/>
  </r>
  <r>
    <x v="0"/>
  </r>
  <r>
    <x v="1"/>
  </r>
  <r>
    <x v="1"/>
  </r>
  <r>
    <x v="2"/>
  </r>
  <r>
    <x v="2"/>
  </r>
  <r>
    <x v="3"/>
  </r>
  <r>
    <x v="3"/>
  </r>
  <r>
    <x v="4"/>
  </r>
  <r>
    <x v="5"/>
  </r>
  <r>
    <x v="5"/>
  </r>
  <r>
    <x v="3"/>
  </r>
  <r>
    <x v="3"/>
  </r>
  <r>
    <x v="3"/>
  </r>
  <r>
    <x v="6"/>
  </r>
  <r>
    <x v="3"/>
  </r>
  <r>
    <x v="6"/>
  </r>
  <r>
    <x v="7"/>
  </r>
  <r>
    <x v="7"/>
  </r>
  <r>
    <x v="8"/>
  </r>
  <r>
    <x v="7"/>
  </r>
  <r>
    <x v="7"/>
  </r>
  <r>
    <x v="7"/>
  </r>
  <r>
    <x v="8"/>
  </r>
  <r>
    <x v="8"/>
  </r>
  <r>
    <x v="8"/>
  </r>
  <r>
    <x v="9"/>
  </r>
  <r>
    <x v="10"/>
  </r>
  <r>
    <x v="10"/>
  </r>
  <r>
    <x v="9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3"/>
  </r>
  <r>
    <x v="13"/>
  </r>
  <r>
    <x v="13"/>
  </r>
  <r>
    <x v="13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51">
  <r>
    <x v="0"/>
  </r>
  <r>
    <x v="0"/>
  </r>
  <r>
    <x v="1"/>
  </r>
  <r>
    <x v="2"/>
  </r>
  <r>
    <x v="0"/>
  </r>
  <r>
    <x v="1"/>
  </r>
  <r>
    <x v="1"/>
  </r>
  <r>
    <x v="0"/>
  </r>
  <r>
    <x v="1"/>
  </r>
  <r>
    <x v="0"/>
  </r>
  <r>
    <x v="1"/>
  </r>
  <r>
    <x v="2"/>
  </r>
  <r>
    <x v="1"/>
  </r>
  <r>
    <x v="1"/>
  </r>
  <r>
    <x v="3"/>
  </r>
  <r>
    <x v="3"/>
  </r>
  <r>
    <x v="4"/>
  </r>
  <r>
    <x v="5"/>
  </r>
  <r>
    <x v="5"/>
  </r>
  <r>
    <x v="3"/>
  </r>
  <r>
    <x v="3"/>
  </r>
  <r>
    <x v="3"/>
  </r>
  <r>
    <x v="5"/>
  </r>
  <r>
    <x v="3"/>
  </r>
  <r>
    <x v="5"/>
  </r>
  <r>
    <x v="6"/>
  </r>
  <r>
    <x v="6"/>
  </r>
  <r>
    <x v="7"/>
  </r>
  <r>
    <x v="8"/>
  </r>
  <r>
    <x v="6"/>
  </r>
  <r>
    <x v="6"/>
  </r>
  <r>
    <x v="7"/>
  </r>
  <r>
    <x v="7"/>
  </r>
  <r>
    <x v="7"/>
  </r>
  <r>
    <x v="9"/>
  </r>
  <r>
    <x v="10"/>
  </r>
  <r>
    <x v="10"/>
  </r>
  <r>
    <x v="9"/>
  </r>
  <r>
    <x v="11"/>
  </r>
  <r>
    <x v="11"/>
  </r>
  <r>
    <x v="11"/>
  </r>
  <r>
    <x v="11"/>
  </r>
  <r>
    <x v="11"/>
  </r>
  <r>
    <x v="11"/>
  </r>
  <r>
    <x v="12"/>
  </r>
  <r>
    <x v="12"/>
  </r>
  <r>
    <x v="13"/>
  </r>
  <r>
    <x v="14"/>
  </r>
  <r>
    <x v="14"/>
  </r>
  <r>
    <x v="14"/>
  </r>
  <r>
    <x v="14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51">
  <r>
    <x v="0"/>
  </r>
  <r>
    <x v="0"/>
  </r>
  <r>
    <x v="1"/>
  </r>
  <r>
    <x v="2"/>
  </r>
  <r>
    <x v="0"/>
  </r>
  <r>
    <x v="2"/>
  </r>
  <r>
    <x v="1"/>
  </r>
  <r>
    <x v="0"/>
  </r>
  <r>
    <x v="1"/>
  </r>
  <r>
    <x v="0"/>
  </r>
  <r>
    <x v="1"/>
  </r>
  <r>
    <x v="2"/>
  </r>
  <r>
    <x v="1"/>
  </r>
  <r>
    <x v="1"/>
  </r>
  <r>
    <x v="3"/>
  </r>
  <r>
    <x v="3"/>
  </r>
  <r>
    <x v="4"/>
  </r>
  <r>
    <x v="5"/>
  </r>
  <r>
    <x v="5"/>
  </r>
  <r>
    <x v="3"/>
  </r>
  <r>
    <x v="3"/>
  </r>
  <r>
    <x v="3"/>
  </r>
  <r>
    <x v="5"/>
  </r>
  <r>
    <x v="3"/>
  </r>
  <r>
    <x v="5"/>
  </r>
  <r>
    <x v="6"/>
  </r>
  <r>
    <x v="6"/>
  </r>
  <r>
    <x v="7"/>
  </r>
  <r>
    <x v="6"/>
  </r>
  <r>
    <x v="6"/>
  </r>
  <r>
    <x v="6"/>
  </r>
  <r>
    <x v="7"/>
  </r>
  <r>
    <x v="7"/>
  </r>
  <r>
    <x v="7"/>
  </r>
  <r>
    <x v="8"/>
  </r>
  <r>
    <x v="9"/>
  </r>
  <r>
    <x v="9"/>
  </r>
  <r>
    <x v="8"/>
  </r>
  <r>
    <x v="10"/>
  </r>
  <r>
    <x v="10"/>
  </r>
  <r>
    <x v="10"/>
  </r>
  <r>
    <x v="10"/>
  </r>
  <r>
    <x v="10"/>
  </r>
  <r>
    <x v="10"/>
  </r>
  <r>
    <x v="11"/>
  </r>
  <r>
    <x v="11"/>
  </r>
  <r>
    <x v="12"/>
  </r>
  <r>
    <x v="13"/>
  </r>
  <r>
    <x v="13"/>
  </r>
  <r>
    <x v="13"/>
  </r>
  <r>
    <x v="1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51">
  <r>
    <x v="0"/>
  </r>
  <r>
    <x v="0"/>
  </r>
  <r>
    <x v="1"/>
  </r>
  <r>
    <x v="2"/>
  </r>
  <r>
    <x v="0"/>
  </r>
  <r>
    <x v="1"/>
  </r>
  <r>
    <x v="1"/>
  </r>
  <r>
    <x v="0"/>
  </r>
  <r>
    <x v="2"/>
  </r>
  <r>
    <x v="0"/>
  </r>
  <r>
    <x v="1"/>
  </r>
  <r>
    <x v="1"/>
  </r>
  <r>
    <x v="1"/>
  </r>
  <r>
    <x v="1"/>
  </r>
  <r>
    <x v="3"/>
  </r>
  <r>
    <x v="4"/>
  </r>
  <r>
    <x v="3"/>
  </r>
  <r>
    <x v="5"/>
  </r>
  <r>
    <x v="5"/>
  </r>
  <r>
    <x v="3"/>
  </r>
  <r>
    <x v="3"/>
  </r>
  <r>
    <x v="3"/>
  </r>
  <r>
    <x v="5"/>
  </r>
  <r>
    <x v="4"/>
  </r>
  <r>
    <x v="6"/>
  </r>
  <r>
    <x v="7"/>
  </r>
  <r>
    <x v="8"/>
  </r>
  <r>
    <x v="9"/>
  </r>
  <r>
    <x v="8"/>
  </r>
  <r>
    <x v="7"/>
  </r>
  <r>
    <x v="7"/>
  </r>
  <r>
    <x v="9"/>
  </r>
  <r>
    <x v="9"/>
  </r>
  <r>
    <x v="9"/>
  </r>
  <r>
    <x v="10"/>
  </r>
  <r>
    <x v="11"/>
  </r>
  <r>
    <x v="11"/>
  </r>
  <r>
    <x v="10"/>
  </r>
  <r>
    <x v="11"/>
  </r>
  <r>
    <x v="11"/>
  </r>
  <r>
    <x v="11"/>
  </r>
  <r>
    <x v="11"/>
  </r>
  <r>
    <x v="11"/>
  </r>
  <r>
    <x v="11"/>
  </r>
  <r>
    <x v="12"/>
  </r>
  <r>
    <x v="13"/>
  </r>
  <r>
    <x v="13"/>
  </r>
  <r>
    <x v="14"/>
  </r>
  <r>
    <x v="15"/>
  </r>
  <r>
    <x v="15"/>
  </r>
  <r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G125:H136" firstHeaderRow="1" firstDataRow="1" firstDataCol="1"/>
  <pivotFields count="1">
    <pivotField axis="axisRow" dataField="1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計數 - Type" fld="0" subtotal="count" baseField="0" baseItem="0"/>
  </dataFields>
  <formats count="4">
    <format dxfId="3">
      <pivotArea dataOnly="0" labelOnly="1" outline="0" axis="axisValues" fieldPosition="0"/>
    </format>
    <format dxfId="2">
      <pivotArea dataOnly="0" labelOnly="1" outline="0" axis="axisValues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樞紐分析表5" cacheId="2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S125:T142" firstHeaderRow="1" firstDataRow="1" firstDataCol="1"/>
  <pivotFields count="1">
    <pivotField axis="axisRow" dataField="1" showAll="0" defaultSubtotal="0">
      <items count="30">
        <item x="2"/>
        <item m="1" x="26"/>
        <item m="1" x="28"/>
        <item m="1" x="19"/>
        <item x="4"/>
        <item m="1" x="27"/>
        <item m="1" x="18"/>
        <item m="1" x="24"/>
        <item x="7"/>
        <item m="1" x="20"/>
        <item m="1" x="22"/>
        <item m="1" x="16"/>
        <item m="1" x="25"/>
        <item m="1" x="29"/>
        <item m="1" x="21"/>
        <item x="12"/>
        <item m="1" x="17"/>
        <item x="15"/>
        <item m="1" x="23"/>
        <item x="0"/>
        <item x="1"/>
        <item x="3"/>
        <item x="5"/>
        <item x="6"/>
        <item x="8"/>
        <item x="9"/>
        <item x="10"/>
        <item x="11"/>
        <item x="13"/>
        <item x="14"/>
      </items>
    </pivotField>
  </pivotFields>
  <rowFields count="1">
    <field x="0"/>
  </rowFields>
  <rowItems count="17">
    <i>
      <x/>
    </i>
    <i>
      <x v="4"/>
    </i>
    <i>
      <x v="8"/>
    </i>
    <i>
      <x v="15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計數 - Type" fld="0" subtotal="count" baseField="0" baseItem="0"/>
  </dataFields>
  <formats count="2">
    <format dxfId="7">
      <pivotArea dataOnly="0" labelOnly="1" outline="0" axis="axisValues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樞紐分析表29" cacheId="20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AM151:AN160" firstHeaderRow="1" firstDataRow="1" firstDataCol="1" rowPageCount="1" colPageCount="1"/>
  <pivotFields count="2">
    <pivotField axis="axisRow" dataField="1" showAll="0">
      <items count="16">
        <item x="0"/>
        <item x="2"/>
        <item x="1"/>
        <item x="3"/>
        <item x="4"/>
        <item x="5"/>
        <item x="6"/>
        <item x="7"/>
        <item x="8"/>
        <item x="10"/>
        <item x="9"/>
        <item x="11"/>
        <item x="12"/>
        <item x="13"/>
        <item x="14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0"/>
  </rowFields>
  <rowItems count="9">
    <i>
      <x/>
    </i>
    <i>
      <x v="1"/>
    </i>
    <i>
      <x v="3"/>
    </i>
    <i>
      <x v="6"/>
    </i>
    <i>
      <x v="7"/>
    </i>
    <i>
      <x v="8"/>
    </i>
    <i>
      <x v="9"/>
    </i>
    <i>
      <x v="12"/>
    </i>
    <i t="grand">
      <x/>
    </i>
  </rowItems>
  <colItems count="1">
    <i/>
  </colItems>
  <pageFields count="1">
    <pageField fld="1" item="1" hier="-1"/>
  </pageFields>
  <dataFields count="1">
    <dataField name="計數 - Typ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樞紐分析表35" cacheId="14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BL151:BM158" firstHeaderRow="1" firstDataRow="1" firstDataCol="1" rowPageCount="1" colPageCount="1"/>
  <pivotFields count="2">
    <pivotField axis="axisRow" dataField="1" showAll="0">
      <items count="18">
        <item x="1"/>
        <item x="2"/>
        <item x="3"/>
        <item x="4"/>
        <item x="5"/>
        <item x="7"/>
        <item x="6"/>
        <item x="8"/>
        <item x="9"/>
        <item x="10"/>
        <item x="12"/>
        <item x="11"/>
        <item x="13"/>
        <item x="14"/>
        <item x="15"/>
        <item x="0"/>
        <item m="1" x="16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0"/>
  </rowFields>
  <rowItems count="7">
    <i>
      <x/>
    </i>
    <i>
      <x v="1"/>
    </i>
    <i>
      <x v="5"/>
    </i>
    <i>
      <x v="7"/>
    </i>
    <i>
      <x v="8"/>
    </i>
    <i>
      <x v="9"/>
    </i>
    <i t="grand">
      <x/>
    </i>
  </rowItems>
  <colItems count="1">
    <i/>
  </colItems>
  <pageFields count="1">
    <pageField fld="1" item="1" hier="-1"/>
  </pageFields>
  <dataFields count="1">
    <dataField name="計數 - Typ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樞紐分析表23" cacheId="9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BG125:BH143" firstHeaderRow="1" firstDataRow="1" firstDataCol="1"/>
  <pivotFields count="1">
    <pivotField axis="axisRow" dataField="1" showAll="0">
      <items count="36">
        <item x="1"/>
        <item m="1" x="23"/>
        <item m="1" x="22"/>
        <item x="2"/>
        <item m="1" x="34"/>
        <item m="1" x="18"/>
        <item x="4"/>
        <item m="1" x="31"/>
        <item x="7"/>
        <item x="13"/>
        <item m="1" x="25"/>
        <item m="1" x="33"/>
        <item x="16"/>
        <item m="1" x="24"/>
        <item m="1" x="32"/>
        <item m="1" x="20"/>
        <item m="1" x="21"/>
        <item m="1" x="30"/>
        <item m="1" x="28"/>
        <item m="1" x="29"/>
        <item m="1" x="19"/>
        <item m="1" x="27"/>
        <item x="0"/>
        <item x="3"/>
        <item x="5"/>
        <item x="6"/>
        <item m="1" x="17"/>
        <item m="1" x="26"/>
        <item x="10"/>
        <item x="11"/>
        <item x="12"/>
        <item x="14"/>
        <item x="15"/>
        <item x="8"/>
        <item x="9"/>
        <item t="default"/>
      </items>
    </pivotField>
  </pivotFields>
  <rowFields count="1">
    <field x="0"/>
  </rowFields>
  <rowItems count="18">
    <i>
      <x/>
    </i>
    <i>
      <x v="3"/>
    </i>
    <i>
      <x v="6"/>
    </i>
    <i>
      <x v="8"/>
    </i>
    <i>
      <x v="9"/>
    </i>
    <i>
      <x v="12"/>
    </i>
    <i>
      <x v="22"/>
    </i>
    <i>
      <x v="23"/>
    </i>
    <i>
      <x v="24"/>
    </i>
    <i>
      <x v="25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計數 - Typ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4.xml><?xml version="1.0" encoding="utf-8"?>
<pivotTableDefinition xmlns="http://schemas.openxmlformats.org/spreadsheetml/2006/main" name="樞紐分析表17" cacheId="18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AC125:AD143" firstHeaderRow="1" firstDataRow="1" firstDataCol="1"/>
  <pivotFields count="1">
    <pivotField axis="axisRow" dataField="1" showAll="0">
      <items count="34">
        <item x="0"/>
        <item m="1" x="24"/>
        <item m="1" x="22"/>
        <item x="3"/>
        <item m="1" x="32"/>
        <item m="1" x="19"/>
        <item x="4"/>
        <item m="1" x="29"/>
        <item x="7"/>
        <item m="1" x="31"/>
        <item m="1" x="20"/>
        <item m="1" x="28"/>
        <item m="1" x="21"/>
        <item m="1" x="26"/>
        <item x="14"/>
        <item m="1" x="18"/>
        <item m="1" x="25"/>
        <item m="1" x="27"/>
        <item m="1" x="30"/>
        <item m="1" x="23"/>
        <item m="1" x="17"/>
        <item x="11"/>
        <item x="1"/>
        <item x="2"/>
        <item x="5"/>
        <item x="6"/>
        <item x="8"/>
        <item x="9"/>
        <item x="10"/>
        <item x="12"/>
        <item x="13"/>
        <item x="15"/>
        <item x="16"/>
        <item t="default"/>
      </items>
    </pivotField>
  </pivotFields>
  <rowFields count="1">
    <field x="0"/>
  </rowFields>
  <rowItems count="18">
    <i>
      <x/>
    </i>
    <i>
      <x v="3"/>
    </i>
    <i>
      <x v="6"/>
    </i>
    <i>
      <x v="8"/>
    </i>
    <i>
      <x v="14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計數 - Typ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樞紐分析表34" cacheId="13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BG151:BH157" firstHeaderRow="1" firstDataRow="1" firstDataCol="1" rowPageCount="1" colPageCount="1"/>
  <pivotFields count="2">
    <pivotField axis="axisRow" dataField="1" showAll="0">
      <items count="18">
        <item x="1"/>
        <item x="2"/>
        <item x="3"/>
        <item x="4"/>
        <item x="5"/>
        <item x="7"/>
        <item x="6"/>
        <item x="8"/>
        <item x="9"/>
        <item x="12"/>
        <item x="13"/>
        <item x="11"/>
        <item x="14"/>
        <item x="16"/>
        <item x="0"/>
        <item x="10"/>
        <item x="15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0"/>
  </rowFields>
  <rowItems count="6">
    <i>
      <x/>
    </i>
    <i>
      <x v="1"/>
    </i>
    <i>
      <x v="5"/>
    </i>
    <i>
      <x v="7"/>
    </i>
    <i>
      <x v="8"/>
    </i>
    <i t="grand">
      <x/>
    </i>
  </rowItems>
  <colItems count="1">
    <i/>
  </colItems>
  <pageFields count="1">
    <pageField fld="1" item="1" hier="-1"/>
  </pageFields>
  <dataFields count="1">
    <dataField name="計數 - Typ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樞紐分析表24" cacheId="10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BL125:BM143" firstHeaderRow="1" firstDataRow="1" firstDataCol="1"/>
  <pivotFields count="1">
    <pivotField axis="axisRow" dataField="1" showAll="0">
      <items count="39">
        <item x="1"/>
        <item m="1" x="26"/>
        <item m="1" x="25"/>
        <item m="1" x="37"/>
        <item m="1" x="21"/>
        <item x="4"/>
        <item m="1" x="34"/>
        <item x="7"/>
        <item x="13"/>
        <item m="1" x="27"/>
        <item x="15"/>
        <item m="1" x="18"/>
        <item x="9"/>
        <item m="1" x="36"/>
        <item m="1" x="35"/>
        <item m="1" x="23"/>
        <item m="1" x="24"/>
        <item m="1" x="33"/>
        <item m="1" x="20"/>
        <item m="1" x="31"/>
        <item m="1" x="32"/>
        <item m="1" x="22"/>
        <item m="1" x="19"/>
        <item m="1" x="30"/>
        <item m="1" x="29"/>
        <item x="0"/>
        <item x="3"/>
        <item x="5"/>
        <item x="6"/>
        <item m="1" x="17"/>
        <item m="1" x="28"/>
        <item x="10"/>
        <item x="11"/>
        <item x="12"/>
        <item x="14"/>
        <item x="16"/>
        <item x="2"/>
        <item x="8"/>
        <item t="default"/>
      </items>
    </pivotField>
  </pivotFields>
  <rowFields count="1">
    <field x="0"/>
  </rowFields>
  <rowItems count="18">
    <i>
      <x/>
    </i>
    <i>
      <x v="5"/>
    </i>
    <i>
      <x v="7"/>
    </i>
    <i>
      <x v="8"/>
    </i>
    <i>
      <x v="10"/>
    </i>
    <i>
      <x v="12"/>
    </i>
    <i>
      <x v="25"/>
    </i>
    <i>
      <x v="26"/>
    </i>
    <i>
      <x v="27"/>
    </i>
    <i>
      <x v="28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計數 - Typ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樞紐分析表18" cacheId="8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AH125:AI142" firstHeaderRow="1" firstDataRow="1" firstDataCol="1"/>
  <pivotFields count="1">
    <pivotField axis="axisRow" dataField="1" showAll="0">
      <items count="33">
        <item m="1" x="18"/>
        <item x="2"/>
        <item m="1" x="30"/>
        <item m="1" x="20"/>
        <item x="4"/>
        <item m="1" x="27"/>
        <item x="6"/>
        <item m="1" x="26"/>
        <item m="1" x="31"/>
        <item m="1" x="19"/>
        <item m="1" x="22"/>
        <item x="12"/>
        <item x="15"/>
        <item m="1" x="16"/>
        <item m="1" x="23"/>
        <item m="1" x="28"/>
        <item m="1" x="29"/>
        <item x="8"/>
        <item m="1" x="21"/>
        <item m="1" x="25"/>
        <item m="1" x="17"/>
        <item m="1" x="24"/>
        <item x="0"/>
        <item x="1"/>
        <item x="3"/>
        <item x="5"/>
        <item x="7"/>
        <item x="9"/>
        <item x="10"/>
        <item x="11"/>
        <item x="13"/>
        <item x="14"/>
        <item t="default"/>
      </items>
    </pivotField>
  </pivotFields>
  <rowFields count="1">
    <field x="0"/>
  </rowFields>
  <rowItems count="17">
    <i>
      <x v="1"/>
    </i>
    <i>
      <x v="4"/>
    </i>
    <i>
      <x v="6"/>
    </i>
    <i>
      <x v="11"/>
    </i>
    <i>
      <x v="12"/>
    </i>
    <i>
      <x v="17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計數 - Typ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18.xml><?xml version="1.0" encoding="utf-8"?>
<pivotTableDefinition xmlns="http://schemas.openxmlformats.org/spreadsheetml/2006/main" name="樞紐分析表28" cacheId="19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AC151:AD155" firstHeaderRow="1" firstDataRow="1" firstDataCol="1" rowPageCount="1" colPageCount="1"/>
  <pivotFields count="2">
    <pivotField axis="axisRow" dataField="1" showAll="0">
      <items count="18">
        <item x="0"/>
        <item x="3"/>
        <item x="1"/>
        <item x="4"/>
        <item x="5"/>
        <item x="6"/>
        <item x="8"/>
        <item x="11"/>
        <item x="12"/>
        <item x="14"/>
        <item x="13"/>
        <item x="15"/>
        <item x="10"/>
        <item x="16"/>
        <item x="2"/>
        <item x="7"/>
        <item x="9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9"/>
    </i>
    <i t="grand">
      <x/>
    </i>
  </rowItems>
  <colItems count="1">
    <i/>
  </colItems>
  <pageFields count="1">
    <pageField fld="1" item="1" hier="-1"/>
  </pageFields>
  <dataFields count="1">
    <dataField name="計數 - Type" fld="0" subtotal="count" baseField="0" baseItem="0"/>
  </dataFields>
  <formats count="2">
    <format dxfId="9">
      <pivotArea collapsedLevelsAreSubtotals="1" fieldPosition="0">
        <references count="1">
          <reference field="0" count="1">
            <x v="9"/>
          </reference>
        </references>
      </pivotArea>
    </format>
    <format dxfId="8">
      <pivotArea dataOnly="0" labelOnly="1" fieldPosition="0">
        <references count="1">
          <reference field="0" count="1">
            <x v="9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19.xml><?xml version="1.0" encoding="utf-8"?>
<pivotTableDefinition xmlns="http://schemas.openxmlformats.org/spreadsheetml/2006/main" name="樞紐分析表22" cacheId="4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BB125:BC140" firstHeaderRow="1" firstDataRow="1" firstDataCol="1"/>
  <pivotFields count="1">
    <pivotField axis="axisRow" dataField="1" showAll="0">
      <items count="38">
        <item m="1" x="23"/>
        <item m="1" x="22"/>
        <item x="1"/>
        <item m="1" x="36"/>
        <item m="1" x="18"/>
        <item x="3"/>
        <item m="1" x="32"/>
        <item x="6"/>
        <item m="1" x="19"/>
        <item m="1" x="31"/>
        <item m="1" x="20"/>
        <item m="1" x="29"/>
        <item m="1" x="16"/>
        <item m="1" x="26"/>
        <item m="1" x="30"/>
        <item m="1" x="25"/>
        <item m="1" x="35"/>
        <item m="1" x="24"/>
        <item m="1" x="33"/>
        <item m="1" x="34"/>
        <item m="1" x="21"/>
        <item m="1" x="14"/>
        <item m="1" x="17"/>
        <item m="1" x="15"/>
        <item m="1" x="28"/>
        <item m="1" x="27"/>
        <item x="0"/>
        <item x="2"/>
        <item x="4"/>
        <item x="5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5">
    <i>
      <x v="2"/>
    </i>
    <i>
      <x v="5"/>
    </i>
    <i>
      <x v="7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計數 - Typ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樞紐分析表3" cacheId="11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I125:J143" firstHeaderRow="1" firstDataRow="1" firstDataCol="1"/>
  <pivotFields count="1">
    <pivotField axis="axisRow" dataField="1" showAll="0" defaultSubtotal="0">
      <items count="35">
        <item x="0"/>
        <item m="1" x="30"/>
        <item x="1"/>
        <item x="3"/>
        <item m="1" x="21"/>
        <item m="1" x="24"/>
        <item m="1" x="28"/>
        <item x="4"/>
        <item x="5"/>
        <item m="1" x="18"/>
        <item m="1" x="32"/>
        <item x="9"/>
        <item x="10"/>
        <item m="1" x="22"/>
        <item x="11"/>
        <item m="1" x="34"/>
        <item x="13"/>
        <item m="1" x="20"/>
        <item m="1" x="26"/>
        <item m="1" x="31"/>
        <item m="1" x="33"/>
        <item x="15"/>
        <item x="16"/>
        <item x="8"/>
        <item m="1" x="19"/>
        <item x="2"/>
        <item x="6"/>
        <item x="7"/>
        <item m="1" x="17"/>
        <item m="1" x="27"/>
        <item m="1" x="25"/>
        <item x="12"/>
        <item x="14"/>
        <item m="1" x="23"/>
        <item m="1" x="29"/>
      </items>
    </pivotField>
  </pivotFields>
  <rowFields count="1">
    <field x="0"/>
  </rowFields>
  <rowItems count="18">
    <i>
      <x/>
    </i>
    <i>
      <x v="2"/>
    </i>
    <i>
      <x v="3"/>
    </i>
    <i>
      <x v="7"/>
    </i>
    <i>
      <x v="8"/>
    </i>
    <i>
      <x v="11"/>
    </i>
    <i>
      <x v="12"/>
    </i>
    <i>
      <x v="14"/>
    </i>
    <i>
      <x v="16"/>
    </i>
    <i>
      <x v="21"/>
    </i>
    <i>
      <x v="22"/>
    </i>
    <i>
      <x v="23"/>
    </i>
    <i>
      <x v="25"/>
    </i>
    <i>
      <x v="26"/>
    </i>
    <i>
      <x v="27"/>
    </i>
    <i>
      <x v="31"/>
    </i>
    <i>
      <x v="32"/>
    </i>
    <i t="grand">
      <x/>
    </i>
  </rowItems>
  <colItems count="1">
    <i/>
  </colItems>
  <dataFields count="1">
    <dataField name="計數 - Type" fld="0" subtotal="count" baseField="0" baseItem="0"/>
  </dataFields>
  <formats count="2">
    <format dxfId="5">
      <pivotArea dataOnly="0" labelOnly="1" outline="0" axis="axisValues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20.xml><?xml version="1.0" encoding="utf-8"?>
<pivotTableDefinition xmlns="http://schemas.openxmlformats.org/spreadsheetml/2006/main" name="樞紐分析表33" cacheId="22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BB151:BC160" firstHeaderRow="1" firstDataRow="1" firstDataCol="1" rowPageCount="1" colPageCount="1"/>
  <pivotFields count="2">
    <pivotField axis="axisRow" dataField="1" showAll="0">
      <items count="15">
        <item x="0"/>
        <item x="1"/>
        <item x="2"/>
        <item x="3"/>
        <item x="4"/>
        <item x="6"/>
        <item x="5"/>
        <item x="7"/>
        <item x="8"/>
        <item x="9"/>
        <item x="11"/>
        <item x="10"/>
        <item x="12"/>
        <item x="13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0"/>
  </rowFields>
  <rowItems count="9">
    <i>
      <x/>
    </i>
    <i>
      <x v="1"/>
    </i>
    <i>
      <x v="3"/>
    </i>
    <i>
      <x v="5"/>
    </i>
    <i>
      <x v="8"/>
    </i>
    <i>
      <x v="10"/>
    </i>
    <i>
      <x v="12"/>
    </i>
    <i>
      <x v="13"/>
    </i>
    <i t="grand">
      <x/>
    </i>
  </rowItems>
  <colItems count="1">
    <i/>
  </colItems>
  <pageFields count="1">
    <pageField fld="1" item="1" hier="-1"/>
  </pageFields>
  <dataFields count="1">
    <dataField name="計數 - Typ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樞紐分析表21" cacheId="5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AW125:AX140" firstHeaderRow="1" firstDataRow="1" firstDataCol="1"/>
  <pivotFields count="1">
    <pivotField axis="axisRow" dataField="1" showAll="0">
      <items count="37">
        <item m="1" x="22"/>
        <item m="1" x="21"/>
        <item x="1"/>
        <item m="1" x="35"/>
        <item m="1" x="17"/>
        <item x="3"/>
        <item m="1" x="31"/>
        <item x="6"/>
        <item m="1" x="18"/>
        <item m="1" x="30"/>
        <item m="1" x="19"/>
        <item m="1" x="28"/>
        <item m="1" x="15"/>
        <item m="1" x="25"/>
        <item m="1" x="29"/>
        <item m="1" x="24"/>
        <item m="1" x="34"/>
        <item m="1" x="23"/>
        <item m="1" x="32"/>
        <item m="1" x="33"/>
        <item m="1" x="20"/>
        <item m="1" x="16"/>
        <item m="1" x="14"/>
        <item m="1" x="27"/>
        <item m="1" x="26"/>
        <item x="0"/>
        <item x="2"/>
        <item x="4"/>
        <item x="5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5">
    <i>
      <x v="2"/>
    </i>
    <i>
      <x v="5"/>
    </i>
    <i>
      <x v="7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計數 - Typ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2.xml><?xml version="1.0" encoding="utf-8"?>
<pivotTableDefinition xmlns="http://schemas.openxmlformats.org/spreadsheetml/2006/main" name="樞紐分析表4" cacheId="1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N125:O141" firstHeaderRow="1" firstDataRow="1" firstDataCol="1"/>
  <pivotFields count="1">
    <pivotField axis="axisRow" dataField="1" showAll="0" defaultSubtotal="0">
      <items count="32">
        <item m="1" x="21"/>
        <item x="1"/>
        <item m="1" x="31"/>
        <item m="1" x="18"/>
        <item m="1" x="22"/>
        <item x="3"/>
        <item m="1" x="29"/>
        <item m="1" x="28"/>
        <item x="6"/>
        <item m="1" x="30"/>
        <item m="1" x="19"/>
        <item m="1" x="27"/>
        <item m="1" x="20"/>
        <item m="1" x="25"/>
        <item x="11"/>
        <item m="1" x="17"/>
        <item m="1" x="16"/>
        <item m="1" x="23"/>
        <item m="1" x="26"/>
        <item x="13"/>
        <item m="1" x="15"/>
        <item m="1" x="24"/>
        <item x="0"/>
        <item x="2"/>
        <item x="4"/>
        <item x="5"/>
        <item x="7"/>
        <item x="8"/>
        <item x="9"/>
        <item x="10"/>
        <item x="12"/>
        <item x="14"/>
      </items>
    </pivotField>
  </pivotFields>
  <rowFields count="1">
    <field x="0"/>
  </rowFields>
  <rowItems count="16">
    <i>
      <x v="1"/>
    </i>
    <i>
      <x v="5"/>
    </i>
    <i>
      <x v="8"/>
    </i>
    <i>
      <x v="14"/>
    </i>
    <i>
      <x v="19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計數 - Type" fld="0" subtotal="count" baseField="0" baseItem="0"/>
  </dataFields>
  <formats count="2">
    <format dxfId="11">
      <pivotArea dataOnly="0" labelOnly="1" outline="0" axis="axisValues" fieldPosition="0"/>
    </format>
    <format dxfId="1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pivotTables/pivotTable23.xml><?xml version="1.0" encoding="utf-8"?>
<pivotTableDefinition xmlns="http://schemas.openxmlformats.org/spreadsheetml/2006/main" name="樞紐分析表27" cacheId="17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X151:Y155" firstHeaderRow="1" firstDataRow="1" firstDataCol="1" rowPageCount="1" colPageCount="1"/>
  <pivotFields count="2">
    <pivotField axis="axisRow" dataField="1" showAll="0">
      <items count="16">
        <item x="0"/>
        <item x="1"/>
        <item x="3"/>
        <item x="4"/>
        <item x="5"/>
        <item x="7"/>
        <item x="6"/>
        <item x="8"/>
        <item x="9"/>
        <item x="10"/>
        <item x="11"/>
        <item x="12"/>
        <item x="13"/>
        <item x="2"/>
        <item x="14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10"/>
    </i>
    <i t="grand">
      <x/>
    </i>
  </rowItems>
  <colItems count="1">
    <i/>
  </colItems>
  <pageFields count="1">
    <pageField fld="1" item="1" hier="-1"/>
  </pageFields>
  <dataFields count="1">
    <dataField name="計數 - Typ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樞紐分析表25" cacheId="12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N151:O161" firstHeaderRow="1" firstDataRow="1" firstDataCol="1" rowPageCount="1" colPageCount="1"/>
  <pivotFields count="2">
    <pivotField axis="axisRow" dataField="1" showAll="0">
      <items count="16">
        <item x="0"/>
        <item x="1"/>
        <item x="2"/>
        <item x="3"/>
        <item x="4"/>
        <item x="6"/>
        <item x="5"/>
        <item x="7"/>
        <item x="8"/>
        <item x="9"/>
        <item x="11"/>
        <item x="10"/>
        <item x="12"/>
        <item x="13"/>
        <item x="14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0"/>
  </rowFields>
  <rowItems count="10">
    <i>
      <x/>
    </i>
    <i>
      <x v="1"/>
    </i>
    <i>
      <x v="3"/>
    </i>
    <i>
      <x v="5"/>
    </i>
    <i>
      <x v="7"/>
    </i>
    <i>
      <x v="8"/>
    </i>
    <i>
      <x v="10"/>
    </i>
    <i>
      <x v="13"/>
    </i>
    <i>
      <x v="14"/>
    </i>
    <i t="grand">
      <x/>
    </i>
  </rowItems>
  <colItems count="1">
    <i/>
  </colItems>
  <pageFields count="1">
    <pageField fld="1" item="1" hier="-1"/>
  </pageFields>
  <dataFields count="1">
    <dataField name="計數 - Typ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樞紐分析表31" cacheId="15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AW151:AX160" firstHeaderRow="1" firstDataRow="1" firstDataCol="1" rowPageCount="1" colPageCount="1"/>
  <pivotFields count="2">
    <pivotField axis="axisRow" dataField="1" showAll="0">
      <items count="15">
        <item x="0"/>
        <item x="1"/>
        <item x="2"/>
        <item x="3"/>
        <item x="4"/>
        <item x="6"/>
        <item x="5"/>
        <item x="7"/>
        <item x="8"/>
        <item x="9"/>
        <item x="11"/>
        <item x="10"/>
        <item x="12"/>
        <item x="13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0"/>
  </rowFields>
  <rowItems count="9">
    <i>
      <x/>
    </i>
    <i>
      <x v="1"/>
    </i>
    <i>
      <x v="3"/>
    </i>
    <i>
      <x v="5"/>
    </i>
    <i>
      <x v="8"/>
    </i>
    <i>
      <x v="10"/>
    </i>
    <i>
      <x v="12"/>
    </i>
    <i>
      <x v="13"/>
    </i>
    <i t="grand">
      <x/>
    </i>
  </rowItems>
  <colItems count="1">
    <i/>
  </colItems>
  <pageFields count="1">
    <pageField fld="1" item="1" hier="-1"/>
  </pageFields>
  <dataFields count="1">
    <dataField name="計數 - Typ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樞紐分析表19" cacheId="7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AM125:AN141" firstHeaderRow="1" firstDataRow="1" firstDataCol="1"/>
  <pivotFields count="1">
    <pivotField axis="axisRow" dataField="1" showAll="0">
      <items count="35">
        <item m="1" x="23"/>
        <item x="2"/>
        <item m="1" x="32"/>
        <item m="1" x="18"/>
        <item x="3"/>
        <item m="1" x="16"/>
        <item m="1" x="24"/>
        <item m="1" x="28"/>
        <item x="12"/>
        <item x="13"/>
        <item m="1" x="33"/>
        <item m="1" x="31"/>
        <item m="1" x="25"/>
        <item m="1" x="19"/>
        <item m="1" x="22"/>
        <item m="1" x="30"/>
        <item m="1" x="20"/>
        <item m="1" x="21"/>
        <item m="1" x="29"/>
        <item m="1" x="17"/>
        <item m="1" x="27"/>
        <item m="1" x="15"/>
        <item m="1" x="26"/>
        <item x="0"/>
        <item x="1"/>
        <item x="4"/>
        <item x="5"/>
        <item x="6"/>
        <item x="7"/>
        <item x="8"/>
        <item x="9"/>
        <item x="10"/>
        <item x="11"/>
        <item x="14"/>
        <item t="default"/>
      </items>
    </pivotField>
  </pivotFields>
  <rowFields count="1">
    <field x="0"/>
  </rowFields>
  <rowItems count="16">
    <i>
      <x v="1"/>
    </i>
    <i>
      <x v="4"/>
    </i>
    <i>
      <x v="8"/>
    </i>
    <i>
      <x v="9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計數 - Typ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樞紐分析表15" cacheId="16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I151:J161" firstHeaderRow="1" firstDataRow="1" firstDataCol="1" rowPageCount="1" colPageCount="1"/>
  <pivotFields count="2">
    <pivotField axis="axisRow" dataField="1" showAll="0">
      <items count="16">
        <item x="0"/>
        <item x="1"/>
        <item x="2"/>
        <item x="3"/>
        <item x="4"/>
        <item x="6"/>
        <item x="5"/>
        <item x="7"/>
        <item x="8"/>
        <item x="9"/>
        <item x="11"/>
        <item x="10"/>
        <item x="12"/>
        <item x="13"/>
        <item x="14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0"/>
  </rowFields>
  <rowItems count="10">
    <i>
      <x/>
    </i>
    <i>
      <x v="1"/>
    </i>
    <i>
      <x v="3"/>
    </i>
    <i>
      <x v="5"/>
    </i>
    <i>
      <x v="7"/>
    </i>
    <i>
      <x v="8"/>
    </i>
    <i>
      <x v="10"/>
    </i>
    <i>
      <x v="13"/>
    </i>
    <i>
      <x v="14"/>
    </i>
    <i t="grand">
      <x/>
    </i>
  </rowItems>
  <colItems count="1">
    <i/>
  </colItems>
  <pageFields count="1">
    <pageField fld="1" item="1" hier="-1"/>
  </pageFields>
  <dataFields count="1">
    <dataField name="計數 - Typ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樞紐分析表16" cacheId="3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X125:Y141" firstHeaderRow="1" firstDataRow="1" firstDataCol="1"/>
  <pivotFields count="1">
    <pivotField axis="axisRow" dataField="1" showAll="0">
      <items count="37">
        <item x="0"/>
        <item m="1" x="22"/>
        <item m="1" x="20"/>
        <item x="1"/>
        <item m="1" x="34"/>
        <item m="1" x="35"/>
        <item m="1" x="16"/>
        <item m="1" x="23"/>
        <item m="1" x="24"/>
        <item x="4"/>
        <item m="1" x="31"/>
        <item x="7"/>
        <item m="1" x="33"/>
        <item m="1" x="17"/>
        <item m="1" x="29"/>
        <item m="1" x="30"/>
        <item m="1" x="18"/>
        <item m="1" x="19"/>
        <item m="1" x="26"/>
        <item x="11"/>
        <item m="1" x="15"/>
        <item m="1" x="25"/>
        <item m="1" x="28"/>
        <item m="1" x="27"/>
        <item m="1" x="32"/>
        <item m="1" x="21"/>
        <item x="2"/>
        <item x="3"/>
        <item x="5"/>
        <item x="6"/>
        <item x="8"/>
        <item x="9"/>
        <item x="10"/>
        <item x="12"/>
        <item x="13"/>
        <item x="14"/>
        <item t="default"/>
      </items>
    </pivotField>
  </pivotFields>
  <rowFields count="1">
    <field x="0"/>
  </rowFields>
  <rowItems count="16">
    <i>
      <x/>
    </i>
    <i>
      <x v="3"/>
    </i>
    <i>
      <x v="9"/>
    </i>
    <i>
      <x v="11"/>
    </i>
    <i>
      <x v="19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Items count="1">
    <i/>
  </colItems>
  <dataFields count="1">
    <dataField name="計數 - Typ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樞紐分析表20" cacheId="6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AR125:AS141" firstHeaderRow="1" firstDataRow="1" firstDataCol="1"/>
  <pivotFields count="1">
    <pivotField axis="axisRow" dataField="1" showAll="0">
      <items count="34">
        <item m="1" x="24"/>
        <item x="2"/>
        <item m="1" x="31"/>
        <item m="1" x="18"/>
        <item x="3"/>
        <item m="1" x="16"/>
        <item m="1" x="25"/>
        <item m="1" x="28"/>
        <item x="13"/>
        <item m="1" x="23"/>
        <item x="7"/>
        <item m="1" x="32"/>
        <item m="1" x="30"/>
        <item m="1" x="26"/>
        <item m="1" x="19"/>
        <item m="1" x="22"/>
        <item m="1" x="20"/>
        <item m="1" x="21"/>
        <item m="1" x="29"/>
        <item m="1" x="17"/>
        <item m="1" x="27"/>
        <item m="1" x="15"/>
        <item x="0"/>
        <item x="1"/>
        <item x="4"/>
        <item x="5"/>
        <item x="6"/>
        <item x="8"/>
        <item x="9"/>
        <item x="10"/>
        <item x="11"/>
        <item x="12"/>
        <item x="14"/>
        <item t="default"/>
      </items>
    </pivotField>
  </pivotFields>
  <rowFields count="1">
    <field x="0"/>
  </rowFields>
  <rowItems count="16">
    <i>
      <x v="1"/>
    </i>
    <i>
      <x v="4"/>
    </i>
    <i>
      <x v="8"/>
    </i>
    <i>
      <x v="1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計數 - Typ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樞紐分析表30" cacheId="21" applyNumberFormats="0" applyBorderFormats="0" applyFontFormats="0" applyPatternFormats="0" applyAlignmentFormats="0" applyWidthHeightFormats="1" dataCaption="數值" updatedVersion="3" minRefreshableVersion="3" showCalcMbrs="0" useAutoFormatting="1" itemPrintTitles="1" createdVersion="3" indent="0" outline="1" outlineData="1" multipleFieldFilters="0">
  <location ref="AR151:AS160" firstHeaderRow="1" firstDataRow="1" firstDataCol="1" rowPageCount="1" colPageCount="1"/>
  <pivotFields count="2">
    <pivotField axis="axisRow" dataField="1" showAll="0">
      <items count="16">
        <item x="0"/>
        <item x="2"/>
        <item x="1"/>
        <item x="3"/>
        <item x="4"/>
        <item x="5"/>
        <item x="6"/>
        <item x="7"/>
        <item x="9"/>
        <item x="11"/>
        <item x="10"/>
        <item x="12"/>
        <item x="13"/>
        <item x="8"/>
        <item x="14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0"/>
  </rowFields>
  <rowItems count="9">
    <i>
      <x/>
    </i>
    <i>
      <x v="1"/>
    </i>
    <i>
      <x v="3"/>
    </i>
    <i>
      <x v="6"/>
    </i>
    <i>
      <x v="7"/>
    </i>
    <i>
      <x v="8"/>
    </i>
    <i>
      <x v="9"/>
    </i>
    <i>
      <x v="12"/>
    </i>
    <i t="grand">
      <x/>
    </i>
  </rowItems>
  <colItems count="1">
    <i/>
  </colItems>
  <pageFields count="1">
    <pageField fld="1" item="1" hier="-1"/>
  </pageFields>
  <dataFields count="1">
    <dataField name="計數 - Type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comments" Target="../comments3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vmlDrawing" Target="../drawings/vmlDrawing3.v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BK67"/>
  <sheetViews>
    <sheetView topLeftCell="A2" zoomScale="70" zoomScaleNormal="70" workbookViewId="0">
      <pane xSplit="2" ySplit="4" topLeftCell="AQ27" activePane="bottomRight" state="frozen"/>
      <selection activeCell="A2" sqref="A2"/>
      <selection pane="topRight" activeCell="C2" sqref="C2"/>
      <selection pane="bottomLeft" activeCell="A5" sqref="A5"/>
      <selection pane="bottomRight" activeCell="BD32" sqref="BD32:BD40"/>
    </sheetView>
  </sheetViews>
  <sheetFormatPr defaultColWidth="8.75" defaultRowHeight="16.5"/>
  <cols>
    <col min="1" max="1" width="16.25" style="30" customWidth="1"/>
    <col min="2" max="2" width="29.375" style="30" customWidth="1"/>
    <col min="3" max="3" width="21.5" style="30" customWidth="1"/>
    <col min="4" max="7" width="10.25" style="19" customWidth="1"/>
    <col min="8" max="8" width="38.75" style="19" customWidth="1"/>
    <col min="9" max="12" width="10.25" style="19" customWidth="1"/>
    <col min="13" max="13" width="37.875" style="19" customWidth="1"/>
    <col min="14" max="37" width="10.25" style="19" customWidth="1"/>
    <col min="38" max="38" width="34.375" style="19" customWidth="1"/>
    <col min="39" max="57" width="10.25" style="19" customWidth="1"/>
    <col min="58" max="58" width="28.25" style="19" customWidth="1"/>
    <col min="59" max="62" width="10.25" style="19" customWidth="1"/>
    <col min="63" max="63" width="18.625" style="19" customWidth="1"/>
    <col min="64" max="16384" width="8.75" style="19"/>
  </cols>
  <sheetData>
    <row r="2" spans="1:63" ht="17.25" thickBot="1"/>
    <row r="3" spans="1:63" ht="18" thickTop="1" thickBot="1">
      <c r="A3" s="31"/>
      <c r="B3" s="32" t="s">
        <v>2</v>
      </c>
      <c r="C3" s="31"/>
      <c r="D3" s="383" t="s">
        <v>63</v>
      </c>
      <c r="E3" s="384"/>
      <c r="F3" s="384"/>
      <c r="G3" s="384"/>
      <c r="H3" s="385"/>
      <c r="I3" s="383" t="s">
        <v>64</v>
      </c>
      <c r="J3" s="384"/>
      <c r="K3" s="384"/>
      <c r="L3" s="384"/>
      <c r="M3" s="385"/>
      <c r="N3" s="383" t="s">
        <v>55</v>
      </c>
      <c r="O3" s="384"/>
      <c r="P3" s="384"/>
      <c r="Q3" s="384"/>
      <c r="R3" s="385"/>
      <c r="S3" s="383" t="s">
        <v>65</v>
      </c>
      <c r="T3" s="384"/>
      <c r="U3" s="384"/>
      <c r="V3" s="384"/>
      <c r="W3" s="385"/>
      <c r="X3" s="383" t="s">
        <v>66</v>
      </c>
      <c r="Y3" s="384"/>
      <c r="Z3" s="384"/>
      <c r="AA3" s="384"/>
      <c r="AB3" s="385"/>
      <c r="AC3" s="383" t="s">
        <v>67</v>
      </c>
      <c r="AD3" s="384"/>
      <c r="AE3" s="384"/>
      <c r="AF3" s="384"/>
      <c r="AG3" s="385"/>
      <c r="AH3" s="383" t="s">
        <v>68</v>
      </c>
      <c r="AI3" s="384"/>
      <c r="AJ3" s="384"/>
      <c r="AK3" s="384"/>
      <c r="AL3" s="385"/>
      <c r="AM3" s="383" t="s">
        <v>69</v>
      </c>
      <c r="AN3" s="384"/>
      <c r="AO3" s="384"/>
      <c r="AP3" s="384"/>
      <c r="AQ3" s="385"/>
      <c r="AR3" s="383" t="s">
        <v>57</v>
      </c>
      <c r="AS3" s="384"/>
      <c r="AT3" s="384"/>
      <c r="AU3" s="384"/>
      <c r="AV3" s="385"/>
      <c r="AW3" s="383" t="s">
        <v>58</v>
      </c>
      <c r="AX3" s="384"/>
      <c r="AY3" s="384"/>
      <c r="AZ3" s="384"/>
      <c r="BA3" s="385"/>
      <c r="BB3" s="383" t="s">
        <v>59</v>
      </c>
      <c r="BC3" s="384"/>
      <c r="BD3" s="384"/>
      <c r="BE3" s="384"/>
      <c r="BF3" s="385"/>
      <c r="BG3" s="383" t="s">
        <v>60</v>
      </c>
      <c r="BH3" s="384"/>
      <c r="BI3" s="384"/>
      <c r="BJ3" s="384"/>
      <c r="BK3" s="385"/>
    </row>
    <row r="4" spans="1:63" ht="17.25" thickTop="1">
      <c r="A4" s="372" t="s">
        <v>4</v>
      </c>
      <c r="B4" s="373"/>
      <c r="C4" s="374"/>
      <c r="D4" s="375" t="s">
        <v>5</v>
      </c>
      <c r="E4" s="376"/>
      <c r="F4" s="377"/>
      <c r="G4" s="378"/>
      <c r="H4" s="33"/>
      <c r="I4" s="375" t="s">
        <v>5</v>
      </c>
      <c r="J4" s="376"/>
      <c r="K4" s="377"/>
      <c r="L4" s="378"/>
      <c r="M4" s="33"/>
      <c r="N4" s="375" t="s">
        <v>5</v>
      </c>
      <c r="O4" s="376"/>
      <c r="P4" s="377"/>
      <c r="Q4" s="378"/>
      <c r="R4" s="33"/>
      <c r="S4" s="375" t="s">
        <v>5</v>
      </c>
      <c r="T4" s="376"/>
      <c r="U4" s="377"/>
      <c r="V4" s="378"/>
      <c r="W4" s="33"/>
      <c r="X4" s="375" t="s">
        <v>5</v>
      </c>
      <c r="Y4" s="376"/>
      <c r="Z4" s="377"/>
      <c r="AA4" s="378"/>
      <c r="AB4" s="33"/>
      <c r="AC4" s="375" t="s">
        <v>5</v>
      </c>
      <c r="AD4" s="376"/>
      <c r="AE4" s="377"/>
      <c r="AF4" s="378"/>
      <c r="AG4" s="33"/>
      <c r="AH4" s="375" t="s">
        <v>5</v>
      </c>
      <c r="AI4" s="376"/>
      <c r="AJ4" s="377"/>
      <c r="AK4" s="378"/>
      <c r="AL4" s="33"/>
      <c r="AM4" s="375" t="s">
        <v>5</v>
      </c>
      <c r="AN4" s="376"/>
      <c r="AO4" s="377"/>
      <c r="AP4" s="378"/>
      <c r="AQ4" s="33"/>
      <c r="AR4" s="375" t="s">
        <v>5</v>
      </c>
      <c r="AS4" s="376"/>
      <c r="AT4" s="377"/>
      <c r="AU4" s="378"/>
      <c r="AV4" s="33"/>
      <c r="AW4" s="375" t="s">
        <v>5</v>
      </c>
      <c r="AX4" s="376"/>
      <c r="AY4" s="377"/>
      <c r="AZ4" s="378"/>
      <c r="BA4" s="33"/>
      <c r="BB4" s="375" t="s">
        <v>5</v>
      </c>
      <c r="BC4" s="376"/>
      <c r="BD4" s="377"/>
      <c r="BE4" s="378"/>
      <c r="BF4" s="33"/>
      <c r="BG4" s="375" t="s">
        <v>5</v>
      </c>
      <c r="BH4" s="376"/>
      <c r="BI4" s="377"/>
      <c r="BJ4" s="378"/>
      <c r="BK4" s="33"/>
    </row>
    <row r="5" spans="1:63" ht="54">
      <c r="A5" s="15" t="s">
        <v>70</v>
      </c>
      <c r="B5" s="16" t="s">
        <v>3</v>
      </c>
      <c r="C5" s="17" t="s">
        <v>71</v>
      </c>
      <c r="D5" s="21" t="s">
        <v>54</v>
      </c>
      <c r="E5" s="13" t="s">
        <v>72</v>
      </c>
      <c r="F5" s="14" t="s">
        <v>73</v>
      </c>
      <c r="G5" s="18" t="s">
        <v>52</v>
      </c>
      <c r="H5" s="12" t="s">
        <v>53</v>
      </c>
      <c r="I5" s="21" t="s">
        <v>54</v>
      </c>
      <c r="J5" s="13" t="s">
        <v>72</v>
      </c>
      <c r="K5" s="14" t="s">
        <v>73</v>
      </c>
      <c r="L5" s="18" t="s">
        <v>52</v>
      </c>
      <c r="M5" s="12" t="s">
        <v>53</v>
      </c>
      <c r="N5" s="21" t="s">
        <v>54</v>
      </c>
      <c r="O5" s="13" t="s">
        <v>56</v>
      </c>
      <c r="P5" s="14" t="s">
        <v>74</v>
      </c>
      <c r="Q5" s="18" t="s">
        <v>52</v>
      </c>
      <c r="R5" s="12" t="s">
        <v>53</v>
      </c>
      <c r="S5" s="21" t="s">
        <v>54</v>
      </c>
      <c r="T5" s="13" t="s">
        <v>72</v>
      </c>
      <c r="U5" s="14" t="s">
        <v>73</v>
      </c>
      <c r="V5" s="18" t="s">
        <v>52</v>
      </c>
      <c r="W5" s="12" t="s">
        <v>53</v>
      </c>
      <c r="X5" s="21" t="s">
        <v>54</v>
      </c>
      <c r="Y5" s="13" t="s">
        <v>72</v>
      </c>
      <c r="Z5" s="14" t="s">
        <v>73</v>
      </c>
      <c r="AA5" s="18" t="s">
        <v>52</v>
      </c>
      <c r="AB5" s="12" t="s">
        <v>53</v>
      </c>
      <c r="AC5" s="21" t="s">
        <v>54</v>
      </c>
      <c r="AD5" s="13" t="s">
        <v>56</v>
      </c>
      <c r="AE5" s="14" t="s">
        <v>74</v>
      </c>
      <c r="AF5" s="18" t="s">
        <v>52</v>
      </c>
      <c r="AG5" s="12" t="s">
        <v>53</v>
      </c>
      <c r="AH5" s="21" t="s">
        <v>54</v>
      </c>
      <c r="AI5" s="13" t="s">
        <v>72</v>
      </c>
      <c r="AJ5" s="14" t="s">
        <v>73</v>
      </c>
      <c r="AK5" s="18" t="s">
        <v>52</v>
      </c>
      <c r="AL5" s="12" t="s">
        <v>53</v>
      </c>
      <c r="AM5" s="21" t="s">
        <v>54</v>
      </c>
      <c r="AN5" s="13" t="s">
        <v>72</v>
      </c>
      <c r="AO5" s="14" t="s">
        <v>73</v>
      </c>
      <c r="AP5" s="18" t="s">
        <v>52</v>
      </c>
      <c r="AQ5" s="12" t="s">
        <v>53</v>
      </c>
      <c r="AR5" s="21" t="s">
        <v>54</v>
      </c>
      <c r="AS5" s="13" t="s">
        <v>72</v>
      </c>
      <c r="AT5" s="14" t="s">
        <v>73</v>
      </c>
      <c r="AU5" s="18" t="s">
        <v>52</v>
      </c>
      <c r="AV5" s="12" t="s">
        <v>53</v>
      </c>
      <c r="AW5" s="21" t="s">
        <v>54</v>
      </c>
      <c r="AX5" s="13" t="s">
        <v>72</v>
      </c>
      <c r="AY5" s="14" t="s">
        <v>73</v>
      </c>
      <c r="AZ5" s="18" t="s">
        <v>52</v>
      </c>
      <c r="BA5" s="12" t="s">
        <v>53</v>
      </c>
      <c r="BB5" s="21" t="s">
        <v>54</v>
      </c>
      <c r="BC5" s="13" t="s">
        <v>72</v>
      </c>
      <c r="BD5" s="14" t="s">
        <v>73</v>
      </c>
      <c r="BE5" s="18" t="s">
        <v>52</v>
      </c>
      <c r="BF5" s="12" t="s">
        <v>53</v>
      </c>
      <c r="BG5" s="21" t="s">
        <v>54</v>
      </c>
      <c r="BH5" s="13" t="s">
        <v>72</v>
      </c>
      <c r="BI5" s="14" t="s">
        <v>73</v>
      </c>
      <c r="BJ5" s="18" t="s">
        <v>52</v>
      </c>
      <c r="BK5" s="12" t="s">
        <v>53</v>
      </c>
    </row>
    <row r="6" spans="1:63" ht="12.75" customHeight="1">
      <c r="A6" s="34"/>
      <c r="B6" s="16"/>
      <c r="C6" s="17"/>
      <c r="D6" s="35">
        <v>10</v>
      </c>
      <c r="E6" s="36">
        <v>8</v>
      </c>
      <c r="F6" s="36">
        <v>5</v>
      </c>
      <c r="G6" s="37">
        <v>0</v>
      </c>
      <c r="H6" s="38"/>
      <c r="I6" s="35">
        <v>10</v>
      </c>
      <c r="J6" s="36">
        <v>8</v>
      </c>
      <c r="K6" s="36">
        <v>5</v>
      </c>
      <c r="L6" s="37">
        <v>0</v>
      </c>
      <c r="M6" s="38"/>
      <c r="N6" s="35">
        <v>10</v>
      </c>
      <c r="O6" s="36">
        <v>8</v>
      </c>
      <c r="P6" s="36">
        <v>5</v>
      </c>
      <c r="Q6" s="37">
        <v>0</v>
      </c>
      <c r="R6" s="38"/>
      <c r="S6" s="35">
        <v>10</v>
      </c>
      <c r="T6" s="36">
        <v>8</v>
      </c>
      <c r="U6" s="36">
        <v>5</v>
      </c>
      <c r="V6" s="37">
        <v>0</v>
      </c>
      <c r="W6" s="38"/>
      <c r="X6" s="35">
        <v>10</v>
      </c>
      <c r="Y6" s="36">
        <v>8</v>
      </c>
      <c r="Z6" s="36">
        <v>5</v>
      </c>
      <c r="AA6" s="37">
        <v>0</v>
      </c>
      <c r="AB6" s="38"/>
      <c r="AC6" s="35">
        <v>10</v>
      </c>
      <c r="AD6" s="36">
        <v>8</v>
      </c>
      <c r="AE6" s="36">
        <v>5</v>
      </c>
      <c r="AF6" s="37">
        <v>0</v>
      </c>
      <c r="AG6" s="38"/>
      <c r="AH6" s="35">
        <v>10</v>
      </c>
      <c r="AI6" s="36">
        <v>8</v>
      </c>
      <c r="AJ6" s="36">
        <v>5</v>
      </c>
      <c r="AK6" s="37">
        <v>0</v>
      </c>
      <c r="AL6" s="38"/>
      <c r="AM6" s="35">
        <v>10</v>
      </c>
      <c r="AN6" s="36">
        <v>8</v>
      </c>
      <c r="AO6" s="36">
        <v>5</v>
      </c>
      <c r="AP6" s="37">
        <v>0</v>
      </c>
      <c r="AQ6" s="38"/>
      <c r="AR6" s="35">
        <v>10</v>
      </c>
      <c r="AS6" s="36">
        <v>8</v>
      </c>
      <c r="AT6" s="36">
        <v>5</v>
      </c>
      <c r="AU6" s="37">
        <v>0</v>
      </c>
      <c r="AV6" s="38"/>
      <c r="AW6" s="35">
        <v>10</v>
      </c>
      <c r="AX6" s="36">
        <v>8</v>
      </c>
      <c r="AY6" s="36">
        <v>5</v>
      </c>
      <c r="AZ6" s="37">
        <v>0</v>
      </c>
      <c r="BA6" s="38"/>
      <c r="BB6" s="35">
        <v>10</v>
      </c>
      <c r="BC6" s="36">
        <v>8</v>
      </c>
      <c r="BD6" s="36">
        <v>5</v>
      </c>
      <c r="BE6" s="37">
        <v>0</v>
      </c>
      <c r="BF6" s="38"/>
      <c r="BG6" s="35">
        <v>10</v>
      </c>
      <c r="BH6" s="36">
        <v>8</v>
      </c>
      <c r="BI6" s="36">
        <v>5</v>
      </c>
      <c r="BJ6" s="37">
        <v>0</v>
      </c>
      <c r="BK6" s="38"/>
    </row>
    <row r="7" spans="1:63" ht="87" thickBot="1">
      <c r="A7" s="380" t="s">
        <v>229</v>
      </c>
      <c r="B7" s="226" t="s">
        <v>230</v>
      </c>
      <c r="C7" s="2" t="s">
        <v>9</v>
      </c>
      <c r="D7" s="39"/>
      <c r="E7" s="40"/>
      <c r="F7" s="41" t="s">
        <v>61</v>
      </c>
      <c r="G7" s="42"/>
      <c r="H7" s="23"/>
      <c r="I7" s="39"/>
      <c r="J7" s="40"/>
      <c r="K7" s="41" t="s">
        <v>61</v>
      </c>
      <c r="L7" s="42"/>
      <c r="M7" s="23"/>
      <c r="N7" s="43"/>
      <c r="O7" s="43"/>
      <c r="P7" s="43"/>
      <c r="Q7" s="44" t="s">
        <v>126</v>
      </c>
      <c r="R7" s="24" t="s">
        <v>127</v>
      </c>
      <c r="S7" s="39"/>
      <c r="T7" s="40" t="s">
        <v>154</v>
      </c>
      <c r="U7" s="41"/>
      <c r="V7" s="42"/>
      <c r="W7" s="23"/>
      <c r="X7" s="39"/>
      <c r="Y7" s="40" t="s">
        <v>154</v>
      </c>
      <c r="Z7" s="41"/>
      <c r="AA7" s="42"/>
      <c r="AB7" s="23"/>
      <c r="AC7" s="39"/>
      <c r="AD7" s="40"/>
      <c r="AE7" s="41"/>
      <c r="AF7" s="42" t="s">
        <v>137</v>
      </c>
      <c r="AG7" s="27" t="s">
        <v>138</v>
      </c>
      <c r="AH7" s="176"/>
      <c r="AI7" s="177"/>
      <c r="AJ7" s="178" t="s">
        <v>169</v>
      </c>
      <c r="AK7" s="179"/>
      <c r="AL7" s="180"/>
      <c r="AM7" s="176"/>
      <c r="AN7" s="177"/>
      <c r="AO7" s="178" t="s">
        <v>169</v>
      </c>
      <c r="AP7" s="179"/>
      <c r="AQ7" s="180"/>
      <c r="AR7" s="119"/>
      <c r="AS7" s="40"/>
      <c r="AT7" s="41" t="s">
        <v>154</v>
      </c>
      <c r="AU7" s="40"/>
      <c r="AV7" s="120"/>
      <c r="AW7" s="119"/>
      <c r="AX7" s="40"/>
      <c r="AY7" s="41" t="s">
        <v>154</v>
      </c>
      <c r="AZ7" s="42"/>
      <c r="BA7" s="120"/>
      <c r="BB7" s="155"/>
      <c r="BC7" s="156"/>
      <c r="BD7" s="157"/>
      <c r="BE7" s="41" t="s">
        <v>154</v>
      </c>
      <c r="BF7" s="153" t="s">
        <v>159</v>
      </c>
      <c r="BG7" s="155"/>
      <c r="BH7" s="156"/>
      <c r="BI7" s="157"/>
      <c r="BJ7" s="41" t="s">
        <v>154</v>
      </c>
      <c r="BK7" s="153" t="s">
        <v>159</v>
      </c>
    </row>
    <row r="8" spans="1:63" ht="27.75" thickBot="1">
      <c r="A8" s="381"/>
      <c r="B8" s="226" t="s">
        <v>231</v>
      </c>
      <c r="C8" s="2" t="s">
        <v>76</v>
      </c>
      <c r="D8" s="39"/>
      <c r="E8" s="40"/>
      <c r="F8" s="41" t="s">
        <v>61</v>
      </c>
      <c r="G8" s="42"/>
      <c r="H8" s="23"/>
      <c r="I8" s="39"/>
      <c r="J8" s="40"/>
      <c r="K8" s="41" t="s">
        <v>61</v>
      </c>
      <c r="L8" s="42"/>
      <c r="M8" s="23"/>
      <c r="N8" s="43"/>
      <c r="O8" s="43"/>
      <c r="P8" s="43"/>
      <c r="Q8" s="44" t="s">
        <v>126</v>
      </c>
      <c r="R8" s="24" t="s">
        <v>127</v>
      </c>
      <c r="S8" s="39"/>
      <c r="T8" s="40" t="s">
        <v>154</v>
      </c>
      <c r="U8" s="41"/>
      <c r="V8" s="42"/>
      <c r="W8" s="23"/>
      <c r="X8" s="39"/>
      <c r="Y8" s="40" t="s">
        <v>154</v>
      </c>
      <c r="Z8" s="41"/>
      <c r="AA8" s="42"/>
      <c r="AB8" s="23"/>
      <c r="AC8" s="39"/>
      <c r="AD8" s="40"/>
      <c r="AE8" s="41"/>
      <c r="AF8" s="42" t="s">
        <v>137</v>
      </c>
      <c r="AG8" s="27" t="s">
        <v>138</v>
      </c>
      <c r="AH8" s="176"/>
      <c r="AI8" s="177"/>
      <c r="AJ8" s="178" t="s">
        <v>169</v>
      </c>
      <c r="AK8" s="179"/>
      <c r="AL8" s="180"/>
      <c r="AM8" s="176"/>
      <c r="AN8" s="177"/>
      <c r="AO8" s="178" t="s">
        <v>169</v>
      </c>
      <c r="AP8" s="179"/>
      <c r="AQ8" s="180"/>
      <c r="AR8" s="119"/>
      <c r="AS8" s="40"/>
      <c r="AT8" s="41" t="s">
        <v>154</v>
      </c>
      <c r="AU8" s="42"/>
      <c r="AV8" s="120"/>
      <c r="AW8" s="119"/>
      <c r="AX8" s="40"/>
      <c r="AY8" s="41" t="s">
        <v>154</v>
      </c>
      <c r="AZ8" s="42"/>
      <c r="BA8" s="120"/>
      <c r="BB8" s="155"/>
      <c r="BC8" s="41" t="s">
        <v>154</v>
      </c>
      <c r="BD8" s="157"/>
      <c r="BE8" s="41" t="s">
        <v>154</v>
      </c>
      <c r="BF8" s="153"/>
      <c r="BG8" s="155"/>
      <c r="BH8" s="41" t="s">
        <v>154</v>
      </c>
      <c r="BI8" s="157"/>
      <c r="BJ8" s="41" t="s">
        <v>154</v>
      </c>
      <c r="BK8" s="153"/>
    </row>
    <row r="9" spans="1:63" ht="61.9" customHeight="1" thickBot="1">
      <c r="A9" s="381"/>
      <c r="B9" s="226" t="s">
        <v>232</v>
      </c>
      <c r="C9" s="2" t="s">
        <v>11</v>
      </c>
      <c r="D9" s="39"/>
      <c r="E9" s="40"/>
      <c r="F9" s="41" t="s">
        <v>61</v>
      </c>
      <c r="G9" s="42"/>
      <c r="H9" s="23"/>
      <c r="I9" s="39"/>
      <c r="J9" s="40"/>
      <c r="K9" s="41" t="s">
        <v>61</v>
      </c>
      <c r="L9" s="42"/>
      <c r="M9" s="23"/>
      <c r="N9" s="43"/>
      <c r="O9" s="43"/>
      <c r="P9" s="43"/>
      <c r="Q9" s="44" t="s">
        <v>126</v>
      </c>
      <c r="R9" s="24" t="s">
        <v>127</v>
      </c>
      <c r="S9" s="39" t="s">
        <v>154</v>
      </c>
      <c r="T9" s="40"/>
      <c r="U9" s="41"/>
      <c r="V9" s="42"/>
      <c r="W9" s="23"/>
      <c r="X9" s="39"/>
      <c r="Y9" s="40"/>
      <c r="Z9" s="41"/>
      <c r="AA9" s="42" t="s">
        <v>154</v>
      </c>
      <c r="AB9" s="114" t="s">
        <v>155</v>
      </c>
      <c r="AC9" s="39"/>
      <c r="AD9" s="40"/>
      <c r="AE9" s="41"/>
      <c r="AF9" s="42" t="s">
        <v>137</v>
      </c>
      <c r="AG9" s="27" t="s">
        <v>138</v>
      </c>
      <c r="AH9" s="176"/>
      <c r="AI9" s="177"/>
      <c r="AJ9" s="178"/>
      <c r="AK9" s="179" t="s">
        <v>169</v>
      </c>
      <c r="AL9" s="23" t="s">
        <v>170</v>
      </c>
      <c r="AM9" s="176"/>
      <c r="AN9" s="177"/>
      <c r="AO9" s="178"/>
      <c r="AP9" s="179" t="s">
        <v>169</v>
      </c>
      <c r="AQ9" s="23" t="s">
        <v>170</v>
      </c>
      <c r="AR9" s="119"/>
      <c r="AS9" s="40"/>
      <c r="AT9" s="41" t="s">
        <v>154</v>
      </c>
      <c r="AU9" s="42"/>
      <c r="AV9" s="120"/>
      <c r="AW9" s="119"/>
      <c r="AX9" s="40"/>
      <c r="AY9" s="41" t="s">
        <v>154</v>
      </c>
      <c r="AZ9" s="42"/>
      <c r="BA9" s="120"/>
      <c r="BB9" s="155"/>
      <c r="BC9" s="156"/>
      <c r="BD9" s="41" t="s">
        <v>154</v>
      </c>
      <c r="BE9" s="41" t="s">
        <v>154</v>
      </c>
      <c r="BF9" s="153"/>
      <c r="BG9" s="155"/>
      <c r="BH9" s="156"/>
      <c r="BI9" s="157"/>
      <c r="BJ9" s="41" t="s">
        <v>154</v>
      </c>
      <c r="BK9" s="153" t="s">
        <v>160</v>
      </c>
    </row>
    <row r="10" spans="1:63" ht="39" thickBot="1">
      <c r="A10" s="381"/>
      <c r="B10" s="226" t="s">
        <v>233</v>
      </c>
      <c r="C10" s="2" t="s">
        <v>13</v>
      </c>
      <c r="D10" s="39"/>
      <c r="E10" s="40"/>
      <c r="F10" s="45"/>
      <c r="G10" s="41" t="s">
        <v>61</v>
      </c>
      <c r="H10" s="23" t="s">
        <v>62</v>
      </c>
      <c r="I10" s="39"/>
      <c r="J10" s="40"/>
      <c r="K10" s="45"/>
      <c r="L10" s="46"/>
      <c r="M10" s="47"/>
      <c r="N10" s="43"/>
      <c r="O10" s="43"/>
      <c r="P10" s="43"/>
      <c r="Q10" s="44" t="s">
        <v>126</v>
      </c>
      <c r="R10" s="24"/>
      <c r="S10" s="39" t="s">
        <v>154</v>
      </c>
      <c r="T10" s="40"/>
      <c r="U10" s="41"/>
      <c r="V10" s="42"/>
      <c r="W10" s="23"/>
      <c r="X10" s="39"/>
      <c r="Y10" s="40"/>
      <c r="Z10" s="41"/>
      <c r="AA10" s="42"/>
      <c r="AB10" s="23"/>
      <c r="AC10" s="39"/>
      <c r="AD10" s="40"/>
      <c r="AE10" s="41" t="s">
        <v>137</v>
      </c>
      <c r="AF10" s="42"/>
      <c r="AG10" s="27" t="s">
        <v>139</v>
      </c>
      <c r="AH10" s="181"/>
      <c r="AI10" s="182"/>
      <c r="AJ10" s="183" t="s">
        <v>169</v>
      </c>
      <c r="AK10" s="184"/>
      <c r="AL10" s="185"/>
      <c r="AM10" s="181"/>
      <c r="AN10" s="182"/>
      <c r="AO10" s="183" t="s">
        <v>169</v>
      </c>
      <c r="AP10" s="184"/>
      <c r="AQ10" s="185"/>
      <c r="AR10" s="121"/>
      <c r="AS10" s="116"/>
      <c r="AT10" s="122"/>
      <c r="AU10" s="41" t="s">
        <v>154</v>
      </c>
      <c r="AV10" s="123"/>
      <c r="AW10" s="121"/>
      <c r="AX10" s="116"/>
      <c r="AY10" s="122"/>
      <c r="AZ10" s="41" t="s">
        <v>154</v>
      </c>
      <c r="BA10" s="123"/>
      <c r="BB10" s="155"/>
      <c r="BC10" s="156"/>
      <c r="BD10" s="41" t="s">
        <v>154</v>
      </c>
      <c r="BE10" s="41" t="s">
        <v>154</v>
      </c>
      <c r="BF10" s="153"/>
      <c r="BG10" s="155"/>
      <c r="BH10" s="156"/>
      <c r="BI10" s="41" t="s">
        <v>154</v>
      </c>
      <c r="BJ10" s="41" t="s">
        <v>154</v>
      </c>
      <c r="BK10" s="153"/>
    </row>
    <row r="11" spans="1:63" ht="30.6" customHeight="1" thickBot="1">
      <c r="A11" s="381"/>
      <c r="B11" s="226" t="s">
        <v>234</v>
      </c>
      <c r="C11" s="2" t="s">
        <v>14</v>
      </c>
      <c r="D11" s="39"/>
      <c r="E11" s="40"/>
      <c r="F11" s="41" t="s">
        <v>61</v>
      </c>
      <c r="G11" s="46"/>
      <c r="H11" s="47"/>
      <c r="I11" s="39"/>
      <c r="J11" s="40"/>
      <c r="K11" s="41" t="s">
        <v>61</v>
      </c>
      <c r="L11" s="46"/>
      <c r="M11" s="47"/>
      <c r="N11" s="43"/>
      <c r="O11" s="43"/>
      <c r="P11" s="43"/>
      <c r="Q11" s="44" t="s">
        <v>126</v>
      </c>
      <c r="R11" s="24" t="s">
        <v>128</v>
      </c>
      <c r="S11" s="39"/>
      <c r="T11" s="40"/>
      <c r="U11" s="41" t="s">
        <v>154</v>
      </c>
      <c r="V11" s="42"/>
      <c r="W11" s="23"/>
      <c r="X11" s="39"/>
      <c r="Y11" s="40"/>
      <c r="Z11" s="41" t="s">
        <v>154</v>
      </c>
      <c r="AA11" s="42"/>
      <c r="AB11" s="23"/>
      <c r="AC11" s="39"/>
      <c r="AD11" s="40"/>
      <c r="AE11" s="41"/>
      <c r="AF11" s="42" t="s">
        <v>137</v>
      </c>
      <c r="AG11" s="27" t="s">
        <v>140</v>
      </c>
      <c r="AH11" s="181"/>
      <c r="AI11" s="182"/>
      <c r="AJ11" s="183" t="s">
        <v>169</v>
      </c>
      <c r="AK11" s="184"/>
      <c r="AL11" s="185"/>
      <c r="AM11" s="181"/>
      <c r="AN11" s="182"/>
      <c r="AO11" s="183" t="s">
        <v>169</v>
      </c>
      <c r="AP11" s="184"/>
      <c r="AQ11" s="185"/>
      <c r="AR11" s="121"/>
      <c r="AS11" s="41" t="s">
        <v>154</v>
      </c>
      <c r="AT11" s="122"/>
      <c r="AU11" s="124"/>
      <c r="AV11" s="123"/>
      <c r="AW11" s="121"/>
      <c r="AX11" s="41" t="s">
        <v>154</v>
      </c>
      <c r="AY11" s="122"/>
      <c r="AZ11" s="124"/>
      <c r="BA11" s="123"/>
      <c r="BB11" s="155"/>
      <c r="BC11" s="156"/>
      <c r="BD11" s="41" t="s">
        <v>154</v>
      </c>
      <c r="BE11" s="41" t="s">
        <v>154</v>
      </c>
      <c r="BF11" s="153"/>
      <c r="BG11" s="155"/>
      <c r="BH11" s="156"/>
      <c r="BI11" s="41" t="s">
        <v>154</v>
      </c>
      <c r="BJ11" s="41" t="s">
        <v>154</v>
      </c>
      <c r="BK11" s="153"/>
    </row>
    <row r="12" spans="1:63" ht="33" customHeight="1" thickBot="1">
      <c r="A12" s="381"/>
      <c r="B12" s="226" t="s">
        <v>235</v>
      </c>
      <c r="C12" s="2" t="s">
        <v>79</v>
      </c>
      <c r="D12" s="39"/>
      <c r="E12" s="40"/>
      <c r="F12" s="41" t="s">
        <v>61</v>
      </c>
      <c r="G12" s="46"/>
      <c r="H12" s="47"/>
      <c r="I12" s="39"/>
      <c r="J12" s="40"/>
      <c r="K12" s="41" t="s">
        <v>61</v>
      </c>
      <c r="L12" s="46"/>
      <c r="M12" s="47"/>
      <c r="N12" s="43"/>
      <c r="O12" s="43"/>
      <c r="P12" s="43"/>
      <c r="Q12" s="44" t="s">
        <v>126</v>
      </c>
      <c r="R12" s="24" t="s">
        <v>127</v>
      </c>
      <c r="S12" s="39"/>
      <c r="T12" s="40"/>
      <c r="U12" s="41" t="s">
        <v>154</v>
      </c>
      <c r="V12" s="42"/>
      <c r="W12" s="23"/>
      <c r="X12" s="39"/>
      <c r="Y12" s="40"/>
      <c r="Z12" s="41"/>
      <c r="AA12" s="42" t="s">
        <v>154</v>
      </c>
      <c r="AB12" s="23"/>
      <c r="AC12" s="39"/>
      <c r="AD12" s="40"/>
      <c r="AE12" s="41"/>
      <c r="AF12" s="42" t="s">
        <v>137</v>
      </c>
      <c r="AG12" s="27" t="s">
        <v>138</v>
      </c>
      <c r="AH12" s="181" t="s">
        <v>169</v>
      </c>
      <c r="AI12" s="182"/>
      <c r="AJ12" s="183"/>
      <c r="AK12" s="184"/>
      <c r="AL12" s="185" t="s">
        <v>171</v>
      </c>
      <c r="AM12" s="181"/>
      <c r="AN12" s="182"/>
      <c r="AO12" s="183"/>
      <c r="AP12" s="184" t="s">
        <v>169</v>
      </c>
      <c r="AQ12" s="185" t="s">
        <v>172</v>
      </c>
      <c r="AR12" s="121"/>
      <c r="AS12" s="41" t="s">
        <v>154</v>
      </c>
      <c r="AT12" s="122"/>
      <c r="AU12" s="124"/>
      <c r="AV12" s="123"/>
      <c r="AW12" s="121"/>
      <c r="AX12" s="41" t="s">
        <v>154</v>
      </c>
      <c r="AY12" s="122"/>
      <c r="AZ12" s="124"/>
      <c r="BA12" s="123"/>
      <c r="BB12" s="155"/>
      <c r="BC12" s="156"/>
      <c r="BD12" s="41" t="s">
        <v>154</v>
      </c>
      <c r="BE12" s="41" t="s">
        <v>154</v>
      </c>
      <c r="BF12" s="153"/>
      <c r="BG12" s="155"/>
      <c r="BH12" s="156"/>
      <c r="BI12" s="41" t="s">
        <v>154</v>
      </c>
      <c r="BJ12" s="41" t="s">
        <v>154</v>
      </c>
      <c r="BK12" s="153"/>
    </row>
    <row r="13" spans="1:63" ht="54.75" customHeight="1" thickBot="1">
      <c r="A13" s="381"/>
      <c r="B13" s="226" t="s">
        <v>236</v>
      </c>
      <c r="C13" s="2" t="s">
        <v>15</v>
      </c>
      <c r="D13" s="39"/>
      <c r="E13" s="40"/>
      <c r="F13" s="41" t="s">
        <v>61</v>
      </c>
      <c r="G13" s="46"/>
      <c r="H13" s="47"/>
      <c r="I13" s="39"/>
      <c r="J13" s="40"/>
      <c r="K13" s="41" t="s">
        <v>61</v>
      </c>
      <c r="L13" s="46"/>
      <c r="M13" s="47"/>
      <c r="N13" s="43"/>
      <c r="O13" s="43"/>
      <c r="P13" s="43"/>
      <c r="Q13" s="44" t="s">
        <v>126</v>
      </c>
      <c r="R13" s="24" t="s">
        <v>127</v>
      </c>
      <c r="S13" s="39" t="s">
        <v>154</v>
      </c>
      <c r="T13" s="40"/>
      <c r="U13" s="41"/>
      <c r="V13" s="42"/>
      <c r="W13" s="23"/>
      <c r="X13" s="39"/>
      <c r="Y13" s="40"/>
      <c r="Z13" s="41"/>
      <c r="AA13" s="42"/>
      <c r="AB13" s="23"/>
      <c r="AC13" s="39"/>
      <c r="AD13" s="40"/>
      <c r="AE13" s="41"/>
      <c r="AF13" s="42" t="s">
        <v>137</v>
      </c>
      <c r="AG13" s="27" t="s">
        <v>138</v>
      </c>
      <c r="AH13" s="181"/>
      <c r="AI13" s="182"/>
      <c r="AJ13" s="183"/>
      <c r="AK13" s="184" t="s">
        <v>169</v>
      </c>
      <c r="AL13" s="185" t="s">
        <v>173</v>
      </c>
      <c r="AM13" s="181"/>
      <c r="AN13" s="182"/>
      <c r="AO13" s="183"/>
      <c r="AP13" s="184" t="s">
        <v>169</v>
      </c>
      <c r="AQ13" s="185" t="s">
        <v>173</v>
      </c>
      <c r="AR13" s="121"/>
      <c r="AS13" s="116"/>
      <c r="AT13" s="41" t="s">
        <v>154</v>
      </c>
      <c r="AU13" s="124"/>
      <c r="AV13" s="123"/>
      <c r="AW13" s="121"/>
      <c r="AX13" s="116"/>
      <c r="AY13" s="41" t="s">
        <v>154</v>
      </c>
      <c r="AZ13" s="124"/>
      <c r="BA13" s="123"/>
      <c r="BB13" s="155"/>
      <c r="BC13" s="156"/>
      <c r="BD13" s="157"/>
      <c r="BE13" s="41" t="s">
        <v>154</v>
      </c>
      <c r="BF13" s="153" t="s">
        <v>160</v>
      </c>
      <c r="BG13" s="155"/>
      <c r="BH13" s="156"/>
      <c r="BI13" s="157"/>
      <c r="BJ13" s="41" t="s">
        <v>154</v>
      </c>
      <c r="BK13" s="153" t="s">
        <v>160</v>
      </c>
    </row>
    <row r="14" spans="1:63" ht="52.5" thickBot="1">
      <c r="A14" s="381"/>
      <c r="B14" s="226" t="s">
        <v>237</v>
      </c>
      <c r="C14" s="2" t="s">
        <v>16</v>
      </c>
      <c r="D14" s="39"/>
      <c r="E14" s="40"/>
      <c r="F14" s="41" t="s">
        <v>61</v>
      </c>
      <c r="G14" s="46"/>
      <c r="H14" s="47"/>
      <c r="I14" s="39"/>
      <c r="J14" s="40"/>
      <c r="K14" s="41" t="s">
        <v>61</v>
      </c>
      <c r="L14" s="46"/>
      <c r="M14" s="47"/>
      <c r="N14" s="43"/>
      <c r="O14" s="43"/>
      <c r="P14" s="43"/>
      <c r="Q14" s="44" t="s">
        <v>126</v>
      </c>
      <c r="R14" s="24" t="s">
        <v>127</v>
      </c>
      <c r="S14" s="39"/>
      <c r="T14" s="40"/>
      <c r="U14" s="41"/>
      <c r="V14" s="42" t="s">
        <v>154</v>
      </c>
      <c r="W14" s="23" t="s">
        <v>156</v>
      </c>
      <c r="X14" s="39"/>
      <c r="Y14" s="40"/>
      <c r="Z14" s="41"/>
      <c r="AA14" s="42" t="s">
        <v>154</v>
      </c>
      <c r="AB14" s="23" t="s">
        <v>156</v>
      </c>
      <c r="AC14" s="39"/>
      <c r="AD14" s="40"/>
      <c r="AE14" s="41"/>
      <c r="AF14" s="42" t="s">
        <v>137</v>
      </c>
      <c r="AG14" s="27" t="s">
        <v>138</v>
      </c>
      <c r="AH14" s="181"/>
      <c r="AI14" s="182"/>
      <c r="AJ14" s="183" t="s">
        <v>169</v>
      </c>
      <c r="AK14" s="184"/>
      <c r="AL14" s="185"/>
      <c r="AM14" s="181"/>
      <c r="AN14" s="182"/>
      <c r="AO14" s="183" t="s">
        <v>169</v>
      </c>
      <c r="AP14" s="184"/>
      <c r="AQ14" s="185"/>
      <c r="AR14" s="121"/>
      <c r="AS14" s="116"/>
      <c r="AT14" s="41" t="s">
        <v>154</v>
      </c>
      <c r="AU14" s="124"/>
      <c r="AV14" s="123"/>
      <c r="AW14" s="121"/>
      <c r="AX14" s="116"/>
      <c r="AY14" s="41" t="s">
        <v>154</v>
      </c>
      <c r="AZ14" s="124"/>
      <c r="BA14" s="123"/>
      <c r="BB14" s="155"/>
      <c r="BC14" s="156"/>
      <c r="BD14" s="157"/>
      <c r="BE14" s="41" t="s">
        <v>154</v>
      </c>
      <c r="BF14" s="153" t="s">
        <v>161</v>
      </c>
      <c r="BG14" s="155"/>
      <c r="BH14" s="156"/>
      <c r="BI14" s="157"/>
      <c r="BJ14" s="41" t="s">
        <v>154</v>
      </c>
      <c r="BK14" s="153" t="s">
        <v>161</v>
      </c>
    </row>
    <row r="15" spans="1:63" ht="48" thickBot="1">
      <c r="A15" s="381"/>
      <c r="B15" s="226" t="s">
        <v>238</v>
      </c>
      <c r="C15" s="2" t="s">
        <v>83</v>
      </c>
      <c r="D15" s="39" t="s">
        <v>61</v>
      </c>
      <c r="E15" s="40"/>
      <c r="F15" s="45"/>
      <c r="G15" s="46"/>
      <c r="H15" s="23" t="s">
        <v>168</v>
      </c>
      <c r="I15" s="39"/>
      <c r="J15" s="40"/>
      <c r="K15" s="45"/>
      <c r="L15" s="41" t="s">
        <v>61</v>
      </c>
      <c r="M15" s="23" t="s">
        <v>62</v>
      </c>
      <c r="N15" s="43"/>
      <c r="O15" s="43"/>
      <c r="P15" s="43"/>
      <c r="Q15" s="44" t="s">
        <v>126</v>
      </c>
      <c r="R15" s="24"/>
      <c r="S15" s="39"/>
      <c r="T15" s="40"/>
      <c r="U15" s="41"/>
      <c r="V15" s="42" t="s">
        <v>154</v>
      </c>
      <c r="W15" s="23" t="s">
        <v>156</v>
      </c>
      <c r="X15" s="39"/>
      <c r="Y15" s="40"/>
      <c r="Z15" s="41"/>
      <c r="AA15" s="42" t="s">
        <v>154</v>
      </c>
      <c r="AB15" s="23" t="s">
        <v>156</v>
      </c>
      <c r="AC15" s="39"/>
      <c r="AD15" s="40"/>
      <c r="AE15" s="41" t="s">
        <v>137</v>
      </c>
      <c r="AF15" s="42"/>
      <c r="AG15" s="27" t="s">
        <v>141</v>
      </c>
      <c r="AH15" s="181"/>
      <c r="AI15" s="182"/>
      <c r="AJ15" s="183"/>
      <c r="AK15" s="184" t="s">
        <v>169</v>
      </c>
      <c r="AL15" s="115" t="s">
        <v>174</v>
      </c>
      <c r="AM15" s="181"/>
      <c r="AN15" s="182"/>
      <c r="AO15" s="183"/>
      <c r="AP15" s="184" t="s">
        <v>169</v>
      </c>
      <c r="AQ15" s="185" t="s">
        <v>174</v>
      </c>
      <c r="AR15" s="121"/>
      <c r="AS15" s="116"/>
      <c r="AT15" s="41" t="s">
        <v>154</v>
      </c>
      <c r="AU15" s="124"/>
      <c r="AV15" s="123"/>
      <c r="AW15" s="121"/>
      <c r="AX15" s="116"/>
      <c r="AY15" s="41" t="s">
        <v>154</v>
      </c>
      <c r="AZ15" s="124"/>
      <c r="BA15" s="123"/>
      <c r="BB15" s="155"/>
      <c r="BC15" s="156"/>
      <c r="BD15" s="157"/>
      <c r="BE15" s="41" t="s">
        <v>154</v>
      </c>
      <c r="BF15" s="153" t="s">
        <v>162</v>
      </c>
      <c r="BG15" s="155"/>
      <c r="BH15" s="41" t="s">
        <v>154</v>
      </c>
      <c r="BI15" s="157"/>
      <c r="BJ15" s="41" t="s">
        <v>154</v>
      </c>
      <c r="BK15" s="153"/>
    </row>
    <row r="16" spans="1:63" ht="43.5" customHeight="1" thickBot="1">
      <c r="A16" s="381"/>
      <c r="B16" s="226" t="s">
        <v>239</v>
      </c>
      <c r="C16" s="2" t="s">
        <v>84</v>
      </c>
      <c r="D16" s="48"/>
      <c r="E16" s="49"/>
      <c r="F16" s="41" t="s">
        <v>61</v>
      </c>
      <c r="G16" s="46"/>
      <c r="H16" s="47"/>
      <c r="I16" s="48"/>
      <c r="J16" s="49"/>
      <c r="K16" s="41" t="s">
        <v>61</v>
      </c>
      <c r="L16" s="46"/>
      <c r="M16" s="47"/>
      <c r="N16" s="43"/>
      <c r="O16" s="43"/>
      <c r="P16" s="43" t="s">
        <v>126</v>
      </c>
      <c r="Q16" s="44"/>
      <c r="R16" s="24" t="s">
        <v>129</v>
      </c>
      <c r="S16" s="39"/>
      <c r="T16" s="40"/>
      <c r="U16" s="41" t="s">
        <v>154</v>
      </c>
      <c r="V16" s="42"/>
      <c r="W16" s="23"/>
      <c r="X16" s="39"/>
      <c r="Y16" s="40"/>
      <c r="Z16" s="41" t="s">
        <v>154</v>
      </c>
      <c r="AA16" s="42"/>
      <c r="AB16" s="23"/>
      <c r="AC16" s="39"/>
      <c r="AD16" s="40"/>
      <c r="AE16" s="41"/>
      <c r="AF16" s="42" t="s">
        <v>137</v>
      </c>
      <c r="AG16" s="27" t="s">
        <v>142</v>
      </c>
      <c r="AH16" s="181" t="s">
        <v>169</v>
      </c>
      <c r="AI16" s="182"/>
      <c r="AJ16" s="183"/>
      <c r="AK16" s="184"/>
      <c r="AL16" s="185" t="s">
        <v>175</v>
      </c>
      <c r="AM16" s="181" t="s">
        <v>169</v>
      </c>
      <c r="AN16" s="182"/>
      <c r="AO16" s="183"/>
      <c r="AP16" s="184"/>
      <c r="AQ16" s="185" t="s">
        <v>176</v>
      </c>
      <c r="AR16" s="125"/>
      <c r="AS16" s="41" t="s">
        <v>154</v>
      </c>
      <c r="AT16" s="122"/>
      <c r="AU16" s="124"/>
      <c r="AV16" s="123"/>
      <c r="AW16" s="125"/>
      <c r="AX16" s="41" t="s">
        <v>154</v>
      </c>
      <c r="AY16" s="122"/>
      <c r="AZ16" s="124"/>
      <c r="BA16" s="123"/>
      <c r="BB16" s="155"/>
      <c r="BC16" s="156"/>
      <c r="BD16" s="157"/>
      <c r="BE16" s="41" t="s">
        <v>154</v>
      </c>
      <c r="BF16" s="153" t="s">
        <v>162</v>
      </c>
      <c r="BG16" s="155"/>
      <c r="BH16" s="41" t="s">
        <v>154</v>
      </c>
      <c r="BI16" s="157"/>
      <c r="BJ16" s="41" t="s">
        <v>154</v>
      </c>
      <c r="BK16" s="153"/>
    </row>
    <row r="17" spans="1:63" ht="15.6" customHeight="1" thickBot="1">
      <c r="A17" s="381"/>
      <c r="B17" s="227" t="s">
        <v>240</v>
      </c>
      <c r="C17" s="2" t="s">
        <v>19</v>
      </c>
      <c r="D17" s="48"/>
      <c r="E17" s="49"/>
      <c r="F17" s="41" t="s">
        <v>61</v>
      </c>
      <c r="G17" s="46"/>
      <c r="H17" s="47"/>
      <c r="I17" s="48"/>
      <c r="J17" s="49"/>
      <c r="K17" s="41" t="s">
        <v>61</v>
      </c>
      <c r="L17" s="46"/>
      <c r="M17" s="47"/>
      <c r="N17" s="43"/>
      <c r="O17" s="43"/>
      <c r="P17" s="43"/>
      <c r="Q17" s="44" t="s">
        <v>126</v>
      </c>
      <c r="R17" s="24" t="s">
        <v>127</v>
      </c>
      <c r="S17" s="39"/>
      <c r="T17" s="40"/>
      <c r="U17" s="41"/>
      <c r="V17" s="42" t="s">
        <v>154</v>
      </c>
      <c r="W17" s="23" t="s">
        <v>156</v>
      </c>
      <c r="X17" s="39"/>
      <c r="Y17" s="40"/>
      <c r="Z17" s="41"/>
      <c r="AA17" s="42" t="s">
        <v>154</v>
      </c>
      <c r="AB17" s="23" t="s">
        <v>156</v>
      </c>
      <c r="AC17" s="39"/>
      <c r="AD17" s="40"/>
      <c r="AE17" s="41"/>
      <c r="AF17" s="42" t="s">
        <v>137</v>
      </c>
      <c r="AG17" s="27" t="s">
        <v>138</v>
      </c>
      <c r="AH17" s="181"/>
      <c r="AI17" s="182"/>
      <c r="AJ17" s="183"/>
      <c r="AK17" s="184" t="s">
        <v>169</v>
      </c>
      <c r="AL17" s="185" t="s">
        <v>173</v>
      </c>
      <c r="AM17" s="181"/>
      <c r="AN17" s="182"/>
      <c r="AO17" s="183"/>
      <c r="AP17" s="184" t="s">
        <v>169</v>
      </c>
      <c r="AQ17" s="185" t="s">
        <v>173</v>
      </c>
      <c r="AR17" s="125"/>
      <c r="AS17" s="41" t="s">
        <v>154</v>
      </c>
      <c r="AT17" s="122"/>
      <c r="AU17" s="124"/>
      <c r="AV17" s="123"/>
      <c r="AW17" s="125"/>
      <c r="AX17" s="41" t="s">
        <v>154</v>
      </c>
      <c r="AY17" s="122"/>
      <c r="AZ17" s="124"/>
      <c r="BA17" s="123"/>
      <c r="BB17" s="155"/>
      <c r="BC17" s="156"/>
      <c r="BD17" s="157"/>
      <c r="BE17" s="41" t="s">
        <v>154</v>
      </c>
      <c r="BF17" s="153" t="s">
        <v>160</v>
      </c>
      <c r="BG17" s="155"/>
      <c r="BH17" s="156"/>
      <c r="BI17" s="157"/>
      <c r="BJ17" s="41" t="s">
        <v>154</v>
      </c>
      <c r="BK17" s="153" t="s">
        <v>160</v>
      </c>
    </row>
    <row r="18" spans="1:63" ht="22.15" customHeight="1" thickBot="1">
      <c r="A18" s="381"/>
      <c r="B18" s="227" t="s">
        <v>241</v>
      </c>
      <c r="C18" s="4" t="s">
        <v>21</v>
      </c>
      <c r="D18" s="50"/>
      <c r="E18" s="51"/>
      <c r="F18" s="41" t="s">
        <v>61</v>
      </c>
      <c r="G18" s="52"/>
      <c r="H18" s="53"/>
      <c r="I18" s="50"/>
      <c r="J18" s="51"/>
      <c r="K18" s="41" t="s">
        <v>61</v>
      </c>
      <c r="L18" s="52"/>
      <c r="M18" s="53"/>
      <c r="N18" s="54"/>
      <c r="O18" s="54"/>
      <c r="P18" s="54"/>
      <c r="Q18" s="55" t="s">
        <v>126</v>
      </c>
      <c r="R18" s="25" t="s">
        <v>130</v>
      </c>
      <c r="S18" s="57"/>
      <c r="T18" s="58"/>
      <c r="U18" s="59" t="s">
        <v>154</v>
      </c>
      <c r="V18" s="60"/>
      <c r="W18" s="22"/>
      <c r="X18" s="57"/>
      <c r="Y18" s="58"/>
      <c r="Z18" s="59" t="s">
        <v>154</v>
      </c>
      <c r="AA18" s="60"/>
      <c r="AB18" s="22"/>
      <c r="AC18" s="57"/>
      <c r="AD18" s="58"/>
      <c r="AE18" s="59"/>
      <c r="AF18" s="60" t="s">
        <v>137</v>
      </c>
      <c r="AG18" s="28" t="s">
        <v>143</v>
      </c>
      <c r="AH18" s="186" t="s">
        <v>169</v>
      </c>
      <c r="AI18" s="187"/>
      <c r="AJ18" s="188"/>
      <c r="AK18" s="189"/>
      <c r="AL18" s="190" t="s">
        <v>177</v>
      </c>
      <c r="AM18" s="186"/>
      <c r="AN18" s="187"/>
      <c r="AO18" s="188" t="s">
        <v>169</v>
      </c>
      <c r="AP18" s="189"/>
      <c r="AQ18" s="190"/>
      <c r="AR18" s="126"/>
      <c r="AS18" s="41" t="s">
        <v>154</v>
      </c>
      <c r="AT18" s="127"/>
      <c r="AU18" s="128"/>
      <c r="AV18" s="129"/>
      <c r="AW18" s="126"/>
      <c r="AX18" s="41" t="s">
        <v>154</v>
      </c>
      <c r="AY18" s="127"/>
      <c r="AZ18" s="128"/>
      <c r="BA18" s="129"/>
      <c r="BB18" s="160"/>
      <c r="BC18" s="161"/>
      <c r="BD18" s="41" t="s">
        <v>154</v>
      </c>
      <c r="BE18" s="41" t="s">
        <v>154</v>
      </c>
      <c r="BF18" s="154"/>
      <c r="BG18" s="160"/>
      <c r="BH18" s="161"/>
      <c r="BI18" s="41" t="s">
        <v>154</v>
      </c>
      <c r="BJ18" s="41" t="s">
        <v>154</v>
      </c>
      <c r="BK18" s="154"/>
    </row>
    <row r="19" spans="1:63" ht="52.5" thickBot="1">
      <c r="A19" s="381"/>
      <c r="B19" s="226" t="s">
        <v>242</v>
      </c>
      <c r="C19" s="4"/>
      <c r="D19" s="50"/>
      <c r="E19" s="51"/>
      <c r="F19" s="56"/>
      <c r="G19" s="41" t="s">
        <v>61</v>
      </c>
      <c r="H19" s="22" t="s">
        <v>123</v>
      </c>
      <c r="I19" s="50"/>
      <c r="J19" s="51"/>
      <c r="K19" s="56"/>
      <c r="L19" s="41" t="s">
        <v>61</v>
      </c>
      <c r="M19" s="22" t="s">
        <v>123</v>
      </c>
      <c r="N19" s="61"/>
      <c r="O19" s="61"/>
      <c r="P19" s="61"/>
      <c r="Q19" s="62" t="s">
        <v>126</v>
      </c>
      <c r="R19" s="63" t="s">
        <v>131</v>
      </c>
      <c r="S19" s="57"/>
      <c r="T19" s="58" t="s">
        <v>154</v>
      </c>
      <c r="U19" s="59"/>
      <c r="V19" s="60"/>
      <c r="W19" s="22"/>
      <c r="X19" s="57"/>
      <c r="Y19" s="58"/>
      <c r="Z19" s="59"/>
      <c r="AA19" s="60" t="s">
        <v>157</v>
      </c>
      <c r="AB19" s="22"/>
      <c r="AC19" s="57"/>
      <c r="AD19" s="58"/>
      <c r="AE19" s="59"/>
      <c r="AF19" s="60" t="s">
        <v>137</v>
      </c>
      <c r="AG19" s="28" t="s">
        <v>144</v>
      </c>
      <c r="AH19" s="186"/>
      <c r="AI19" s="187"/>
      <c r="AJ19" s="188"/>
      <c r="AK19" s="189" t="s">
        <v>169</v>
      </c>
      <c r="AL19" s="115" t="s">
        <v>174</v>
      </c>
      <c r="AM19" s="186"/>
      <c r="AN19" s="187"/>
      <c r="AO19" s="188"/>
      <c r="AP19" s="189" t="s">
        <v>169</v>
      </c>
      <c r="AQ19" s="190" t="s">
        <v>174</v>
      </c>
      <c r="AR19" s="126"/>
      <c r="AS19" s="130"/>
      <c r="AT19" s="127"/>
      <c r="AU19" s="41" t="s">
        <v>154</v>
      </c>
      <c r="AV19" s="123" t="s">
        <v>158</v>
      </c>
      <c r="AW19" s="126"/>
      <c r="AX19" s="130"/>
      <c r="AY19" s="127"/>
      <c r="AZ19" s="41" t="s">
        <v>154</v>
      </c>
      <c r="BA19" s="123" t="s">
        <v>158</v>
      </c>
      <c r="BB19" s="160"/>
      <c r="BC19" s="161"/>
      <c r="BD19" s="159"/>
      <c r="BE19" s="41" t="s">
        <v>154</v>
      </c>
      <c r="BF19" s="154" t="s">
        <v>163</v>
      </c>
      <c r="BG19" s="160"/>
      <c r="BH19" s="161"/>
      <c r="BI19" s="159"/>
      <c r="BJ19" s="41" t="s">
        <v>154</v>
      </c>
      <c r="BK19" s="154" t="s">
        <v>163</v>
      </c>
    </row>
    <row r="20" spans="1:63" ht="52.5" thickBot="1">
      <c r="A20" s="382"/>
      <c r="B20" s="228" t="s">
        <v>243</v>
      </c>
      <c r="C20" s="8"/>
      <c r="D20" s="64"/>
      <c r="E20" s="65"/>
      <c r="F20" s="66"/>
      <c r="G20" s="67" t="s">
        <v>61</v>
      </c>
      <c r="H20" s="22" t="s">
        <v>124</v>
      </c>
      <c r="I20" s="64"/>
      <c r="J20" s="65"/>
      <c r="K20" s="66"/>
      <c r="L20" s="41" t="s">
        <v>61</v>
      </c>
      <c r="M20" s="22" t="s">
        <v>124</v>
      </c>
      <c r="N20" s="68"/>
      <c r="O20" s="68"/>
      <c r="P20" s="68"/>
      <c r="Q20" s="69" t="s">
        <v>126</v>
      </c>
      <c r="R20" s="63" t="s">
        <v>127</v>
      </c>
      <c r="S20" s="64"/>
      <c r="T20" s="65"/>
      <c r="U20" s="71"/>
      <c r="V20" s="67" t="s">
        <v>157</v>
      </c>
      <c r="W20" s="22" t="s">
        <v>156</v>
      </c>
      <c r="X20" s="64"/>
      <c r="Y20" s="65"/>
      <c r="Z20" s="71"/>
      <c r="AA20" s="67" t="s">
        <v>157</v>
      </c>
      <c r="AB20" s="22" t="s">
        <v>156</v>
      </c>
      <c r="AC20" s="64"/>
      <c r="AD20" s="65"/>
      <c r="AE20" s="71"/>
      <c r="AF20" s="67" t="s">
        <v>137</v>
      </c>
      <c r="AG20" s="28" t="s">
        <v>138</v>
      </c>
      <c r="AH20" s="191"/>
      <c r="AI20" s="192"/>
      <c r="AJ20" s="193"/>
      <c r="AK20" s="194" t="s">
        <v>169</v>
      </c>
      <c r="AL20" s="115" t="s">
        <v>174</v>
      </c>
      <c r="AM20" s="191"/>
      <c r="AN20" s="192"/>
      <c r="AO20" s="193"/>
      <c r="AP20" s="194" t="s">
        <v>169</v>
      </c>
      <c r="AQ20" s="190" t="s">
        <v>174</v>
      </c>
      <c r="AR20" s="131"/>
      <c r="AS20" s="117"/>
      <c r="AT20" s="132"/>
      <c r="AU20" s="133" t="s">
        <v>154</v>
      </c>
      <c r="AV20" s="123" t="s">
        <v>158</v>
      </c>
      <c r="AW20" s="131"/>
      <c r="AX20" s="117"/>
      <c r="AY20" s="132"/>
      <c r="AZ20" s="133" t="s">
        <v>154</v>
      </c>
      <c r="BA20" s="123" t="s">
        <v>158</v>
      </c>
      <c r="BB20" s="162"/>
      <c r="BC20" s="163"/>
      <c r="BD20" s="164"/>
      <c r="BE20" s="71" t="s">
        <v>154</v>
      </c>
      <c r="BF20" s="170" t="s">
        <v>163</v>
      </c>
      <c r="BG20" s="162"/>
      <c r="BH20" s="163"/>
      <c r="BI20" s="164"/>
      <c r="BJ20" s="133" t="s">
        <v>154</v>
      </c>
      <c r="BK20" s="154" t="s">
        <v>163</v>
      </c>
    </row>
    <row r="21" spans="1:63" ht="39.75" thickTop="1" thickBot="1">
      <c r="A21" s="364" t="s">
        <v>0</v>
      </c>
      <c r="B21" s="5" t="s">
        <v>86</v>
      </c>
      <c r="C21" s="6" t="s">
        <v>23</v>
      </c>
      <c r="D21" s="72"/>
      <c r="E21" s="73"/>
      <c r="F21" s="41" t="s">
        <v>61</v>
      </c>
      <c r="G21" s="74"/>
      <c r="H21" s="75"/>
      <c r="I21" s="72"/>
      <c r="J21" s="73"/>
      <c r="K21" s="41" t="s">
        <v>61</v>
      </c>
      <c r="L21" s="74"/>
      <c r="M21" s="75"/>
      <c r="N21" s="43"/>
      <c r="O21" s="43"/>
      <c r="P21" s="43"/>
      <c r="Q21" s="44" t="s">
        <v>126</v>
      </c>
      <c r="R21" s="26"/>
      <c r="S21" s="72"/>
      <c r="T21" s="78" t="s">
        <v>154</v>
      </c>
      <c r="U21" s="76"/>
      <c r="V21" s="79"/>
      <c r="W21" s="118"/>
      <c r="X21" s="77"/>
      <c r="Y21" s="78" t="s">
        <v>154</v>
      </c>
      <c r="Z21" s="76"/>
      <c r="AA21" s="74"/>
      <c r="AB21" s="75"/>
      <c r="AC21" s="77"/>
      <c r="AD21" s="78"/>
      <c r="AE21" s="76"/>
      <c r="AF21" s="79" t="s">
        <v>137</v>
      </c>
      <c r="AG21" s="29" t="s">
        <v>145</v>
      </c>
      <c r="AH21" s="195"/>
      <c r="AI21" s="196"/>
      <c r="AJ21" s="197" t="s">
        <v>169</v>
      </c>
      <c r="AK21" s="198"/>
      <c r="AL21" s="199"/>
      <c r="AM21" s="195"/>
      <c r="AN21" s="196"/>
      <c r="AO21" s="197" t="s">
        <v>169</v>
      </c>
      <c r="AP21" s="198"/>
      <c r="AQ21" s="199"/>
      <c r="AR21" s="134"/>
      <c r="AS21" s="135"/>
      <c r="AT21" s="41" t="s">
        <v>154</v>
      </c>
      <c r="AU21" s="136"/>
      <c r="AV21" s="137"/>
      <c r="AW21" s="134"/>
      <c r="AX21" s="135"/>
      <c r="AY21" s="41" t="s">
        <v>154</v>
      </c>
      <c r="AZ21" s="136"/>
      <c r="BA21" s="137"/>
      <c r="BB21" s="165"/>
      <c r="BC21" s="41" t="s">
        <v>154</v>
      </c>
      <c r="BD21" s="166"/>
      <c r="BE21" s="76" t="s">
        <v>154</v>
      </c>
      <c r="BF21" s="168"/>
      <c r="BG21" s="165"/>
      <c r="BH21" s="76" t="s">
        <v>154</v>
      </c>
      <c r="BI21" s="166"/>
      <c r="BJ21" s="76" t="s">
        <v>154</v>
      </c>
      <c r="BK21" s="167"/>
    </row>
    <row r="22" spans="1:63" ht="18" thickBot="1">
      <c r="A22" s="364"/>
      <c r="B22" s="5" t="s">
        <v>87</v>
      </c>
      <c r="C22" s="6" t="s">
        <v>24</v>
      </c>
      <c r="D22" s="72"/>
      <c r="E22" s="41" t="s">
        <v>61</v>
      </c>
      <c r="F22" s="80"/>
      <c r="G22" s="41"/>
      <c r="H22" s="81"/>
      <c r="I22" s="72"/>
      <c r="J22" s="41" t="s">
        <v>61</v>
      </c>
      <c r="K22" s="80"/>
      <c r="L22" s="74"/>
      <c r="M22" s="81"/>
      <c r="N22" s="43"/>
      <c r="O22" s="43"/>
      <c r="P22" s="43" t="s">
        <v>126</v>
      </c>
      <c r="Q22" s="44"/>
      <c r="R22" s="24"/>
      <c r="S22" s="72"/>
      <c r="T22" s="78" t="s">
        <v>154</v>
      </c>
      <c r="U22" s="80"/>
      <c r="V22" s="74"/>
      <c r="W22" s="81"/>
      <c r="X22" s="72"/>
      <c r="Y22" s="78" t="s">
        <v>154</v>
      </c>
      <c r="Z22" s="80"/>
      <c r="AA22" s="74"/>
      <c r="AB22" s="81"/>
      <c r="AC22" s="77"/>
      <c r="AD22" s="78"/>
      <c r="AE22" s="76" t="s">
        <v>137</v>
      </c>
      <c r="AF22" s="79"/>
      <c r="AG22" s="82"/>
      <c r="AH22" s="195"/>
      <c r="AI22" s="196"/>
      <c r="AJ22" s="197" t="s">
        <v>169</v>
      </c>
      <c r="AK22" s="198"/>
      <c r="AL22" s="200"/>
      <c r="AM22" s="195"/>
      <c r="AN22" s="196"/>
      <c r="AO22" s="197" t="s">
        <v>169</v>
      </c>
      <c r="AP22" s="198"/>
      <c r="AQ22" s="200"/>
      <c r="AR22" s="134"/>
      <c r="AS22" s="41" t="s">
        <v>154</v>
      </c>
      <c r="AT22" s="138"/>
      <c r="AU22" s="136"/>
      <c r="AV22" s="139"/>
      <c r="AW22" s="134"/>
      <c r="AX22" s="41" t="s">
        <v>154</v>
      </c>
      <c r="AY22" s="138"/>
      <c r="AZ22" s="136"/>
      <c r="BA22" s="139"/>
      <c r="BB22" s="165"/>
      <c r="BC22" s="41" t="s">
        <v>154</v>
      </c>
      <c r="BD22" s="166"/>
      <c r="BE22" s="41" t="s">
        <v>154</v>
      </c>
      <c r="BF22" s="168"/>
      <c r="BG22" s="165"/>
      <c r="BH22" s="41" t="s">
        <v>154</v>
      </c>
      <c r="BI22" s="166"/>
      <c r="BJ22" s="41" t="s">
        <v>154</v>
      </c>
      <c r="BK22" s="168"/>
    </row>
    <row r="23" spans="1:63" ht="31.7" customHeight="1" thickBot="1">
      <c r="A23" s="364"/>
      <c r="B23" s="5" t="s">
        <v>25</v>
      </c>
      <c r="C23" s="6" t="s">
        <v>88</v>
      </c>
      <c r="D23" s="72"/>
      <c r="E23" s="73"/>
      <c r="F23" s="80"/>
      <c r="G23" s="41" t="s">
        <v>61</v>
      </c>
      <c r="H23" s="23" t="s">
        <v>62</v>
      </c>
      <c r="I23" s="72"/>
      <c r="J23" s="73"/>
      <c r="K23" s="80"/>
      <c r="L23" s="41" t="s">
        <v>61</v>
      </c>
      <c r="M23" s="23" t="s">
        <v>62</v>
      </c>
      <c r="N23" s="43"/>
      <c r="O23" s="43"/>
      <c r="P23" s="43"/>
      <c r="Q23" s="44" t="s">
        <v>126</v>
      </c>
      <c r="R23" s="24" t="s">
        <v>127</v>
      </c>
      <c r="S23" s="72"/>
      <c r="T23" s="73"/>
      <c r="U23" s="80"/>
      <c r="V23" s="79" t="s">
        <v>154</v>
      </c>
      <c r="W23" s="81"/>
      <c r="X23" s="72"/>
      <c r="Y23" s="73"/>
      <c r="Z23" s="80"/>
      <c r="AA23" s="79" t="s">
        <v>154</v>
      </c>
      <c r="AB23" s="81"/>
      <c r="AC23" s="77"/>
      <c r="AD23" s="78"/>
      <c r="AE23" s="76"/>
      <c r="AF23" s="79" t="s">
        <v>137</v>
      </c>
      <c r="AG23" s="82" t="s">
        <v>138</v>
      </c>
      <c r="AH23" s="195"/>
      <c r="AI23" s="196"/>
      <c r="AJ23" s="197"/>
      <c r="AK23" s="198" t="s">
        <v>169</v>
      </c>
      <c r="AL23" s="115" t="s">
        <v>174</v>
      </c>
      <c r="AM23" s="195"/>
      <c r="AN23" s="196"/>
      <c r="AO23" s="197"/>
      <c r="AP23" s="198" t="s">
        <v>169</v>
      </c>
      <c r="AQ23" s="115" t="s">
        <v>174</v>
      </c>
      <c r="AR23" s="134"/>
      <c r="AS23" s="135"/>
      <c r="AT23" s="138"/>
      <c r="AU23" s="41" t="s">
        <v>154</v>
      </c>
      <c r="AV23" s="139"/>
      <c r="AW23" s="134"/>
      <c r="AX23" s="135"/>
      <c r="AY23" s="138"/>
      <c r="AZ23" s="41" t="s">
        <v>154</v>
      </c>
      <c r="BA23" s="139"/>
      <c r="BB23" s="165"/>
      <c r="BC23" s="169"/>
      <c r="BD23" s="166"/>
      <c r="BE23" s="41" t="s">
        <v>154</v>
      </c>
      <c r="BF23" s="153" t="s">
        <v>160</v>
      </c>
      <c r="BG23" s="165"/>
      <c r="BH23" s="169"/>
      <c r="BI23" s="166"/>
      <c r="BJ23" s="41" t="s">
        <v>154</v>
      </c>
      <c r="BK23" s="153" t="s">
        <v>160</v>
      </c>
    </row>
    <row r="24" spans="1:63" ht="35.25" thickBot="1">
      <c r="A24" s="364"/>
      <c r="B24" s="5" t="s">
        <v>26</v>
      </c>
      <c r="C24" s="6" t="s">
        <v>89</v>
      </c>
      <c r="D24" s="72"/>
      <c r="E24" s="73"/>
      <c r="F24" s="80"/>
      <c r="G24" s="41" t="s">
        <v>61</v>
      </c>
      <c r="H24" s="23" t="s">
        <v>62</v>
      </c>
      <c r="I24" s="72"/>
      <c r="J24" s="73"/>
      <c r="K24" s="80"/>
      <c r="L24" s="41" t="s">
        <v>61</v>
      </c>
      <c r="M24" s="23" t="s">
        <v>62</v>
      </c>
      <c r="N24" s="43"/>
      <c r="O24" s="43"/>
      <c r="P24" s="43"/>
      <c r="Q24" s="44" t="s">
        <v>126</v>
      </c>
      <c r="R24" s="24" t="s">
        <v>127</v>
      </c>
      <c r="S24" s="72"/>
      <c r="T24" s="73"/>
      <c r="U24" s="80"/>
      <c r="V24" s="79" t="s">
        <v>154</v>
      </c>
      <c r="W24" s="81"/>
      <c r="X24" s="72"/>
      <c r="Y24" s="73"/>
      <c r="Z24" s="80"/>
      <c r="AA24" s="79" t="s">
        <v>154</v>
      </c>
      <c r="AB24" s="81"/>
      <c r="AC24" s="77"/>
      <c r="AD24" s="78"/>
      <c r="AE24" s="76"/>
      <c r="AF24" s="79" t="s">
        <v>137</v>
      </c>
      <c r="AG24" s="82" t="s">
        <v>138</v>
      </c>
      <c r="AH24" s="195"/>
      <c r="AI24" s="196"/>
      <c r="AJ24" s="197"/>
      <c r="AK24" s="198" t="s">
        <v>169</v>
      </c>
      <c r="AL24" s="115" t="s">
        <v>174</v>
      </c>
      <c r="AM24" s="195"/>
      <c r="AN24" s="196"/>
      <c r="AO24" s="197"/>
      <c r="AP24" s="198" t="s">
        <v>169</v>
      </c>
      <c r="AQ24" s="200" t="s">
        <v>174</v>
      </c>
      <c r="AR24" s="134"/>
      <c r="AS24" s="135"/>
      <c r="AT24" s="138"/>
      <c r="AU24" s="41" t="s">
        <v>154</v>
      </c>
      <c r="AV24" s="139"/>
      <c r="AW24" s="134"/>
      <c r="AX24" s="135"/>
      <c r="AY24" s="138"/>
      <c r="AZ24" s="41" t="s">
        <v>154</v>
      </c>
      <c r="BA24" s="139"/>
      <c r="BB24" s="165"/>
      <c r="BC24" s="169"/>
      <c r="BD24" s="166"/>
      <c r="BE24" s="41" t="s">
        <v>154</v>
      </c>
      <c r="BF24" s="153" t="s">
        <v>160</v>
      </c>
      <c r="BG24" s="165"/>
      <c r="BH24" s="169"/>
      <c r="BI24" s="166"/>
      <c r="BJ24" s="41" t="s">
        <v>154</v>
      </c>
      <c r="BK24" s="153" t="s">
        <v>160</v>
      </c>
    </row>
    <row r="25" spans="1:63" ht="35.25" thickBot="1">
      <c r="A25" s="364"/>
      <c r="B25" s="5" t="s">
        <v>27</v>
      </c>
      <c r="C25" s="6" t="s">
        <v>90</v>
      </c>
      <c r="D25" s="72"/>
      <c r="E25" s="73"/>
      <c r="F25" s="80"/>
      <c r="G25" s="41" t="s">
        <v>61</v>
      </c>
      <c r="H25" s="23" t="s">
        <v>62</v>
      </c>
      <c r="I25" s="72"/>
      <c r="J25" s="73"/>
      <c r="K25" s="80"/>
      <c r="L25" s="41" t="s">
        <v>61</v>
      </c>
      <c r="M25" s="23" t="s">
        <v>62</v>
      </c>
      <c r="N25" s="43"/>
      <c r="O25" s="43"/>
      <c r="P25" s="43"/>
      <c r="Q25" s="44" t="s">
        <v>126</v>
      </c>
      <c r="R25" s="24" t="s">
        <v>127</v>
      </c>
      <c r="S25" s="72"/>
      <c r="T25" s="73"/>
      <c r="U25" s="80"/>
      <c r="V25" s="79" t="s">
        <v>154</v>
      </c>
      <c r="W25" s="81"/>
      <c r="X25" s="72"/>
      <c r="Y25" s="73"/>
      <c r="Z25" s="80"/>
      <c r="AA25" s="79" t="s">
        <v>154</v>
      </c>
      <c r="AB25" s="81"/>
      <c r="AC25" s="77"/>
      <c r="AD25" s="78"/>
      <c r="AE25" s="76"/>
      <c r="AF25" s="79" t="s">
        <v>137</v>
      </c>
      <c r="AG25" s="82" t="s">
        <v>138</v>
      </c>
      <c r="AH25" s="195"/>
      <c r="AI25" s="196"/>
      <c r="AJ25" s="197"/>
      <c r="AK25" s="198" t="s">
        <v>169</v>
      </c>
      <c r="AL25" s="115" t="s">
        <v>174</v>
      </c>
      <c r="AM25" s="195"/>
      <c r="AN25" s="196"/>
      <c r="AO25" s="197"/>
      <c r="AP25" s="198" t="s">
        <v>169</v>
      </c>
      <c r="AQ25" s="200" t="s">
        <v>174</v>
      </c>
      <c r="AR25" s="134"/>
      <c r="AS25" s="135"/>
      <c r="AT25" s="138"/>
      <c r="AU25" s="41" t="s">
        <v>154</v>
      </c>
      <c r="AV25" s="139"/>
      <c r="AW25" s="134"/>
      <c r="AX25" s="135"/>
      <c r="AY25" s="138"/>
      <c r="AZ25" s="41" t="s">
        <v>154</v>
      </c>
      <c r="BA25" s="139"/>
      <c r="BB25" s="165"/>
      <c r="BC25" s="169"/>
      <c r="BD25" s="166"/>
      <c r="BE25" s="41" t="s">
        <v>154</v>
      </c>
      <c r="BF25" s="153" t="s">
        <v>160</v>
      </c>
      <c r="BG25" s="165"/>
      <c r="BH25" s="169"/>
      <c r="BI25" s="166"/>
      <c r="BJ25" s="41" t="s">
        <v>154</v>
      </c>
      <c r="BK25" s="153" t="s">
        <v>160</v>
      </c>
    </row>
    <row r="26" spans="1:63" ht="18" thickBot="1">
      <c r="A26" s="365"/>
      <c r="B26" s="1" t="s">
        <v>91</v>
      </c>
      <c r="C26" s="2" t="s">
        <v>28</v>
      </c>
      <c r="D26" s="48"/>
      <c r="E26" s="49"/>
      <c r="F26" s="41" t="s">
        <v>61</v>
      </c>
      <c r="G26" s="46"/>
      <c r="H26" s="47"/>
      <c r="I26" s="48"/>
      <c r="J26" s="49"/>
      <c r="K26" s="41" t="s">
        <v>61</v>
      </c>
      <c r="L26" s="46"/>
      <c r="M26" s="47"/>
      <c r="N26" s="43"/>
      <c r="O26" s="43"/>
      <c r="P26" s="43"/>
      <c r="Q26" s="44" t="s">
        <v>126</v>
      </c>
      <c r="R26" s="24" t="s">
        <v>127</v>
      </c>
      <c r="S26" s="48"/>
      <c r="T26" s="40" t="s">
        <v>154</v>
      </c>
      <c r="U26" s="45"/>
      <c r="V26" s="46"/>
      <c r="W26" s="47"/>
      <c r="X26" s="48"/>
      <c r="Y26" s="40" t="s">
        <v>154</v>
      </c>
      <c r="Z26" s="45"/>
      <c r="AA26" s="46"/>
      <c r="AB26" s="47"/>
      <c r="AC26" s="39"/>
      <c r="AD26" s="40"/>
      <c r="AE26" s="41"/>
      <c r="AF26" s="42" t="s">
        <v>137</v>
      </c>
      <c r="AG26" s="27" t="s">
        <v>138</v>
      </c>
      <c r="AH26" s="181"/>
      <c r="AI26" s="182"/>
      <c r="AJ26" s="183" t="s">
        <v>169</v>
      </c>
      <c r="AK26" s="184"/>
      <c r="AL26" s="185"/>
      <c r="AM26" s="181"/>
      <c r="AN26" s="182"/>
      <c r="AO26" s="183" t="s">
        <v>169</v>
      </c>
      <c r="AP26" s="184"/>
      <c r="AQ26" s="185"/>
      <c r="AR26" s="125"/>
      <c r="AS26" s="41" t="s">
        <v>154</v>
      </c>
      <c r="AT26" s="122"/>
      <c r="AU26" s="124"/>
      <c r="AV26" s="123"/>
      <c r="AW26" s="125"/>
      <c r="AX26" s="41" t="s">
        <v>154</v>
      </c>
      <c r="AY26" s="122"/>
      <c r="AZ26" s="124"/>
      <c r="BA26" s="123"/>
      <c r="BB26" s="155"/>
      <c r="BC26" s="41" t="s">
        <v>154</v>
      </c>
      <c r="BD26" s="157"/>
      <c r="BE26" s="41" t="s">
        <v>154</v>
      </c>
      <c r="BF26" s="153"/>
      <c r="BG26" s="155"/>
      <c r="BH26" s="41" t="s">
        <v>154</v>
      </c>
      <c r="BI26" s="157"/>
      <c r="BJ26" s="41" t="s">
        <v>154</v>
      </c>
      <c r="BK26" s="153"/>
    </row>
    <row r="27" spans="1:63" ht="18" thickBot="1">
      <c r="A27" s="365"/>
      <c r="B27" s="1" t="s">
        <v>92</v>
      </c>
      <c r="C27" s="2" t="s">
        <v>29</v>
      </c>
      <c r="D27" s="48"/>
      <c r="E27" s="49"/>
      <c r="F27" s="41" t="s">
        <v>61</v>
      </c>
      <c r="G27" s="46"/>
      <c r="H27" s="47"/>
      <c r="I27" s="48"/>
      <c r="J27" s="49"/>
      <c r="K27" s="41" t="s">
        <v>61</v>
      </c>
      <c r="L27" s="46"/>
      <c r="M27" s="47"/>
      <c r="N27" s="43"/>
      <c r="O27" s="43"/>
      <c r="P27" s="44" t="s">
        <v>126</v>
      </c>
      <c r="Q27" s="83"/>
      <c r="R27" s="24" t="s">
        <v>127</v>
      </c>
      <c r="S27" s="48"/>
      <c r="T27" s="40" t="s">
        <v>154</v>
      </c>
      <c r="U27" s="45"/>
      <c r="V27" s="46"/>
      <c r="W27" s="47"/>
      <c r="X27" s="48"/>
      <c r="Y27" s="40" t="s">
        <v>154</v>
      </c>
      <c r="Z27" s="45"/>
      <c r="AA27" s="46"/>
      <c r="AB27" s="47"/>
      <c r="AC27" s="39"/>
      <c r="AD27" s="40"/>
      <c r="AE27" s="41"/>
      <c r="AF27" s="42" t="s">
        <v>137</v>
      </c>
      <c r="AG27" s="27" t="s">
        <v>138</v>
      </c>
      <c r="AH27" s="181"/>
      <c r="AI27" s="182"/>
      <c r="AJ27" s="183" t="s">
        <v>169</v>
      </c>
      <c r="AK27" s="184"/>
      <c r="AL27" s="185"/>
      <c r="AM27" s="181"/>
      <c r="AN27" s="182"/>
      <c r="AO27" s="183" t="s">
        <v>169</v>
      </c>
      <c r="AP27" s="184"/>
      <c r="AQ27" s="185"/>
      <c r="AR27" s="125"/>
      <c r="AS27" s="41" t="s">
        <v>154</v>
      </c>
      <c r="AT27" s="122"/>
      <c r="AU27" s="124"/>
      <c r="AV27" s="123"/>
      <c r="AW27" s="125"/>
      <c r="AX27" s="41" t="s">
        <v>154</v>
      </c>
      <c r="AY27" s="122"/>
      <c r="AZ27" s="124"/>
      <c r="BA27" s="123"/>
      <c r="BB27" s="155"/>
      <c r="BC27" s="41" t="s">
        <v>154</v>
      </c>
      <c r="BD27" s="157"/>
      <c r="BE27" s="41" t="s">
        <v>154</v>
      </c>
      <c r="BF27" s="153"/>
      <c r="BG27" s="155"/>
      <c r="BH27" s="41" t="s">
        <v>154</v>
      </c>
      <c r="BI27" s="157"/>
      <c r="BJ27" s="41" t="s">
        <v>154</v>
      </c>
      <c r="BK27" s="153"/>
    </row>
    <row r="28" spans="1:63" ht="18" thickBot="1">
      <c r="A28" s="365"/>
      <c r="B28" s="1" t="s">
        <v>93</v>
      </c>
      <c r="C28" s="2" t="s">
        <v>30</v>
      </c>
      <c r="D28" s="48"/>
      <c r="E28" s="49"/>
      <c r="F28" s="41" t="s">
        <v>61</v>
      </c>
      <c r="G28" s="46"/>
      <c r="H28" s="47"/>
      <c r="I28" s="48"/>
      <c r="J28" s="49"/>
      <c r="K28" s="41" t="s">
        <v>61</v>
      </c>
      <c r="L28" s="46"/>
      <c r="M28" s="47"/>
      <c r="N28" s="43"/>
      <c r="O28" s="43"/>
      <c r="P28" s="43" t="s">
        <v>126</v>
      </c>
      <c r="Q28" s="44"/>
      <c r="R28" s="24" t="s">
        <v>127</v>
      </c>
      <c r="S28" s="48"/>
      <c r="T28" s="40" t="s">
        <v>154</v>
      </c>
      <c r="U28" s="45"/>
      <c r="V28" s="46"/>
      <c r="W28" s="47"/>
      <c r="X28" s="48"/>
      <c r="Y28" s="40" t="s">
        <v>154</v>
      </c>
      <c r="Z28" s="45"/>
      <c r="AA28" s="46"/>
      <c r="AB28" s="47"/>
      <c r="AC28" s="39"/>
      <c r="AD28" s="40"/>
      <c r="AE28" s="41"/>
      <c r="AF28" s="42" t="s">
        <v>137</v>
      </c>
      <c r="AG28" s="27" t="s">
        <v>138</v>
      </c>
      <c r="AH28" s="181"/>
      <c r="AI28" s="182"/>
      <c r="AJ28" s="183" t="s">
        <v>169</v>
      </c>
      <c r="AK28" s="184"/>
      <c r="AL28" s="185"/>
      <c r="AM28" s="181"/>
      <c r="AN28" s="182"/>
      <c r="AO28" s="183" t="s">
        <v>169</v>
      </c>
      <c r="AP28" s="184"/>
      <c r="AQ28" s="185"/>
      <c r="AR28" s="125"/>
      <c r="AS28" s="41" t="s">
        <v>154</v>
      </c>
      <c r="AT28" s="122"/>
      <c r="AU28" s="124"/>
      <c r="AV28" s="123"/>
      <c r="AW28" s="125"/>
      <c r="AX28" s="41" t="s">
        <v>154</v>
      </c>
      <c r="AY28" s="122"/>
      <c r="AZ28" s="124"/>
      <c r="BA28" s="123"/>
      <c r="BB28" s="155"/>
      <c r="BC28" s="41" t="s">
        <v>154</v>
      </c>
      <c r="BD28" s="157"/>
      <c r="BE28" s="41" t="s">
        <v>154</v>
      </c>
      <c r="BF28" s="153"/>
      <c r="BG28" s="155"/>
      <c r="BH28" s="41" t="s">
        <v>154</v>
      </c>
      <c r="BI28" s="157"/>
      <c r="BJ28" s="41" t="s">
        <v>154</v>
      </c>
      <c r="BK28" s="153"/>
    </row>
    <row r="29" spans="1:63" ht="33.75" thickBot="1">
      <c r="A29" s="365"/>
      <c r="B29" s="1" t="s">
        <v>31</v>
      </c>
      <c r="C29" s="2" t="s">
        <v>32</v>
      </c>
      <c r="D29" s="48"/>
      <c r="E29" s="49"/>
      <c r="F29" s="41" t="s">
        <v>61</v>
      </c>
      <c r="G29" s="46"/>
      <c r="H29" s="47"/>
      <c r="I29" s="48"/>
      <c r="J29" s="49"/>
      <c r="K29" s="41" t="s">
        <v>61</v>
      </c>
      <c r="L29" s="46"/>
      <c r="M29" s="47"/>
      <c r="N29" s="43"/>
      <c r="O29" s="43"/>
      <c r="P29" s="43"/>
      <c r="Q29" s="44" t="s">
        <v>126</v>
      </c>
      <c r="R29" s="24" t="s">
        <v>127</v>
      </c>
      <c r="S29" s="48"/>
      <c r="T29" s="40" t="s">
        <v>154</v>
      </c>
      <c r="U29" s="45"/>
      <c r="V29" s="46"/>
      <c r="W29" s="47"/>
      <c r="X29" s="48"/>
      <c r="Y29" s="40" t="s">
        <v>154</v>
      </c>
      <c r="Z29" s="45"/>
      <c r="AA29" s="46"/>
      <c r="AB29" s="47"/>
      <c r="AC29" s="39"/>
      <c r="AD29" s="40"/>
      <c r="AE29" s="41"/>
      <c r="AF29" s="42" t="s">
        <v>137</v>
      </c>
      <c r="AG29" s="27" t="s">
        <v>138</v>
      </c>
      <c r="AH29" s="181"/>
      <c r="AI29" s="182"/>
      <c r="AJ29" s="183"/>
      <c r="AK29" s="184" t="s">
        <v>169</v>
      </c>
      <c r="AL29" s="115" t="s">
        <v>174</v>
      </c>
      <c r="AM29" s="181"/>
      <c r="AN29" s="182"/>
      <c r="AO29" s="183"/>
      <c r="AP29" s="184" t="s">
        <v>169</v>
      </c>
      <c r="AQ29" s="185" t="s">
        <v>174</v>
      </c>
      <c r="AR29" s="125"/>
      <c r="AS29" s="140"/>
      <c r="AT29" s="41" t="s">
        <v>154</v>
      </c>
      <c r="AU29" s="124"/>
      <c r="AV29" s="123"/>
      <c r="AW29" s="125"/>
      <c r="AX29" s="140"/>
      <c r="AY29" s="41" t="s">
        <v>154</v>
      </c>
      <c r="AZ29" s="124"/>
      <c r="BA29" s="123"/>
      <c r="BB29" s="155"/>
      <c r="BC29" s="41" t="s">
        <v>154</v>
      </c>
      <c r="BD29" s="157"/>
      <c r="BE29" s="41" t="s">
        <v>154</v>
      </c>
      <c r="BF29" s="153"/>
      <c r="BG29" s="155"/>
      <c r="BH29" s="41" t="s">
        <v>154</v>
      </c>
      <c r="BI29" s="157"/>
      <c r="BJ29" s="41" t="s">
        <v>154</v>
      </c>
      <c r="BK29" s="153"/>
    </row>
    <row r="30" spans="1:63" ht="25.35" customHeight="1" thickBot="1">
      <c r="A30" s="366"/>
      <c r="B30" s="3" t="s">
        <v>94</v>
      </c>
      <c r="C30" s="4" t="s">
        <v>33</v>
      </c>
      <c r="D30" s="50"/>
      <c r="E30" s="51"/>
      <c r="F30" s="41" t="s">
        <v>61</v>
      </c>
      <c r="G30" s="52"/>
      <c r="H30" s="53"/>
      <c r="I30" s="50"/>
      <c r="J30" s="51"/>
      <c r="K30" s="41" t="s">
        <v>61</v>
      </c>
      <c r="L30" s="52"/>
      <c r="M30" s="53"/>
      <c r="N30" s="54"/>
      <c r="O30" s="54"/>
      <c r="P30" s="43" t="s">
        <v>126</v>
      </c>
      <c r="Q30" s="55"/>
      <c r="R30" s="25"/>
      <c r="S30" s="50"/>
      <c r="T30" s="58" t="s">
        <v>154</v>
      </c>
      <c r="U30" s="56"/>
      <c r="V30" s="52"/>
      <c r="W30" s="53"/>
      <c r="X30" s="50"/>
      <c r="Y30" s="58" t="s">
        <v>154</v>
      </c>
      <c r="Z30" s="56"/>
      <c r="AA30" s="52"/>
      <c r="AB30" s="53"/>
      <c r="AC30" s="57"/>
      <c r="AD30" s="58" t="s">
        <v>137</v>
      </c>
      <c r="AE30" s="59"/>
      <c r="AF30" s="60"/>
      <c r="AG30" s="28" t="s">
        <v>146</v>
      </c>
      <c r="AH30" s="186"/>
      <c r="AI30" s="187"/>
      <c r="AJ30" s="188" t="s">
        <v>169</v>
      </c>
      <c r="AK30" s="189"/>
      <c r="AL30" s="115"/>
      <c r="AM30" s="186"/>
      <c r="AN30" s="187"/>
      <c r="AO30" s="188" t="s">
        <v>169</v>
      </c>
      <c r="AP30" s="189"/>
      <c r="AQ30" s="190"/>
      <c r="AR30" s="126"/>
      <c r="AS30" s="41" t="s">
        <v>154</v>
      </c>
      <c r="AT30" s="127"/>
      <c r="AU30" s="128"/>
      <c r="AV30" s="129"/>
      <c r="AW30" s="126"/>
      <c r="AX30" s="41" t="s">
        <v>154</v>
      </c>
      <c r="AY30" s="127"/>
      <c r="AZ30" s="128"/>
      <c r="BA30" s="129"/>
      <c r="BB30" s="160"/>
      <c r="BC30" s="41" t="s">
        <v>154</v>
      </c>
      <c r="BD30" s="159"/>
      <c r="BE30" s="41" t="s">
        <v>154</v>
      </c>
      <c r="BF30" s="154"/>
      <c r="BG30" s="160"/>
      <c r="BH30" s="41" t="s">
        <v>154</v>
      </c>
      <c r="BI30" s="159"/>
      <c r="BJ30" s="41" t="s">
        <v>154</v>
      </c>
      <c r="BK30" s="154"/>
    </row>
    <row r="31" spans="1:63" ht="18" thickBot="1">
      <c r="A31" s="379"/>
      <c r="B31" s="7" t="s">
        <v>95</v>
      </c>
      <c r="C31" s="8" t="s">
        <v>34</v>
      </c>
      <c r="D31" s="84"/>
      <c r="E31" s="85"/>
      <c r="F31" s="65" t="s">
        <v>61</v>
      </c>
      <c r="G31" s="70"/>
      <c r="H31" s="86"/>
      <c r="I31" s="84"/>
      <c r="J31" s="85"/>
      <c r="K31" s="65" t="s">
        <v>61</v>
      </c>
      <c r="L31" s="70"/>
      <c r="M31" s="86"/>
      <c r="N31" s="68"/>
      <c r="O31" s="68"/>
      <c r="P31" s="87"/>
      <c r="Q31" s="88" t="s">
        <v>126</v>
      </c>
      <c r="R31" s="89"/>
      <c r="S31" s="64" t="s">
        <v>154</v>
      </c>
      <c r="T31" s="85"/>
      <c r="U31" s="66"/>
      <c r="V31" s="70"/>
      <c r="W31" s="86"/>
      <c r="X31" s="64" t="s">
        <v>154</v>
      </c>
      <c r="Y31" s="85"/>
      <c r="Z31" s="66"/>
      <c r="AA31" s="70"/>
      <c r="AB31" s="86"/>
      <c r="AC31" s="64"/>
      <c r="AD31" s="65" t="s">
        <v>137</v>
      </c>
      <c r="AE31" s="71"/>
      <c r="AF31" s="67"/>
      <c r="AG31" s="90"/>
      <c r="AH31" s="191"/>
      <c r="AI31" s="192"/>
      <c r="AJ31" s="193"/>
      <c r="AK31" s="194" t="s">
        <v>169</v>
      </c>
      <c r="AL31" s="201" t="s">
        <v>178</v>
      </c>
      <c r="AM31" s="191"/>
      <c r="AN31" s="192"/>
      <c r="AO31" s="193"/>
      <c r="AP31" s="194" t="s">
        <v>169</v>
      </c>
      <c r="AQ31" s="201" t="s">
        <v>179</v>
      </c>
      <c r="AR31" s="141"/>
      <c r="AS31" s="142"/>
      <c r="AT31" s="71" t="s">
        <v>154</v>
      </c>
      <c r="AU31" s="143"/>
      <c r="AV31" s="144"/>
      <c r="AW31" s="141"/>
      <c r="AX31" s="142"/>
      <c r="AY31" s="71" t="s">
        <v>154</v>
      </c>
      <c r="AZ31" s="143"/>
      <c r="BA31" s="144"/>
      <c r="BB31" s="162"/>
      <c r="BC31" s="163"/>
      <c r="BD31" s="71" t="s">
        <v>154</v>
      </c>
      <c r="BE31" s="71" t="s">
        <v>154</v>
      </c>
      <c r="BF31" s="170"/>
      <c r="BG31" s="162"/>
      <c r="BH31" s="163"/>
      <c r="BI31" s="71" t="s">
        <v>154</v>
      </c>
      <c r="BJ31" s="71" t="s">
        <v>154</v>
      </c>
      <c r="BK31" s="170"/>
    </row>
    <row r="32" spans="1:63" ht="19.899999999999999" customHeight="1" thickTop="1" thickBot="1">
      <c r="A32" s="364" t="s">
        <v>1</v>
      </c>
      <c r="B32" s="5" t="s">
        <v>96</v>
      </c>
      <c r="C32" s="6" t="s">
        <v>97</v>
      </c>
      <c r="D32" s="72"/>
      <c r="E32" s="73"/>
      <c r="F32" s="76" t="s">
        <v>61</v>
      </c>
      <c r="G32" s="74"/>
      <c r="H32" s="81"/>
      <c r="I32" s="72"/>
      <c r="J32" s="73"/>
      <c r="K32" s="76" t="s">
        <v>61</v>
      </c>
      <c r="L32" s="74"/>
      <c r="M32" s="81"/>
      <c r="N32" s="43"/>
      <c r="O32" s="43"/>
      <c r="P32" s="43"/>
      <c r="Q32" s="44" t="s">
        <v>126</v>
      </c>
      <c r="R32" s="24"/>
      <c r="S32" s="72"/>
      <c r="T32" s="78" t="s">
        <v>154</v>
      </c>
      <c r="U32" s="76"/>
      <c r="V32" s="74"/>
      <c r="W32" s="81"/>
      <c r="X32" s="72"/>
      <c r="Y32" s="78" t="s">
        <v>154</v>
      </c>
      <c r="Z32" s="80"/>
      <c r="AA32" s="74"/>
      <c r="AB32" s="81"/>
      <c r="AC32" s="77"/>
      <c r="AD32" s="78"/>
      <c r="AE32" s="76"/>
      <c r="AF32" s="79" t="s">
        <v>137</v>
      </c>
      <c r="AG32" s="82" t="s">
        <v>147</v>
      </c>
      <c r="AH32" s="195"/>
      <c r="AI32" s="196"/>
      <c r="AJ32" s="197" t="s">
        <v>169</v>
      </c>
      <c r="AK32" s="198"/>
      <c r="AL32" s="200"/>
      <c r="AM32" s="195"/>
      <c r="AN32" s="196"/>
      <c r="AO32" s="197" t="s">
        <v>169</v>
      </c>
      <c r="AP32" s="198"/>
      <c r="AQ32" s="200"/>
      <c r="AR32" s="134"/>
      <c r="AS32" s="41" t="s">
        <v>154</v>
      </c>
      <c r="AT32" s="138"/>
      <c r="AU32" s="136"/>
      <c r="AV32" s="139"/>
      <c r="AW32" s="134"/>
      <c r="AX32" s="41" t="s">
        <v>154</v>
      </c>
      <c r="AY32" s="138"/>
      <c r="AZ32" s="136"/>
      <c r="BA32" s="139"/>
      <c r="BB32" s="165"/>
      <c r="BC32" s="169"/>
      <c r="BD32" s="76" t="s">
        <v>154</v>
      </c>
      <c r="BE32" s="76" t="s">
        <v>154</v>
      </c>
      <c r="BF32" s="168"/>
      <c r="BG32" s="165"/>
      <c r="BH32" s="169"/>
      <c r="BI32" s="76" t="s">
        <v>154</v>
      </c>
      <c r="BJ32" s="76" t="s">
        <v>154</v>
      </c>
      <c r="BK32" s="168"/>
    </row>
    <row r="33" spans="1:63" ht="18" thickBot="1">
      <c r="A33" s="365"/>
      <c r="B33" s="1" t="s">
        <v>98</v>
      </c>
      <c r="C33" s="2" t="s">
        <v>35</v>
      </c>
      <c r="D33" s="48"/>
      <c r="E33" s="49"/>
      <c r="F33" s="41" t="s">
        <v>61</v>
      </c>
      <c r="G33" s="46"/>
      <c r="H33" s="47"/>
      <c r="I33" s="48"/>
      <c r="J33" s="49"/>
      <c r="K33" s="41" t="s">
        <v>61</v>
      </c>
      <c r="L33" s="46"/>
      <c r="M33" s="47"/>
      <c r="N33" s="43"/>
      <c r="O33" s="43"/>
      <c r="P33" s="43" t="s">
        <v>126</v>
      </c>
      <c r="Q33" s="44"/>
      <c r="R33" s="24" t="s">
        <v>132</v>
      </c>
      <c r="S33" s="48"/>
      <c r="T33" s="40" t="s">
        <v>154</v>
      </c>
      <c r="U33" s="45"/>
      <c r="V33" s="46"/>
      <c r="W33" s="47"/>
      <c r="X33" s="48"/>
      <c r="Y33" s="40" t="s">
        <v>154</v>
      </c>
      <c r="Z33" s="45"/>
      <c r="AA33" s="46"/>
      <c r="AB33" s="47"/>
      <c r="AC33" s="39"/>
      <c r="AD33" s="40"/>
      <c r="AE33" s="41" t="s">
        <v>137</v>
      </c>
      <c r="AF33" s="42"/>
      <c r="AG33" s="27" t="s">
        <v>148</v>
      </c>
      <c r="AH33" s="181"/>
      <c r="AI33" s="182"/>
      <c r="AJ33" s="183" t="s">
        <v>169</v>
      </c>
      <c r="AK33" s="184"/>
      <c r="AL33" s="185"/>
      <c r="AM33" s="181"/>
      <c r="AN33" s="182"/>
      <c r="AO33" s="183" t="s">
        <v>169</v>
      </c>
      <c r="AP33" s="184"/>
      <c r="AQ33" s="185"/>
      <c r="AR33" s="125"/>
      <c r="AS33" s="41" t="s">
        <v>154</v>
      </c>
      <c r="AT33" s="122"/>
      <c r="AU33" s="124"/>
      <c r="AV33" s="123"/>
      <c r="AW33" s="125"/>
      <c r="AX33" s="41" t="s">
        <v>154</v>
      </c>
      <c r="AY33" s="122"/>
      <c r="AZ33" s="124"/>
      <c r="BA33" s="123"/>
      <c r="BB33" s="155"/>
      <c r="BC33" s="156"/>
      <c r="BD33" s="41" t="s">
        <v>154</v>
      </c>
      <c r="BE33" s="41" t="s">
        <v>154</v>
      </c>
      <c r="BF33" s="153"/>
      <c r="BG33" s="155"/>
      <c r="BH33" s="156"/>
      <c r="BI33" s="41" t="s">
        <v>154</v>
      </c>
      <c r="BJ33" s="41" t="s">
        <v>154</v>
      </c>
      <c r="BK33" s="153"/>
    </row>
    <row r="34" spans="1:63" ht="21.6" customHeight="1" thickBot="1">
      <c r="A34" s="365"/>
      <c r="B34" s="1" t="s">
        <v>99</v>
      </c>
      <c r="C34" s="2" t="s">
        <v>100</v>
      </c>
      <c r="D34" s="48"/>
      <c r="E34" s="49"/>
      <c r="F34" s="41" t="s">
        <v>61</v>
      </c>
      <c r="G34" s="46"/>
      <c r="H34" s="47"/>
      <c r="I34" s="48"/>
      <c r="J34" s="49"/>
      <c r="K34" s="41" t="s">
        <v>61</v>
      </c>
      <c r="L34" s="46"/>
      <c r="M34" s="47"/>
      <c r="N34" s="43"/>
      <c r="O34" s="43"/>
      <c r="P34" s="43"/>
      <c r="Q34" s="44" t="s">
        <v>126</v>
      </c>
      <c r="R34" s="24" t="s">
        <v>133</v>
      </c>
      <c r="S34" s="39" t="s">
        <v>154</v>
      </c>
      <c r="T34" s="49"/>
      <c r="U34" s="45"/>
      <c r="V34" s="46"/>
      <c r="W34" s="47"/>
      <c r="X34" s="48"/>
      <c r="Y34" s="49"/>
      <c r="Z34" s="45"/>
      <c r="AA34" s="46"/>
      <c r="AB34" s="47"/>
      <c r="AC34" s="39"/>
      <c r="AD34" s="40"/>
      <c r="AE34" s="41"/>
      <c r="AF34" s="42" t="s">
        <v>137</v>
      </c>
      <c r="AG34" s="27" t="s">
        <v>149</v>
      </c>
      <c r="AH34" s="181" t="s">
        <v>169</v>
      </c>
      <c r="AI34" s="182"/>
      <c r="AJ34" s="183"/>
      <c r="AK34" s="184"/>
      <c r="AL34" s="185" t="s">
        <v>180</v>
      </c>
      <c r="AM34" s="181" t="s">
        <v>169</v>
      </c>
      <c r="AN34" s="182"/>
      <c r="AO34" s="183"/>
      <c r="AP34" s="184"/>
      <c r="AQ34" s="185" t="s">
        <v>180</v>
      </c>
      <c r="AR34" s="125"/>
      <c r="AS34" s="41" t="s">
        <v>154</v>
      </c>
      <c r="AT34" s="122"/>
      <c r="AU34" s="124"/>
      <c r="AV34" s="123"/>
      <c r="AW34" s="125"/>
      <c r="AX34" s="41" t="s">
        <v>154</v>
      </c>
      <c r="AY34" s="122"/>
      <c r="AZ34" s="124"/>
      <c r="BA34" s="123"/>
      <c r="BB34" s="155"/>
      <c r="BC34" s="156"/>
      <c r="BD34" s="41" t="s">
        <v>154</v>
      </c>
      <c r="BE34" s="41" t="s">
        <v>154</v>
      </c>
      <c r="BF34" s="153"/>
      <c r="BG34" s="155"/>
      <c r="BH34" s="156"/>
      <c r="BI34" s="157"/>
      <c r="BJ34" s="41" t="s">
        <v>154</v>
      </c>
      <c r="BK34" s="153" t="s">
        <v>162</v>
      </c>
    </row>
    <row r="35" spans="1:63" ht="25.9" customHeight="1" thickBot="1">
      <c r="A35" s="365"/>
      <c r="B35" s="1" t="s">
        <v>101</v>
      </c>
      <c r="C35" s="2" t="s">
        <v>36</v>
      </c>
      <c r="D35" s="48"/>
      <c r="E35" s="49"/>
      <c r="F35" s="41" t="s">
        <v>61</v>
      </c>
      <c r="G35" s="46"/>
      <c r="H35" s="47"/>
      <c r="I35" s="48"/>
      <c r="J35" s="49"/>
      <c r="K35" s="41" t="s">
        <v>61</v>
      </c>
      <c r="L35" s="46"/>
      <c r="M35" s="47"/>
      <c r="N35" s="43"/>
      <c r="O35" s="43"/>
      <c r="P35" s="43"/>
      <c r="Q35" s="43" t="s">
        <v>126</v>
      </c>
      <c r="R35" s="91"/>
      <c r="S35" s="39" t="s">
        <v>154</v>
      </c>
      <c r="T35" s="49"/>
      <c r="U35" s="45"/>
      <c r="V35" s="46"/>
      <c r="W35" s="47"/>
      <c r="X35" s="48"/>
      <c r="Y35" s="49"/>
      <c r="Z35" s="45"/>
      <c r="AA35" s="46"/>
      <c r="AB35" s="47"/>
      <c r="AC35" s="39"/>
      <c r="AD35" s="40" t="s">
        <v>137</v>
      </c>
      <c r="AE35" s="41"/>
      <c r="AF35" s="42"/>
      <c r="AG35" s="27"/>
      <c r="AH35" s="181" t="s">
        <v>169</v>
      </c>
      <c r="AI35" s="182"/>
      <c r="AJ35" s="183"/>
      <c r="AK35" s="184"/>
      <c r="AL35" s="185" t="s">
        <v>181</v>
      </c>
      <c r="AM35" s="181"/>
      <c r="AN35" s="182"/>
      <c r="AO35" s="183"/>
      <c r="AP35" s="184" t="s">
        <v>169</v>
      </c>
      <c r="AQ35" s="185"/>
      <c r="AR35" s="125"/>
      <c r="AS35" s="41" t="s">
        <v>154</v>
      </c>
      <c r="AT35" s="41"/>
      <c r="AU35" s="124"/>
      <c r="AV35" s="123"/>
      <c r="AW35" s="125"/>
      <c r="AX35" s="41" t="s">
        <v>154</v>
      </c>
      <c r="AY35" s="41"/>
      <c r="AZ35" s="124"/>
      <c r="BA35" s="123"/>
      <c r="BB35" s="155"/>
      <c r="BC35" s="156"/>
      <c r="BD35" s="41" t="s">
        <v>154</v>
      </c>
      <c r="BE35" s="41" t="s">
        <v>154</v>
      </c>
      <c r="BF35" s="153"/>
      <c r="BG35" s="155"/>
      <c r="BH35" s="156"/>
      <c r="BI35" s="157"/>
      <c r="BJ35" s="41" t="s">
        <v>154</v>
      </c>
      <c r="BK35" s="153" t="s">
        <v>164</v>
      </c>
    </row>
    <row r="36" spans="1:63" ht="26.85" customHeight="1" thickBot="1">
      <c r="A36" s="365"/>
      <c r="B36" s="1" t="s">
        <v>37</v>
      </c>
      <c r="C36" s="6" t="s">
        <v>102</v>
      </c>
      <c r="D36" s="48"/>
      <c r="E36" s="49"/>
      <c r="F36" s="41" t="s">
        <v>61</v>
      </c>
      <c r="G36" s="46"/>
      <c r="H36" s="47"/>
      <c r="I36" s="48"/>
      <c r="J36" s="49"/>
      <c r="K36" s="41" t="s">
        <v>61</v>
      </c>
      <c r="L36" s="46"/>
      <c r="M36" s="47"/>
      <c r="N36" s="43"/>
      <c r="O36" s="43"/>
      <c r="P36" s="43"/>
      <c r="Q36" s="44" t="s">
        <v>126</v>
      </c>
      <c r="R36" s="24" t="s">
        <v>127</v>
      </c>
      <c r="S36" s="48"/>
      <c r="T36" s="40" t="s">
        <v>154</v>
      </c>
      <c r="U36" s="45"/>
      <c r="V36" s="46"/>
      <c r="W36" s="47"/>
      <c r="X36" s="48"/>
      <c r="Y36" s="40" t="s">
        <v>154</v>
      </c>
      <c r="Z36" s="45"/>
      <c r="AA36" s="46"/>
      <c r="AB36" s="47"/>
      <c r="AC36" s="39"/>
      <c r="AD36" s="40"/>
      <c r="AE36" s="41"/>
      <c r="AF36" s="42" t="s">
        <v>137</v>
      </c>
      <c r="AG36" s="27" t="s">
        <v>138</v>
      </c>
      <c r="AH36" s="181" t="s">
        <v>169</v>
      </c>
      <c r="AI36" s="182"/>
      <c r="AJ36" s="183"/>
      <c r="AK36" s="184"/>
      <c r="AL36" s="185" t="s">
        <v>182</v>
      </c>
      <c r="AM36" s="181" t="s">
        <v>169</v>
      </c>
      <c r="AN36" s="182"/>
      <c r="AO36" s="183"/>
      <c r="AP36" s="184"/>
      <c r="AQ36" s="185" t="s">
        <v>182</v>
      </c>
      <c r="AR36" s="125"/>
      <c r="AS36" s="41" t="s">
        <v>154</v>
      </c>
      <c r="AT36" s="41" t="s">
        <v>154</v>
      </c>
      <c r="AU36" s="124"/>
      <c r="AV36" s="123"/>
      <c r="AW36" s="125"/>
      <c r="AX36" s="41" t="s">
        <v>154</v>
      </c>
      <c r="AY36" s="41" t="s">
        <v>154</v>
      </c>
      <c r="AZ36" s="124"/>
      <c r="BA36" s="123"/>
      <c r="BB36" s="155"/>
      <c r="BC36" s="156"/>
      <c r="BD36" s="41" t="s">
        <v>154</v>
      </c>
      <c r="BE36" s="41" t="s">
        <v>154</v>
      </c>
      <c r="BF36" s="153"/>
      <c r="BG36" s="155"/>
      <c r="BH36" s="156"/>
      <c r="BI36" s="41" t="s">
        <v>154</v>
      </c>
      <c r="BJ36" s="41" t="s">
        <v>154</v>
      </c>
      <c r="BK36" s="153"/>
    </row>
    <row r="37" spans="1:63" ht="27.75" thickBot="1">
      <c r="A37" s="365"/>
      <c r="B37" s="1" t="s">
        <v>103</v>
      </c>
      <c r="C37" s="2" t="s">
        <v>38</v>
      </c>
      <c r="D37" s="48"/>
      <c r="E37" s="49"/>
      <c r="F37" s="41" t="s">
        <v>61</v>
      </c>
      <c r="G37" s="46"/>
      <c r="H37" s="47"/>
      <c r="I37" s="48"/>
      <c r="J37" s="49"/>
      <c r="K37" s="41" t="s">
        <v>61</v>
      </c>
      <c r="L37" s="46"/>
      <c r="M37" s="47"/>
      <c r="N37" s="43"/>
      <c r="O37" s="43"/>
      <c r="P37" s="43"/>
      <c r="Q37" s="44" t="s">
        <v>126</v>
      </c>
      <c r="R37" s="24" t="s">
        <v>127</v>
      </c>
      <c r="S37" s="48"/>
      <c r="T37" s="40" t="s">
        <v>154</v>
      </c>
      <c r="U37" s="45"/>
      <c r="V37" s="46"/>
      <c r="W37" s="47"/>
      <c r="X37" s="48"/>
      <c r="Y37" s="40" t="s">
        <v>154</v>
      </c>
      <c r="Z37" s="45"/>
      <c r="AA37" s="46"/>
      <c r="AB37" s="47"/>
      <c r="AC37" s="39"/>
      <c r="AD37" s="40"/>
      <c r="AE37" s="41"/>
      <c r="AF37" s="42" t="s">
        <v>137</v>
      </c>
      <c r="AG37" s="27" t="s">
        <v>138</v>
      </c>
      <c r="AH37" s="181"/>
      <c r="AI37" s="182"/>
      <c r="AJ37" s="183" t="s">
        <v>169</v>
      </c>
      <c r="AK37" s="184"/>
      <c r="AL37" s="185"/>
      <c r="AM37" s="181"/>
      <c r="AN37" s="182"/>
      <c r="AO37" s="183" t="s">
        <v>169</v>
      </c>
      <c r="AP37" s="184"/>
      <c r="AQ37" s="185"/>
      <c r="AR37" s="125"/>
      <c r="AS37" s="41" t="s">
        <v>154</v>
      </c>
      <c r="AT37" s="122"/>
      <c r="AU37" s="124"/>
      <c r="AV37" s="123"/>
      <c r="AW37" s="125"/>
      <c r="AX37" s="41" t="s">
        <v>154</v>
      </c>
      <c r="AY37" s="122"/>
      <c r="AZ37" s="124"/>
      <c r="BA37" s="123"/>
      <c r="BB37" s="155"/>
      <c r="BC37" s="156"/>
      <c r="BD37" s="41" t="s">
        <v>154</v>
      </c>
      <c r="BE37" s="41" t="s">
        <v>154</v>
      </c>
      <c r="BF37" s="153"/>
      <c r="BG37" s="155"/>
      <c r="BH37" s="156"/>
      <c r="BI37" s="41" t="s">
        <v>154</v>
      </c>
      <c r="BJ37" s="41" t="s">
        <v>154</v>
      </c>
      <c r="BK37" s="153"/>
    </row>
    <row r="38" spans="1:63" ht="27.75" thickBot="1">
      <c r="A38" s="365"/>
      <c r="B38" s="1" t="s">
        <v>104</v>
      </c>
      <c r="C38" s="2" t="s">
        <v>39</v>
      </c>
      <c r="D38" s="48"/>
      <c r="E38" s="49"/>
      <c r="F38" s="41" t="s">
        <v>61</v>
      </c>
      <c r="G38" s="46"/>
      <c r="H38" s="47"/>
      <c r="I38" s="48"/>
      <c r="J38" s="49"/>
      <c r="K38" s="41" t="s">
        <v>61</v>
      </c>
      <c r="L38" s="46"/>
      <c r="M38" s="47"/>
      <c r="N38" s="43"/>
      <c r="O38" s="43"/>
      <c r="P38" s="43"/>
      <c r="Q38" s="44" t="s">
        <v>126</v>
      </c>
      <c r="R38" s="24" t="s">
        <v>127</v>
      </c>
      <c r="S38" s="48"/>
      <c r="T38" s="40" t="s">
        <v>154</v>
      </c>
      <c r="U38" s="45"/>
      <c r="V38" s="46"/>
      <c r="W38" s="47"/>
      <c r="X38" s="48"/>
      <c r="Y38" s="40" t="s">
        <v>154</v>
      </c>
      <c r="Z38" s="45"/>
      <c r="AA38" s="46"/>
      <c r="AB38" s="47"/>
      <c r="AC38" s="39"/>
      <c r="AD38" s="40"/>
      <c r="AE38" s="41"/>
      <c r="AF38" s="42" t="s">
        <v>137</v>
      </c>
      <c r="AG38" s="27" t="s">
        <v>138</v>
      </c>
      <c r="AH38" s="181"/>
      <c r="AI38" s="182"/>
      <c r="AJ38" s="183" t="s">
        <v>169</v>
      </c>
      <c r="AK38" s="184"/>
      <c r="AL38" s="185"/>
      <c r="AM38" s="181"/>
      <c r="AN38" s="182"/>
      <c r="AO38" s="183" t="s">
        <v>169</v>
      </c>
      <c r="AP38" s="184"/>
      <c r="AQ38" s="185"/>
      <c r="AR38" s="125"/>
      <c r="AS38" s="41" t="s">
        <v>154</v>
      </c>
      <c r="AT38" s="41" t="s">
        <v>154</v>
      </c>
      <c r="AU38" s="124"/>
      <c r="AV38" s="123"/>
      <c r="AW38" s="125"/>
      <c r="AX38" s="41" t="s">
        <v>154</v>
      </c>
      <c r="AY38" s="41" t="s">
        <v>154</v>
      </c>
      <c r="AZ38" s="124"/>
      <c r="BA38" s="123"/>
      <c r="BB38" s="155"/>
      <c r="BC38" s="156"/>
      <c r="BD38" s="41" t="s">
        <v>154</v>
      </c>
      <c r="BE38" s="41" t="s">
        <v>154</v>
      </c>
      <c r="BF38" s="153"/>
      <c r="BG38" s="155"/>
      <c r="BH38" s="156"/>
      <c r="BI38" s="41" t="s">
        <v>154</v>
      </c>
      <c r="BJ38" s="41" t="s">
        <v>154</v>
      </c>
      <c r="BK38" s="153"/>
    </row>
    <row r="39" spans="1:63" ht="18" thickBot="1">
      <c r="A39" s="365"/>
      <c r="B39" s="1" t="s">
        <v>105</v>
      </c>
      <c r="C39" s="2" t="s">
        <v>40</v>
      </c>
      <c r="D39" s="48"/>
      <c r="E39" s="49"/>
      <c r="F39" s="41" t="s">
        <v>61</v>
      </c>
      <c r="G39" s="46"/>
      <c r="H39" s="47"/>
      <c r="I39" s="48"/>
      <c r="J39" s="49"/>
      <c r="K39" s="41" t="s">
        <v>61</v>
      </c>
      <c r="L39" s="46"/>
      <c r="M39" s="47"/>
      <c r="N39" s="43"/>
      <c r="O39" s="43"/>
      <c r="P39" s="43"/>
      <c r="Q39" s="44" t="s">
        <v>126</v>
      </c>
      <c r="R39" s="24" t="s">
        <v>127</v>
      </c>
      <c r="S39" s="48"/>
      <c r="T39" s="40" t="s">
        <v>154</v>
      </c>
      <c r="U39" s="45"/>
      <c r="V39" s="46"/>
      <c r="W39" s="47"/>
      <c r="X39" s="48"/>
      <c r="Y39" s="40" t="s">
        <v>154</v>
      </c>
      <c r="Z39" s="45"/>
      <c r="AA39" s="46"/>
      <c r="AB39" s="47"/>
      <c r="AC39" s="39"/>
      <c r="AD39" s="40"/>
      <c r="AE39" s="41"/>
      <c r="AF39" s="42" t="s">
        <v>137</v>
      </c>
      <c r="AG39" s="27" t="s">
        <v>138</v>
      </c>
      <c r="AH39" s="181"/>
      <c r="AI39" s="182"/>
      <c r="AJ39" s="183" t="s">
        <v>169</v>
      </c>
      <c r="AK39" s="184"/>
      <c r="AL39" s="185"/>
      <c r="AM39" s="181"/>
      <c r="AN39" s="182"/>
      <c r="AO39" s="183" t="s">
        <v>169</v>
      </c>
      <c r="AP39" s="184"/>
      <c r="AQ39" s="185"/>
      <c r="AR39" s="125"/>
      <c r="AS39" s="140"/>
      <c r="AT39" s="41" t="s">
        <v>154</v>
      </c>
      <c r="AU39" s="124"/>
      <c r="AV39" s="123"/>
      <c r="AW39" s="125"/>
      <c r="AX39" s="140"/>
      <c r="AY39" s="41" t="s">
        <v>154</v>
      </c>
      <c r="AZ39" s="124"/>
      <c r="BA39" s="123"/>
      <c r="BB39" s="155"/>
      <c r="BC39" s="156"/>
      <c r="BD39" s="41" t="s">
        <v>154</v>
      </c>
      <c r="BE39" s="41" t="s">
        <v>154</v>
      </c>
      <c r="BF39" s="153"/>
      <c r="BG39" s="155"/>
      <c r="BH39" s="156"/>
      <c r="BI39" s="41" t="s">
        <v>154</v>
      </c>
      <c r="BJ39" s="41" t="s">
        <v>154</v>
      </c>
      <c r="BK39" s="153"/>
    </row>
    <row r="40" spans="1:63" ht="18" thickBot="1">
      <c r="A40" s="366"/>
      <c r="B40" s="3" t="s">
        <v>106</v>
      </c>
      <c r="C40" s="4" t="s">
        <v>41</v>
      </c>
      <c r="D40" s="50"/>
      <c r="E40" s="51"/>
      <c r="F40" s="65" t="s">
        <v>61</v>
      </c>
      <c r="G40" s="52"/>
      <c r="H40" s="53"/>
      <c r="I40" s="50"/>
      <c r="J40" s="51"/>
      <c r="K40" s="65" t="s">
        <v>61</v>
      </c>
      <c r="L40" s="52"/>
      <c r="M40" s="53"/>
      <c r="N40" s="54"/>
      <c r="O40" s="54"/>
      <c r="P40" s="54"/>
      <c r="Q40" s="55" t="s">
        <v>126</v>
      </c>
      <c r="R40" s="25" t="s">
        <v>127</v>
      </c>
      <c r="S40" s="50"/>
      <c r="T40" s="58" t="s">
        <v>154</v>
      </c>
      <c r="U40" s="56"/>
      <c r="V40" s="52"/>
      <c r="W40" s="53"/>
      <c r="X40" s="50"/>
      <c r="Y40" s="58" t="s">
        <v>154</v>
      </c>
      <c r="Z40" s="56"/>
      <c r="AA40" s="52"/>
      <c r="AB40" s="53"/>
      <c r="AC40" s="57"/>
      <c r="AD40" s="58"/>
      <c r="AE40" s="59"/>
      <c r="AF40" s="60" t="s">
        <v>137</v>
      </c>
      <c r="AG40" s="28" t="s">
        <v>138</v>
      </c>
      <c r="AH40" s="186"/>
      <c r="AI40" s="187"/>
      <c r="AJ40" s="188" t="s">
        <v>169</v>
      </c>
      <c r="AK40" s="189"/>
      <c r="AL40" s="190"/>
      <c r="AM40" s="186"/>
      <c r="AN40" s="187"/>
      <c r="AO40" s="188" t="s">
        <v>169</v>
      </c>
      <c r="AP40" s="189"/>
      <c r="AQ40" s="190"/>
      <c r="AR40" s="126"/>
      <c r="AS40" s="71" t="s">
        <v>154</v>
      </c>
      <c r="AT40" s="41" t="s">
        <v>154</v>
      </c>
      <c r="AU40" s="128"/>
      <c r="AV40" s="129"/>
      <c r="AW40" s="126"/>
      <c r="AX40" s="71" t="s">
        <v>154</v>
      </c>
      <c r="AY40" s="41" t="s">
        <v>154</v>
      </c>
      <c r="AZ40" s="128"/>
      <c r="BA40" s="129"/>
      <c r="BB40" s="160"/>
      <c r="BC40" s="161"/>
      <c r="BD40" s="41" t="s">
        <v>154</v>
      </c>
      <c r="BE40" s="71" t="s">
        <v>154</v>
      </c>
      <c r="BF40" s="170"/>
      <c r="BG40" s="162"/>
      <c r="BH40" s="163"/>
      <c r="BI40" s="71" t="s">
        <v>154</v>
      </c>
      <c r="BJ40" s="133" t="s">
        <v>154</v>
      </c>
      <c r="BK40" s="154"/>
    </row>
    <row r="41" spans="1:63" ht="17.45" customHeight="1" thickTop="1" thickBot="1">
      <c r="A41" s="367" t="s">
        <v>107</v>
      </c>
      <c r="B41" s="9" t="s">
        <v>42</v>
      </c>
      <c r="C41" s="20"/>
      <c r="D41" s="92"/>
      <c r="E41" s="93" t="s">
        <v>61</v>
      </c>
      <c r="F41" s="94"/>
      <c r="G41" s="95"/>
      <c r="H41" s="75"/>
      <c r="I41" s="92"/>
      <c r="J41" s="93" t="s">
        <v>61</v>
      </c>
      <c r="K41" s="94"/>
      <c r="L41" s="95"/>
      <c r="M41" s="75"/>
      <c r="N41" s="96"/>
      <c r="O41" s="96"/>
      <c r="P41" s="96"/>
      <c r="Q41" s="97"/>
      <c r="R41" s="26"/>
      <c r="S41" s="92"/>
      <c r="T41" s="93" t="s">
        <v>154</v>
      </c>
      <c r="U41" s="94"/>
      <c r="V41" s="95"/>
      <c r="W41" s="75"/>
      <c r="X41" s="92"/>
      <c r="Y41" s="93" t="s">
        <v>154</v>
      </c>
      <c r="Z41" s="94"/>
      <c r="AA41" s="95"/>
      <c r="AB41" s="75"/>
      <c r="AC41" s="98"/>
      <c r="AD41" s="93" t="s">
        <v>137</v>
      </c>
      <c r="AE41" s="93"/>
      <c r="AF41" s="99"/>
      <c r="AG41" s="29"/>
      <c r="AH41" s="202"/>
      <c r="AI41" s="203"/>
      <c r="AJ41" s="203" t="s">
        <v>169</v>
      </c>
      <c r="AK41" s="204"/>
      <c r="AL41" s="199"/>
      <c r="AM41" s="202"/>
      <c r="AN41" s="203"/>
      <c r="AO41" s="203" t="s">
        <v>169</v>
      </c>
      <c r="AP41" s="204"/>
      <c r="AQ41" s="199"/>
      <c r="AR41" s="145"/>
      <c r="AS41" s="41" t="s">
        <v>154</v>
      </c>
      <c r="AT41" s="146"/>
      <c r="AU41" s="147"/>
      <c r="AV41" s="137"/>
      <c r="AW41" s="145"/>
      <c r="AX41" s="41" t="s">
        <v>154</v>
      </c>
      <c r="AY41" s="146"/>
      <c r="AZ41" s="147"/>
      <c r="BA41" s="137"/>
      <c r="BB41" s="171"/>
      <c r="BC41" s="172"/>
      <c r="BD41" s="172"/>
      <c r="BE41" s="76" t="s">
        <v>154</v>
      </c>
      <c r="BF41" s="168" t="s">
        <v>165</v>
      </c>
      <c r="BG41" s="165"/>
      <c r="BH41" s="166"/>
      <c r="BI41" s="76" t="s">
        <v>154</v>
      </c>
      <c r="BJ41" s="76" t="s">
        <v>154</v>
      </c>
      <c r="BK41" s="167" t="s">
        <v>165</v>
      </c>
    </row>
    <row r="42" spans="1:63" ht="33.75" thickBot="1">
      <c r="A42" s="368"/>
      <c r="B42" s="1" t="s">
        <v>22</v>
      </c>
      <c r="C42" s="2"/>
      <c r="D42" s="48"/>
      <c r="E42" s="45"/>
      <c r="F42" s="45"/>
      <c r="G42" s="41" t="s">
        <v>61</v>
      </c>
      <c r="H42" s="22" t="s">
        <v>123</v>
      </c>
      <c r="I42" s="48"/>
      <c r="J42" s="45"/>
      <c r="K42" s="45"/>
      <c r="L42" s="46"/>
      <c r="M42" s="47"/>
      <c r="N42" s="43"/>
      <c r="O42" s="43"/>
      <c r="P42" s="43"/>
      <c r="Q42" s="44" t="s">
        <v>126</v>
      </c>
      <c r="R42" s="24" t="s">
        <v>127</v>
      </c>
      <c r="S42" s="48"/>
      <c r="T42" s="41" t="s">
        <v>154</v>
      </c>
      <c r="U42" s="45"/>
      <c r="V42" s="46"/>
      <c r="W42" s="47"/>
      <c r="X42" s="48"/>
      <c r="Y42" s="45"/>
      <c r="Z42" s="45"/>
      <c r="AA42" s="46"/>
      <c r="AB42" s="47"/>
      <c r="AC42" s="39"/>
      <c r="AD42" s="41"/>
      <c r="AE42" s="41"/>
      <c r="AF42" s="42" t="s">
        <v>137</v>
      </c>
      <c r="AG42" s="27" t="s">
        <v>138</v>
      </c>
      <c r="AH42" s="181"/>
      <c r="AI42" s="183"/>
      <c r="AJ42" s="183"/>
      <c r="AK42" s="184" t="s">
        <v>169</v>
      </c>
      <c r="AL42" s="115" t="s">
        <v>174</v>
      </c>
      <c r="AM42" s="181"/>
      <c r="AN42" s="183"/>
      <c r="AO42" s="183"/>
      <c r="AP42" s="184" t="s">
        <v>169</v>
      </c>
      <c r="AQ42" s="185" t="s">
        <v>174</v>
      </c>
      <c r="AR42" s="125"/>
      <c r="AS42" s="41"/>
      <c r="AT42" s="122"/>
      <c r="AU42" s="41" t="s">
        <v>154</v>
      </c>
      <c r="AV42" s="123" t="s">
        <v>158</v>
      </c>
      <c r="AW42" s="125"/>
      <c r="AX42" s="41"/>
      <c r="AY42" s="122"/>
      <c r="AZ42" s="41" t="s">
        <v>154</v>
      </c>
      <c r="BA42" s="123" t="s">
        <v>158</v>
      </c>
      <c r="BB42" s="155"/>
      <c r="BC42" s="157"/>
      <c r="BD42" s="157"/>
      <c r="BE42" s="41" t="s">
        <v>154</v>
      </c>
      <c r="BF42" s="153" t="s">
        <v>165</v>
      </c>
      <c r="BG42" s="155"/>
      <c r="BH42" s="157"/>
      <c r="BI42" s="157"/>
      <c r="BJ42" s="41" t="s">
        <v>154</v>
      </c>
      <c r="BK42" s="153" t="s">
        <v>165</v>
      </c>
    </row>
    <row r="43" spans="1:63" ht="48" thickBot="1">
      <c r="A43" s="368"/>
      <c r="B43" s="1" t="s">
        <v>85</v>
      </c>
      <c r="C43" s="2"/>
      <c r="D43" s="48"/>
      <c r="E43" s="45"/>
      <c r="F43" s="45"/>
      <c r="G43" s="41" t="s">
        <v>61</v>
      </c>
      <c r="H43" s="23" t="s">
        <v>124</v>
      </c>
      <c r="I43" s="48"/>
      <c r="J43" s="45"/>
      <c r="K43" s="45"/>
      <c r="L43" s="46"/>
      <c r="M43" s="47"/>
      <c r="N43" s="43"/>
      <c r="O43" s="43"/>
      <c r="P43" s="43"/>
      <c r="Q43" s="44" t="s">
        <v>126</v>
      </c>
      <c r="R43" s="24" t="s">
        <v>127</v>
      </c>
      <c r="S43" s="48"/>
      <c r="T43" s="45"/>
      <c r="U43" s="45"/>
      <c r="V43" s="42" t="s">
        <v>154</v>
      </c>
      <c r="W43" s="47"/>
      <c r="X43" s="48"/>
      <c r="Y43" s="45"/>
      <c r="Z43" s="41"/>
      <c r="AA43" s="42" t="s">
        <v>154</v>
      </c>
      <c r="AB43" s="47"/>
      <c r="AC43" s="39"/>
      <c r="AD43" s="41"/>
      <c r="AE43" s="41"/>
      <c r="AF43" s="42" t="s">
        <v>137</v>
      </c>
      <c r="AG43" s="27" t="s">
        <v>138</v>
      </c>
      <c r="AH43" s="181"/>
      <c r="AI43" s="183"/>
      <c r="AJ43" s="183"/>
      <c r="AK43" s="184" t="s">
        <v>169</v>
      </c>
      <c r="AL43" s="115" t="s">
        <v>174</v>
      </c>
      <c r="AM43" s="181"/>
      <c r="AN43" s="183"/>
      <c r="AO43" s="183"/>
      <c r="AP43" s="184" t="s">
        <v>169</v>
      </c>
      <c r="AQ43" s="185" t="s">
        <v>174</v>
      </c>
      <c r="AR43" s="125"/>
      <c r="AS43" s="41"/>
      <c r="AT43" s="122"/>
      <c r="AU43" s="41" t="s">
        <v>154</v>
      </c>
      <c r="AV43" s="123" t="s">
        <v>158</v>
      </c>
      <c r="AW43" s="125"/>
      <c r="AX43" s="41"/>
      <c r="AY43" s="122"/>
      <c r="AZ43" s="41" t="s">
        <v>154</v>
      </c>
      <c r="BA43" s="123" t="s">
        <v>158</v>
      </c>
      <c r="BB43" s="155"/>
      <c r="BC43" s="157"/>
      <c r="BD43" s="157"/>
      <c r="BE43" s="41" t="s">
        <v>154</v>
      </c>
      <c r="BF43" s="153" t="s">
        <v>165</v>
      </c>
      <c r="BG43" s="155"/>
      <c r="BH43" s="157"/>
      <c r="BI43" s="157"/>
      <c r="BJ43" s="41" t="s">
        <v>154</v>
      </c>
      <c r="BK43" s="153" t="s">
        <v>166</v>
      </c>
    </row>
    <row r="44" spans="1:63" ht="17.45" customHeight="1" thickBot="1">
      <c r="A44" s="368"/>
      <c r="B44" s="1" t="s">
        <v>108</v>
      </c>
      <c r="C44" s="2" t="s">
        <v>43</v>
      </c>
      <c r="D44" s="48"/>
      <c r="E44" s="41" t="s">
        <v>61</v>
      </c>
      <c r="F44" s="45"/>
      <c r="G44" s="46"/>
      <c r="H44" s="47"/>
      <c r="I44" s="48"/>
      <c r="J44" s="41" t="s">
        <v>61</v>
      </c>
      <c r="K44" s="45"/>
      <c r="L44" s="46"/>
      <c r="M44" s="47"/>
      <c r="N44" s="43"/>
      <c r="O44" s="43"/>
      <c r="P44" s="43" t="s">
        <v>126</v>
      </c>
      <c r="Q44" s="44"/>
      <c r="R44" s="24"/>
      <c r="S44" s="48"/>
      <c r="T44" s="41" t="s">
        <v>154</v>
      </c>
      <c r="U44" s="45"/>
      <c r="V44" s="46"/>
      <c r="W44" s="47"/>
      <c r="X44" s="48"/>
      <c r="Y44" s="41" t="s">
        <v>154</v>
      </c>
      <c r="Z44" s="45"/>
      <c r="AA44" s="46"/>
      <c r="AB44" s="47"/>
      <c r="AC44" s="39"/>
      <c r="AD44" s="41"/>
      <c r="AE44" s="41" t="s">
        <v>137</v>
      </c>
      <c r="AF44" s="42"/>
      <c r="AG44" s="27"/>
      <c r="AH44" s="181"/>
      <c r="AI44" s="183"/>
      <c r="AJ44" s="183" t="s">
        <v>169</v>
      </c>
      <c r="AK44" s="184"/>
      <c r="AL44" s="185"/>
      <c r="AM44" s="181"/>
      <c r="AN44" s="183"/>
      <c r="AO44" s="183" t="s">
        <v>169</v>
      </c>
      <c r="AP44" s="184"/>
      <c r="AQ44" s="185"/>
      <c r="AR44" s="125"/>
      <c r="AS44" s="41" t="s">
        <v>154</v>
      </c>
      <c r="AT44" s="122"/>
      <c r="AU44" s="124"/>
      <c r="AV44" s="123"/>
      <c r="AW44" s="125"/>
      <c r="AX44" s="41" t="s">
        <v>154</v>
      </c>
      <c r="AY44" s="122"/>
      <c r="AZ44" s="124"/>
      <c r="BA44" s="123"/>
      <c r="BB44" s="41" t="s">
        <v>154</v>
      </c>
      <c r="BC44" s="157"/>
      <c r="BD44" s="157"/>
      <c r="BE44" s="158"/>
      <c r="BF44" s="210" t="s">
        <v>187</v>
      </c>
      <c r="BG44" s="41" t="s">
        <v>154</v>
      </c>
      <c r="BH44" s="157"/>
      <c r="BI44" s="157"/>
      <c r="BJ44" s="158"/>
      <c r="BK44" s="153" t="s">
        <v>196</v>
      </c>
    </row>
    <row r="45" spans="1:63" ht="53.85" customHeight="1" thickBot="1">
      <c r="A45" s="368"/>
      <c r="B45" s="1" t="s">
        <v>109</v>
      </c>
      <c r="C45" s="2" t="s">
        <v>110</v>
      </c>
      <c r="D45" s="48"/>
      <c r="E45" s="45"/>
      <c r="F45" s="41"/>
      <c r="G45" s="41" t="s">
        <v>61</v>
      </c>
      <c r="H45" s="23" t="s">
        <v>125</v>
      </c>
      <c r="I45" s="48"/>
      <c r="J45" s="45"/>
      <c r="K45" s="41"/>
      <c r="L45" s="41" t="s">
        <v>61</v>
      </c>
      <c r="M45" s="23" t="s">
        <v>125</v>
      </c>
      <c r="N45" s="43"/>
      <c r="O45" s="43"/>
      <c r="P45" s="43"/>
      <c r="Q45" s="44" t="s">
        <v>126</v>
      </c>
      <c r="R45" s="24" t="s">
        <v>134</v>
      </c>
      <c r="S45" s="48"/>
      <c r="T45" s="45"/>
      <c r="U45" s="41" t="s">
        <v>154</v>
      </c>
      <c r="V45" s="46"/>
      <c r="W45" s="47"/>
      <c r="X45" s="48"/>
      <c r="Y45" s="45"/>
      <c r="Z45" s="41" t="s">
        <v>154</v>
      </c>
      <c r="AA45" s="46"/>
      <c r="AB45" s="47"/>
      <c r="AC45" s="39"/>
      <c r="AD45" s="41"/>
      <c r="AE45" s="41"/>
      <c r="AF45" s="42" t="s">
        <v>137</v>
      </c>
      <c r="AG45" s="27" t="s">
        <v>150</v>
      </c>
      <c r="AH45" s="181"/>
      <c r="AI45" s="183"/>
      <c r="AJ45" s="183" t="s">
        <v>169</v>
      </c>
      <c r="AK45" s="184"/>
      <c r="AL45" s="185"/>
      <c r="AM45" s="181"/>
      <c r="AN45" s="183"/>
      <c r="AO45" s="183" t="s">
        <v>169</v>
      </c>
      <c r="AP45" s="184"/>
      <c r="AQ45" s="185"/>
      <c r="AR45" s="125"/>
      <c r="AS45" s="41"/>
      <c r="AT45" s="41" t="s">
        <v>154</v>
      </c>
      <c r="AU45" s="124"/>
      <c r="AV45" s="123"/>
      <c r="AW45" s="125"/>
      <c r="AX45" s="41"/>
      <c r="AY45" s="41" t="s">
        <v>154</v>
      </c>
      <c r="AZ45" s="124"/>
      <c r="BA45" s="123"/>
      <c r="BB45" s="41" t="s">
        <v>154</v>
      </c>
      <c r="BC45" s="157"/>
      <c r="BD45" s="157"/>
      <c r="BE45" s="158"/>
      <c r="BF45" s="210" t="s">
        <v>187</v>
      </c>
      <c r="BG45" s="41" t="s">
        <v>154</v>
      </c>
      <c r="BH45" s="157"/>
      <c r="BI45" s="157"/>
      <c r="BJ45" s="158"/>
      <c r="BK45" s="153" t="s">
        <v>196</v>
      </c>
    </row>
    <row r="46" spans="1:63" ht="46.7" customHeight="1" thickBot="1">
      <c r="A46" s="368"/>
      <c r="B46" s="1" t="s">
        <v>44</v>
      </c>
      <c r="C46" s="2" t="s">
        <v>111</v>
      </c>
      <c r="D46" s="48"/>
      <c r="E46" s="45"/>
      <c r="F46" s="41" t="s">
        <v>61</v>
      </c>
      <c r="G46" s="41"/>
      <c r="H46" s="23"/>
      <c r="I46" s="48"/>
      <c r="J46" s="45"/>
      <c r="K46" s="41" t="s">
        <v>61</v>
      </c>
      <c r="L46" s="41"/>
      <c r="M46" s="23"/>
      <c r="N46" s="43"/>
      <c r="O46" s="43"/>
      <c r="P46" s="43"/>
      <c r="Q46" s="44" t="s">
        <v>126</v>
      </c>
      <c r="R46" s="24" t="s">
        <v>134</v>
      </c>
      <c r="S46" s="48"/>
      <c r="T46" s="45"/>
      <c r="U46" s="41" t="s">
        <v>154</v>
      </c>
      <c r="V46" s="46"/>
      <c r="W46" s="47"/>
      <c r="X46" s="48"/>
      <c r="Y46" s="45"/>
      <c r="Z46" s="41" t="s">
        <v>154</v>
      </c>
      <c r="AA46" s="46"/>
      <c r="AB46" s="47"/>
      <c r="AC46" s="39"/>
      <c r="AD46" s="41"/>
      <c r="AE46" s="41"/>
      <c r="AF46" s="42" t="s">
        <v>137</v>
      </c>
      <c r="AG46" s="27" t="s">
        <v>150</v>
      </c>
      <c r="AH46" s="181"/>
      <c r="AI46" s="183"/>
      <c r="AJ46" s="183" t="s">
        <v>169</v>
      </c>
      <c r="AK46" s="184"/>
      <c r="AL46" s="185"/>
      <c r="AM46" s="181"/>
      <c r="AN46" s="183"/>
      <c r="AO46" s="183" t="s">
        <v>169</v>
      </c>
      <c r="AP46" s="184"/>
      <c r="AQ46" s="185"/>
      <c r="AR46" s="125"/>
      <c r="AS46" s="41"/>
      <c r="AT46" s="41" t="s">
        <v>154</v>
      </c>
      <c r="AU46" s="124"/>
      <c r="AV46" s="123"/>
      <c r="AW46" s="125"/>
      <c r="AX46" s="41"/>
      <c r="AY46" s="41" t="s">
        <v>154</v>
      </c>
      <c r="AZ46" s="124"/>
      <c r="BA46" s="123"/>
      <c r="BB46" s="41" t="s">
        <v>154</v>
      </c>
      <c r="BC46" s="157"/>
      <c r="BD46" s="157"/>
      <c r="BE46" s="158"/>
      <c r="BF46" s="210" t="s">
        <v>187</v>
      </c>
      <c r="BG46" s="41" t="s">
        <v>154</v>
      </c>
      <c r="BH46" s="157"/>
      <c r="BI46" s="157"/>
      <c r="BJ46" s="158"/>
      <c r="BK46" s="153" t="s">
        <v>196</v>
      </c>
    </row>
    <row r="47" spans="1:63" ht="27.75" thickBot="1">
      <c r="A47" s="368"/>
      <c r="B47" s="1" t="s">
        <v>112</v>
      </c>
      <c r="C47" s="2" t="s">
        <v>113</v>
      </c>
      <c r="D47" s="48"/>
      <c r="E47" s="45"/>
      <c r="F47" s="41"/>
      <c r="G47" s="41" t="s">
        <v>61</v>
      </c>
      <c r="H47" s="23" t="s">
        <v>125</v>
      </c>
      <c r="I47" s="48"/>
      <c r="J47" s="45"/>
      <c r="K47" s="45"/>
      <c r="L47" s="46"/>
      <c r="M47" s="47"/>
      <c r="N47" s="43"/>
      <c r="O47" s="43"/>
      <c r="P47" s="43"/>
      <c r="Q47" s="44" t="s">
        <v>126</v>
      </c>
      <c r="R47" s="24"/>
      <c r="S47" s="48"/>
      <c r="T47" s="45"/>
      <c r="U47" s="45"/>
      <c r="V47" s="46"/>
      <c r="W47" s="47"/>
      <c r="X47" s="48"/>
      <c r="Y47" s="45"/>
      <c r="Z47" s="45"/>
      <c r="AA47" s="46"/>
      <c r="AB47" s="47"/>
      <c r="AC47" s="39"/>
      <c r="AD47" s="41"/>
      <c r="AE47" s="41"/>
      <c r="AF47" s="42" t="s">
        <v>137</v>
      </c>
      <c r="AG47" s="27"/>
      <c r="AH47" s="181"/>
      <c r="AI47" s="183"/>
      <c r="AJ47" s="183" t="s">
        <v>169</v>
      </c>
      <c r="AK47" s="184"/>
      <c r="AL47" s="185"/>
      <c r="AM47" s="181"/>
      <c r="AN47" s="183"/>
      <c r="AO47" s="183" t="s">
        <v>169</v>
      </c>
      <c r="AP47" s="184"/>
      <c r="AQ47" s="185"/>
      <c r="AR47" s="125"/>
      <c r="AS47" s="41"/>
      <c r="AT47" s="41" t="s">
        <v>154</v>
      </c>
      <c r="AU47" s="124"/>
      <c r="AV47" s="123"/>
      <c r="AW47" s="125"/>
      <c r="AX47" s="41"/>
      <c r="AY47" s="41" t="s">
        <v>154</v>
      </c>
      <c r="AZ47" s="124"/>
      <c r="BA47" s="123"/>
      <c r="BB47" s="155"/>
      <c r="BC47" s="157"/>
      <c r="BD47" s="157"/>
      <c r="BE47" s="41" t="s">
        <v>154</v>
      </c>
      <c r="BF47" s="153" t="s">
        <v>166</v>
      </c>
      <c r="BG47" s="155"/>
      <c r="BH47" s="157"/>
      <c r="BI47" s="157"/>
      <c r="BJ47" s="41" t="s">
        <v>154</v>
      </c>
      <c r="BK47" s="153" t="s">
        <v>166</v>
      </c>
    </row>
    <row r="48" spans="1:63" ht="39" thickBot="1">
      <c r="A48" s="368"/>
      <c r="B48" s="1" t="s">
        <v>114</v>
      </c>
      <c r="C48" s="2" t="s">
        <v>115</v>
      </c>
      <c r="D48" s="48"/>
      <c r="E48" s="45"/>
      <c r="F48" s="41" t="s">
        <v>61</v>
      </c>
      <c r="G48" s="41"/>
      <c r="H48" s="23"/>
      <c r="I48" s="48"/>
      <c r="J48" s="45"/>
      <c r="K48" s="41" t="s">
        <v>61</v>
      </c>
      <c r="L48" s="46"/>
      <c r="M48" s="47"/>
      <c r="N48" s="43"/>
      <c r="O48" s="43"/>
      <c r="P48" s="43"/>
      <c r="Q48" s="44" t="s">
        <v>126</v>
      </c>
      <c r="R48" s="24"/>
      <c r="S48" s="48"/>
      <c r="T48" s="45"/>
      <c r="U48" s="45"/>
      <c r="V48" s="46"/>
      <c r="W48" s="47"/>
      <c r="X48" s="48"/>
      <c r="Y48" s="45"/>
      <c r="Z48" s="45"/>
      <c r="AA48" s="46"/>
      <c r="AB48" s="47"/>
      <c r="AC48" s="39"/>
      <c r="AD48" s="41"/>
      <c r="AE48" s="41"/>
      <c r="AF48" s="42" t="s">
        <v>137</v>
      </c>
      <c r="AG48" s="27" t="s">
        <v>151</v>
      </c>
      <c r="AH48" s="181"/>
      <c r="AI48" s="183"/>
      <c r="AJ48" s="183" t="s">
        <v>169</v>
      </c>
      <c r="AK48" s="184"/>
      <c r="AL48" s="185"/>
      <c r="AM48" s="181"/>
      <c r="AN48" s="183"/>
      <c r="AO48" s="183" t="s">
        <v>169</v>
      </c>
      <c r="AP48" s="184"/>
      <c r="AQ48" s="185"/>
      <c r="AR48" s="125"/>
      <c r="AS48" s="41"/>
      <c r="AT48" s="41" t="s">
        <v>154</v>
      </c>
      <c r="AU48" s="124"/>
      <c r="AV48" s="123"/>
      <c r="AW48" s="125"/>
      <c r="AX48" s="41"/>
      <c r="AY48" s="41" t="s">
        <v>154</v>
      </c>
      <c r="AZ48" s="124"/>
      <c r="BA48" s="123"/>
      <c r="BB48" s="41" t="s">
        <v>154</v>
      </c>
      <c r="BC48" s="157"/>
      <c r="BD48" s="157"/>
      <c r="BE48" s="158"/>
      <c r="BF48" s="210" t="s">
        <v>188</v>
      </c>
      <c r="BG48" s="41" t="s">
        <v>154</v>
      </c>
      <c r="BH48" s="157"/>
      <c r="BI48" s="157"/>
      <c r="BJ48" s="158"/>
      <c r="BK48" s="210" t="s">
        <v>195</v>
      </c>
    </row>
    <row r="49" spans="1:63" ht="39" thickBot="1">
      <c r="A49" s="368"/>
      <c r="B49" s="1" t="s">
        <v>116</v>
      </c>
      <c r="C49" s="2" t="s">
        <v>117</v>
      </c>
      <c r="D49" s="48"/>
      <c r="E49" s="45"/>
      <c r="F49" s="41"/>
      <c r="G49" s="41" t="s">
        <v>61</v>
      </c>
      <c r="H49" s="23" t="s">
        <v>125</v>
      </c>
      <c r="I49" s="48"/>
      <c r="J49" s="45"/>
      <c r="K49" s="41" t="s">
        <v>61</v>
      </c>
      <c r="L49" s="46"/>
      <c r="M49" s="47"/>
      <c r="N49" s="43"/>
      <c r="O49" s="43"/>
      <c r="P49" s="43"/>
      <c r="Q49" s="44" t="s">
        <v>126</v>
      </c>
      <c r="R49" s="24" t="s">
        <v>135</v>
      </c>
      <c r="S49" s="48"/>
      <c r="T49" s="45"/>
      <c r="U49" s="45"/>
      <c r="V49" s="46"/>
      <c r="W49" s="47"/>
      <c r="X49" s="48"/>
      <c r="Y49" s="45"/>
      <c r="Z49" s="45"/>
      <c r="AA49" s="46"/>
      <c r="AB49" s="47"/>
      <c r="AC49" s="39"/>
      <c r="AD49" s="41"/>
      <c r="AE49" s="41"/>
      <c r="AF49" s="42" t="s">
        <v>137</v>
      </c>
      <c r="AG49" s="27" t="s">
        <v>152</v>
      </c>
      <c r="AH49" s="181"/>
      <c r="AI49" s="183"/>
      <c r="AJ49" s="183" t="s">
        <v>169</v>
      </c>
      <c r="AK49" s="184"/>
      <c r="AL49" s="185"/>
      <c r="AM49" s="181"/>
      <c r="AN49" s="183"/>
      <c r="AO49" s="183" t="s">
        <v>169</v>
      </c>
      <c r="AP49" s="184"/>
      <c r="AQ49" s="185"/>
      <c r="AR49" s="125"/>
      <c r="AS49" s="41"/>
      <c r="AT49" s="41" t="s">
        <v>154</v>
      </c>
      <c r="AU49" s="124"/>
      <c r="AV49" s="123"/>
      <c r="AW49" s="125"/>
      <c r="AX49" s="41"/>
      <c r="AY49" s="41" t="s">
        <v>154</v>
      </c>
      <c r="AZ49" s="124"/>
      <c r="BA49" s="123"/>
      <c r="BB49" s="41" t="s">
        <v>154</v>
      </c>
      <c r="BC49" s="41" t="s">
        <v>154</v>
      </c>
      <c r="BD49" s="157"/>
      <c r="BE49" s="158"/>
      <c r="BF49" s="210" t="s">
        <v>189</v>
      </c>
      <c r="BG49" s="41" t="s">
        <v>154</v>
      </c>
      <c r="BH49" s="41" t="s">
        <v>154</v>
      </c>
      <c r="BI49" s="157"/>
      <c r="BJ49" s="158"/>
      <c r="BK49" s="210" t="s">
        <v>166</v>
      </c>
    </row>
    <row r="50" spans="1:63" ht="18" thickBot="1">
      <c r="A50" s="368"/>
      <c r="B50" s="1" t="s">
        <v>118</v>
      </c>
      <c r="C50" s="2" t="s">
        <v>45</v>
      </c>
      <c r="D50" s="48"/>
      <c r="E50" s="45"/>
      <c r="F50" s="41"/>
      <c r="G50" s="41" t="s">
        <v>61</v>
      </c>
      <c r="H50" s="23" t="s">
        <v>125</v>
      </c>
      <c r="I50" s="48"/>
      <c r="J50" s="45"/>
      <c r="K50" s="45"/>
      <c r="L50" s="41" t="s">
        <v>61</v>
      </c>
      <c r="M50" s="23" t="s">
        <v>125</v>
      </c>
      <c r="N50" s="43"/>
      <c r="O50" s="43"/>
      <c r="P50" s="43"/>
      <c r="Q50" s="44" t="s">
        <v>126</v>
      </c>
      <c r="R50" s="24" t="s">
        <v>127</v>
      </c>
      <c r="S50" s="48"/>
      <c r="T50" s="45"/>
      <c r="U50" s="45"/>
      <c r="V50" s="46"/>
      <c r="W50" s="47"/>
      <c r="X50" s="48"/>
      <c r="Y50" s="45"/>
      <c r="Z50" s="45"/>
      <c r="AA50" s="46"/>
      <c r="AB50" s="47"/>
      <c r="AC50" s="39"/>
      <c r="AD50" s="41"/>
      <c r="AE50" s="41"/>
      <c r="AF50" s="42" t="s">
        <v>137</v>
      </c>
      <c r="AG50" s="27" t="s">
        <v>138</v>
      </c>
      <c r="AH50" s="181"/>
      <c r="AI50" s="183"/>
      <c r="AJ50" s="183" t="s">
        <v>169</v>
      </c>
      <c r="AK50" s="184"/>
      <c r="AL50" s="185"/>
      <c r="AM50" s="181"/>
      <c r="AN50" s="183"/>
      <c r="AO50" s="183" t="s">
        <v>169</v>
      </c>
      <c r="AP50" s="184"/>
      <c r="AQ50" s="185"/>
      <c r="AR50" s="125"/>
      <c r="AS50" s="41"/>
      <c r="AT50" s="41" t="s">
        <v>154</v>
      </c>
      <c r="AU50" s="124"/>
      <c r="AV50" s="123"/>
      <c r="AW50" s="125"/>
      <c r="AX50" s="41"/>
      <c r="AY50" s="41" t="s">
        <v>154</v>
      </c>
      <c r="AZ50" s="124"/>
      <c r="BA50" s="123"/>
      <c r="BB50" s="41" t="s">
        <v>154</v>
      </c>
      <c r="BC50" s="157"/>
      <c r="BD50" s="157"/>
      <c r="BE50" s="158"/>
      <c r="BF50" s="210" t="s">
        <v>190</v>
      </c>
      <c r="BG50" s="41" t="s">
        <v>154</v>
      </c>
      <c r="BH50" s="157"/>
      <c r="BI50" s="157"/>
      <c r="BJ50" s="158"/>
      <c r="BK50" s="210" t="s">
        <v>190</v>
      </c>
    </row>
    <row r="51" spans="1:63" ht="69.75" thickBot="1">
      <c r="A51" s="369" t="s">
        <v>6</v>
      </c>
      <c r="B51" s="1" t="s">
        <v>119</v>
      </c>
      <c r="C51" s="2" t="s">
        <v>46</v>
      </c>
      <c r="D51" s="48"/>
      <c r="E51" s="49"/>
      <c r="F51" s="45"/>
      <c r="G51" s="41" t="s">
        <v>61</v>
      </c>
      <c r="H51" s="23" t="s">
        <v>125</v>
      </c>
      <c r="I51" s="48"/>
      <c r="J51" s="49"/>
      <c r="K51" s="45"/>
      <c r="L51" s="41" t="s">
        <v>61</v>
      </c>
      <c r="M51" s="23" t="s">
        <v>125</v>
      </c>
      <c r="N51" s="43"/>
      <c r="O51" s="43"/>
      <c r="P51" s="43" t="s">
        <v>126</v>
      </c>
      <c r="Q51" s="44"/>
      <c r="R51" s="24" t="s">
        <v>136</v>
      </c>
      <c r="S51" s="48"/>
      <c r="T51" s="49"/>
      <c r="U51" s="45"/>
      <c r="V51" s="46"/>
      <c r="W51" s="47"/>
      <c r="X51" s="48"/>
      <c r="Y51" s="49"/>
      <c r="Z51" s="45"/>
      <c r="AA51" s="46"/>
      <c r="AB51" s="47"/>
      <c r="AC51" s="39"/>
      <c r="AD51" s="40"/>
      <c r="AE51" s="41" t="s">
        <v>137</v>
      </c>
      <c r="AF51" s="42"/>
      <c r="AG51" s="27" t="s">
        <v>153</v>
      </c>
      <c r="AH51" s="181"/>
      <c r="AI51" s="182"/>
      <c r="AJ51" s="183"/>
      <c r="AK51" s="184" t="s">
        <v>169</v>
      </c>
      <c r="AL51" s="115" t="s">
        <v>174</v>
      </c>
      <c r="AM51" s="181"/>
      <c r="AN51" s="182"/>
      <c r="AO51" s="183"/>
      <c r="AP51" s="184" t="s">
        <v>169</v>
      </c>
      <c r="AQ51" s="185" t="s">
        <v>174</v>
      </c>
      <c r="AR51" s="125"/>
      <c r="AS51" s="41"/>
      <c r="AT51" s="41" t="s">
        <v>154</v>
      </c>
      <c r="AU51" s="124"/>
      <c r="AV51" s="123"/>
      <c r="AW51" s="125"/>
      <c r="AX51" s="41"/>
      <c r="AY51" s="41" t="s">
        <v>154</v>
      </c>
      <c r="AZ51" s="124"/>
      <c r="BA51" s="123"/>
      <c r="BB51" s="155"/>
      <c r="BC51" s="156"/>
      <c r="BD51" s="157"/>
      <c r="BE51" s="41" t="s">
        <v>154</v>
      </c>
      <c r="BF51" s="153" t="s">
        <v>167</v>
      </c>
      <c r="BG51" s="155"/>
      <c r="BH51" s="156"/>
      <c r="BI51" s="157"/>
      <c r="BJ51" s="41" t="s">
        <v>154</v>
      </c>
      <c r="BK51" s="153" t="s">
        <v>167</v>
      </c>
    </row>
    <row r="52" spans="1:63" ht="69.75" thickBot="1">
      <c r="A52" s="370"/>
      <c r="B52" s="1" t="s">
        <v>120</v>
      </c>
      <c r="C52" s="2" t="s">
        <v>121</v>
      </c>
      <c r="D52" s="48"/>
      <c r="E52" s="49"/>
      <c r="F52" s="41" t="s">
        <v>61</v>
      </c>
      <c r="G52" s="46"/>
      <c r="H52" s="47"/>
      <c r="I52" s="48"/>
      <c r="J52" s="49"/>
      <c r="K52" s="41" t="s">
        <v>61</v>
      </c>
      <c r="L52" s="46"/>
      <c r="M52" s="47"/>
      <c r="N52" s="43"/>
      <c r="O52" s="43"/>
      <c r="P52" s="43"/>
      <c r="Q52" s="44" t="s">
        <v>126</v>
      </c>
      <c r="R52" s="24" t="s">
        <v>136</v>
      </c>
      <c r="S52" s="48"/>
      <c r="T52" s="49"/>
      <c r="U52" s="45"/>
      <c r="V52" s="46"/>
      <c r="W52" s="47"/>
      <c r="X52" s="48"/>
      <c r="Y52" s="49"/>
      <c r="Z52" s="45"/>
      <c r="AA52" s="46"/>
      <c r="AB52" s="47"/>
      <c r="AC52" s="39"/>
      <c r="AD52" s="40"/>
      <c r="AE52" s="41"/>
      <c r="AF52" s="42" t="s">
        <v>137</v>
      </c>
      <c r="AG52" s="27" t="s">
        <v>153</v>
      </c>
      <c r="AH52" s="181"/>
      <c r="AI52" s="182"/>
      <c r="AJ52" s="183"/>
      <c r="AK52" s="184" t="s">
        <v>169</v>
      </c>
      <c r="AL52" s="115" t="s">
        <v>183</v>
      </c>
      <c r="AM52" s="181"/>
      <c r="AN52" s="182"/>
      <c r="AO52" s="183"/>
      <c r="AP52" s="184" t="s">
        <v>169</v>
      </c>
      <c r="AQ52" s="185" t="s">
        <v>183</v>
      </c>
      <c r="AR52" s="125"/>
      <c r="AS52" s="41"/>
      <c r="AT52" s="41" t="s">
        <v>154</v>
      </c>
      <c r="AU52" s="124"/>
      <c r="AV52" s="123"/>
      <c r="AW52" s="125"/>
      <c r="AX52" s="41"/>
      <c r="AY52" s="41" t="s">
        <v>154</v>
      </c>
      <c r="AZ52" s="124"/>
      <c r="BA52" s="123"/>
      <c r="BB52" s="155"/>
      <c r="BC52" s="156"/>
      <c r="BD52" s="157"/>
      <c r="BE52" s="41" t="s">
        <v>154</v>
      </c>
      <c r="BF52" s="153" t="s">
        <v>167</v>
      </c>
      <c r="BG52" s="41" t="s">
        <v>154</v>
      </c>
      <c r="BH52" s="156"/>
      <c r="BI52" s="157"/>
      <c r="BJ52" s="158"/>
      <c r="BK52" s="153" t="s">
        <v>192</v>
      </c>
    </row>
    <row r="53" spans="1:63" ht="35.25" thickBot="1">
      <c r="A53" s="370"/>
      <c r="B53" s="100" t="s">
        <v>47</v>
      </c>
      <c r="C53" s="2" t="s">
        <v>48</v>
      </c>
      <c r="D53" s="48"/>
      <c r="E53" s="49"/>
      <c r="F53" s="41" t="s">
        <v>61</v>
      </c>
      <c r="G53" s="41"/>
      <c r="H53" s="23"/>
      <c r="I53" s="48"/>
      <c r="J53" s="49"/>
      <c r="K53" s="41" t="s">
        <v>61</v>
      </c>
      <c r="L53" s="46"/>
      <c r="M53" s="47"/>
      <c r="N53" s="43"/>
      <c r="O53" s="43"/>
      <c r="P53" s="43"/>
      <c r="Q53" s="44" t="s">
        <v>126</v>
      </c>
      <c r="R53" s="24" t="s">
        <v>136</v>
      </c>
      <c r="S53" s="48"/>
      <c r="T53" s="49"/>
      <c r="U53" s="45"/>
      <c r="V53" s="46"/>
      <c r="W53" s="47"/>
      <c r="X53" s="48"/>
      <c r="Y53" s="49"/>
      <c r="Z53" s="45"/>
      <c r="AA53" s="46"/>
      <c r="AB53" s="47"/>
      <c r="AC53" s="39"/>
      <c r="AD53" s="40"/>
      <c r="AE53" s="41"/>
      <c r="AF53" s="42" t="s">
        <v>137</v>
      </c>
      <c r="AG53" s="27" t="s">
        <v>153</v>
      </c>
      <c r="AH53" s="181"/>
      <c r="AI53" s="182"/>
      <c r="AJ53" s="183" t="s">
        <v>169</v>
      </c>
      <c r="AK53" s="184"/>
      <c r="AL53" s="185"/>
      <c r="AM53" s="181"/>
      <c r="AN53" s="182"/>
      <c r="AO53" s="183" t="s">
        <v>169</v>
      </c>
      <c r="AP53" s="184"/>
      <c r="AQ53" s="185"/>
      <c r="AR53" s="125"/>
      <c r="AS53" s="41"/>
      <c r="AT53" s="41" t="s">
        <v>154</v>
      </c>
      <c r="AU53" s="124"/>
      <c r="AV53" s="123"/>
      <c r="AW53" s="125"/>
      <c r="AX53" s="41"/>
      <c r="AY53" s="41" t="s">
        <v>154</v>
      </c>
      <c r="AZ53" s="124"/>
      <c r="BA53" s="123"/>
      <c r="BB53" s="155"/>
      <c r="BC53" s="156"/>
      <c r="BD53" s="157"/>
      <c r="BE53" s="41" t="s">
        <v>154</v>
      </c>
      <c r="BF53" s="153" t="s">
        <v>161</v>
      </c>
      <c r="BG53" s="41" t="s">
        <v>154</v>
      </c>
      <c r="BH53" s="156"/>
      <c r="BI53" s="41" t="s">
        <v>154</v>
      </c>
      <c r="BJ53" s="158"/>
      <c r="BK53" s="210" t="s">
        <v>193</v>
      </c>
    </row>
    <row r="54" spans="1:63" ht="35.25" thickBot="1">
      <c r="A54" s="370"/>
      <c r="B54" s="1" t="s">
        <v>114</v>
      </c>
      <c r="C54" s="2" t="s">
        <v>115</v>
      </c>
      <c r="D54" s="48"/>
      <c r="E54" s="49"/>
      <c r="F54" s="41" t="s">
        <v>61</v>
      </c>
      <c r="G54" s="41"/>
      <c r="H54" s="23"/>
      <c r="I54" s="48"/>
      <c r="J54" s="49"/>
      <c r="K54" s="41" t="s">
        <v>61</v>
      </c>
      <c r="L54" s="46"/>
      <c r="M54" s="47"/>
      <c r="N54" s="43"/>
      <c r="O54" s="43"/>
      <c r="P54" s="43"/>
      <c r="Q54" s="44" t="s">
        <v>126</v>
      </c>
      <c r="R54" s="24" t="s">
        <v>136</v>
      </c>
      <c r="S54" s="48"/>
      <c r="T54" s="49"/>
      <c r="U54" s="45"/>
      <c r="V54" s="46"/>
      <c r="W54" s="47"/>
      <c r="X54" s="48"/>
      <c r="Y54" s="49"/>
      <c r="Z54" s="45"/>
      <c r="AA54" s="46"/>
      <c r="AB54" s="47"/>
      <c r="AC54" s="39"/>
      <c r="AD54" s="40"/>
      <c r="AE54" s="41"/>
      <c r="AF54" s="42" t="s">
        <v>137</v>
      </c>
      <c r="AG54" s="27" t="s">
        <v>153</v>
      </c>
      <c r="AH54" s="181" t="s">
        <v>169</v>
      </c>
      <c r="AI54" s="182"/>
      <c r="AJ54" s="183"/>
      <c r="AK54" s="184"/>
      <c r="AL54" s="185" t="s">
        <v>184</v>
      </c>
      <c r="AM54" s="181"/>
      <c r="AN54" s="182"/>
      <c r="AO54" s="183"/>
      <c r="AP54" s="184" t="s">
        <v>169</v>
      </c>
      <c r="AQ54" s="185" t="s">
        <v>185</v>
      </c>
      <c r="AR54" s="125"/>
      <c r="AS54" s="41"/>
      <c r="AT54" s="41" t="s">
        <v>154</v>
      </c>
      <c r="AU54" s="124"/>
      <c r="AV54" s="123"/>
      <c r="AW54" s="125"/>
      <c r="AX54" s="41"/>
      <c r="AY54" s="41" t="s">
        <v>154</v>
      </c>
      <c r="AZ54" s="124"/>
      <c r="BA54" s="123"/>
      <c r="BB54" s="155"/>
      <c r="BC54" s="156"/>
      <c r="BD54" s="157"/>
      <c r="BE54" s="41" t="s">
        <v>154</v>
      </c>
      <c r="BF54" s="153" t="s">
        <v>167</v>
      </c>
      <c r="BG54" s="41" t="s">
        <v>154</v>
      </c>
      <c r="BH54" s="41" t="s">
        <v>154</v>
      </c>
      <c r="BI54" s="157"/>
      <c r="BJ54" s="158"/>
      <c r="BK54" s="210" t="s">
        <v>194</v>
      </c>
    </row>
    <row r="55" spans="1:63" ht="18" thickBot="1">
      <c r="A55" s="370"/>
      <c r="B55" s="1" t="s">
        <v>116</v>
      </c>
      <c r="C55" s="2"/>
      <c r="D55" s="48"/>
      <c r="E55" s="49"/>
      <c r="F55" s="41" t="s">
        <v>61</v>
      </c>
      <c r="G55" s="46"/>
      <c r="H55" s="47"/>
      <c r="I55" s="48"/>
      <c r="J55" s="49"/>
      <c r="K55" s="41" t="s">
        <v>61</v>
      </c>
      <c r="L55" s="46"/>
      <c r="M55" s="47"/>
      <c r="N55" s="43"/>
      <c r="O55" s="43"/>
      <c r="P55" s="43" t="s">
        <v>126</v>
      </c>
      <c r="Q55" s="44"/>
      <c r="R55" s="24" t="s">
        <v>136</v>
      </c>
      <c r="S55" s="48"/>
      <c r="T55" s="49"/>
      <c r="U55" s="45"/>
      <c r="V55" s="46"/>
      <c r="W55" s="47"/>
      <c r="X55" s="48"/>
      <c r="Y55" s="49"/>
      <c r="Z55" s="45"/>
      <c r="AA55" s="46"/>
      <c r="AB55" s="47"/>
      <c r="AC55" s="39"/>
      <c r="AD55" s="40"/>
      <c r="AE55" s="41" t="s">
        <v>137</v>
      </c>
      <c r="AF55" s="42"/>
      <c r="AG55" s="27" t="s">
        <v>153</v>
      </c>
      <c r="AH55" s="181" t="s">
        <v>169</v>
      </c>
      <c r="AI55" s="182"/>
      <c r="AJ55" s="183"/>
      <c r="AK55" s="184"/>
      <c r="AL55" s="185" t="s">
        <v>184</v>
      </c>
      <c r="AM55" s="181"/>
      <c r="AN55" s="182"/>
      <c r="AO55" s="183"/>
      <c r="AP55" s="184" t="s">
        <v>169</v>
      </c>
      <c r="AQ55" s="185" t="s">
        <v>185</v>
      </c>
      <c r="AR55" s="125"/>
      <c r="AS55" s="41" t="s">
        <v>154</v>
      </c>
      <c r="AT55" s="41"/>
      <c r="AU55" s="124"/>
      <c r="AV55" s="123"/>
      <c r="AW55" s="125"/>
      <c r="AX55" s="41" t="s">
        <v>154</v>
      </c>
      <c r="AY55" s="41"/>
      <c r="AZ55" s="124"/>
      <c r="BA55" s="123"/>
      <c r="BB55" s="155"/>
      <c r="BC55" s="156"/>
      <c r="BD55" s="157"/>
      <c r="BE55" s="41" t="s">
        <v>154</v>
      </c>
      <c r="BF55" s="153" t="s">
        <v>166</v>
      </c>
      <c r="BG55" s="155"/>
      <c r="BH55" s="41" t="s">
        <v>154</v>
      </c>
      <c r="BI55" s="157"/>
      <c r="BJ55" s="158"/>
      <c r="BK55" s="153"/>
    </row>
    <row r="56" spans="1:63" ht="35.25" thickBot="1">
      <c r="A56" s="370"/>
      <c r="B56" s="1" t="s">
        <v>49</v>
      </c>
      <c r="C56" s="2" t="s">
        <v>122</v>
      </c>
      <c r="D56" s="48"/>
      <c r="E56" s="49"/>
      <c r="F56" s="41" t="s">
        <v>61</v>
      </c>
      <c r="G56" s="41"/>
      <c r="H56" s="23"/>
      <c r="I56" s="48"/>
      <c r="J56" s="49"/>
      <c r="K56" s="41" t="s">
        <v>61</v>
      </c>
      <c r="L56" s="46"/>
      <c r="M56" s="47"/>
      <c r="N56" s="43"/>
      <c r="O56" s="43"/>
      <c r="P56" s="43" t="s">
        <v>126</v>
      </c>
      <c r="Q56" s="44"/>
      <c r="R56" s="24" t="s">
        <v>136</v>
      </c>
      <c r="S56" s="48"/>
      <c r="T56" s="49"/>
      <c r="U56" s="45"/>
      <c r="V56" s="46"/>
      <c r="W56" s="47"/>
      <c r="X56" s="48"/>
      <c r="Y56" s="49"/>
      <c r="Z56" s="45"/>
      <c r="AA56" s="46"/>
      <c r="AB56" s="47"/>
      <c r="AC56" s="39"/>
      <c r="AD56" s="40"/>
      <c r="AE56" s="41" t="s">
        <v>137</v>
      </c>
      <c r="AF56" s="42"/>
      <c r="AG56" s="27" t="s">
        <v>153</v>
      </c>
      <c r="AH56" s="181" t="s">
        <v>169</v>
      </c>
      <c r="AI56" s="182"/>
      <c r="AJ56" s="183"/>
      <c r="AK56" s="184"/>
      <c r="AL56" s="185" t="s">
        <v>184</v>
      </c>
      <c r="AM56" s="181"/>
      <c r="AN56" s="182"/>
      <c r="AO56" s="183"/>
      <c r="AP56" s="184" t="s">
        <v>169</v>
      </c>
      <c r="AQ56" s="185" t="s">
        <v>185</v>
      </c>
      <c r="AR56" s="125"/>
      <c r="AS56" s="140"/>
      <c r="AT56" s="41" t="s">
        <v>154</v>
      </c>
      <c r="AU56" s="124"/>
      <c r="AV56" s="123"/>
      <c r="AW56" s="125"/>
      <c r="AX56" s="140"/>
      <c r="AY56" s="41" t="s">
        <v>154</v>
      </c>
      <c r="AZ56" s="124"/>
      <c r="BA56" s="123"/>
      <c r="BB56" s="155"/>
      <c r="BC56" s="156"/>
      <c r="BD56" s="157"/>
      <c r="BE56" s="41" t="s">
        <v>154</v>
      </c>
      <c r="BF56" s="153" t="s">
        <v>167</v>
      </c>
      <c r="BG56" s="155"/>
      <c r="BH56" s="41" t="s">
        <v>154</v>
      </c>
      <c r="BI56" s="157"/>
      <c r="BJ56" s="158"/>
      <c r="BK56" s="153"/>
    </row>
    <row r="57" spans="1:63" ht="18" thickBot="1">
      <c r="A57" s="371"/>
      <c r="B57" s="10" t="s">
        <v>50</v>
      </c>
      <c r="C57" s="11" t="s">
        <v>51</v>
      </c>
      <c r="D57" s="101"/>
      <c r="E57" s="102"/>
      <c r="F57" s="103" t="s">
        <v>61</v>
      </c>
      <c r="G57" s="104"/>
      <c r="H57" s="105"/>
      <c r="I57" s="101"/>
      <c r="J57" s="102"/>
      <c r="K57" s="103" t="s">
        <v>61</v>
      </c>
      <c r="L57" s="104"/>
      <c r="M57" s="105"/>
      <c r="N57" s="106"/>
      <c r="O57" s="106"/>
      <c r="P57" s="106"/>
      <c r="Q57" s="107" t="s">
        <v>126</v>
      </c>
      <c r="R57" s="108" t="s">
        <v>136</v>
      </c>
      <c r="S57" s="101"/>
      <c r="T57" s="102"/>
      <c r="U57" s="109"/>
      <c r="V57" s="104"/>
      <c r="W57" s="105"/>
      <c r="X57" s="101"/>
      <c r="Y57" s="102"/>
      <c r="Z57" s="109"/>
      <c r="AA57" s="104"/>
      <c r="AB57" s="105"/>
      <c r="AC57" s="110"/>
      <c r="AD57" s="111"/>
      <c r="AE57" s="103"/>
      <c r="AF57" s="112" t="s">
        <v>137</v>
      </c>
      <c r="AG57" s="113" t="s">
        <v>153</v>
      </c>
      <c r="AH57" s="205"/>
      <c r="AI57" s="206"/>
      <c r="AJ57" s="207"/>
      <c r="AK57" s="208" t="s">
        <v>169</v>
      </c>
      <c r="AL57" s="209" t="s">
        <v>186</v>
      </c>
      <c r="AM57" s="205"/>
      <c r="AN57" s="206"/>
      <c r="AO57" s="207"/>
      <c r="AP57" s="208" t="s">
        <v>169</v>
      </c>
      <c r="AQ57" s="209" t="s">
        <v>185</v>
      </c>
      <c r="AR57" s="148"/>
      <c r="AS57" s="149"/>
      <c r="AT57" s="150" t="s">
        <v>154</v>
      </c>
      <c r="AU57" s="151"/>
      <c r="AV57" s="152"/>
      <c r="AW57" s="148"/>
      <c r="AX57" s="149"/>
      <c r="AY57" s="150" t="s">
        <v>154</v>
      </c>
      <c r="AZ57" s="151"/>
      <c r="BA57" s="152"/>
      <c r="BB57" s="173" t="s">
        <v>154</v>
      </c>
      <c r="BC57" s="150" t="s">
        <v>154</v>
      </c>
      <c r="BD57" s="174"/>
      <c r="BE57" s="175"/>
      <c r="BF57" s="211" t="s">
        <v>191</v>
      </c>
      <c r="BG57" s="150" t="s">
        <v>154</v>
      </c>
      <c r="BH57" s="150" t="s">
        <v>154</v>
      </c>
      <c r="BI57" s="174"/>
      <c r="BJ57" s="175"/>
      <c r="BK57" s="211" t="s">
        <v>191</v>
      </c>
    </row>
    <row r="58" spans="1:63" ht="17.25" thickTop="1">
      <c r="A58" s="31"/>
      <c r="B58" s="31"/>
    </row>
    <row r="59" spans="1:63">
      <c r="B59" s="31"/>
    </row>
    <row r="60" spans="1:63">
      <c r="B60" s="31"/>
    </row>
    <row r="61" spans="1:63">
      <c r="B61" s="31"/>
    </row>
    <row r="63" spans="1:63">
      <c r="A63" s="31"/>
      <c r="B63" s="31"/>
    </row>
    <row r="64" spans="1:63">
      <c r="A64" s="31"/>
      <c r="B64" s="31"/>
    </row>
    <row r="65" spans="1:2">
      <c r="A65" s="31"/>
      <c r="B65" s="31"/>
    </row>
    <row r="66" spans="1:2">
      <c r="B66" s="31"/>
    </row>
    <row r="67" spans="1:2">
      <c r="B67" s="31"/>
    </row>
  </sheetData>
  <mergeCells count="30">
    <mergeCell ref="AW3:BA3"/>
    <mergeCell ref="AR4:AU4"/>
    <mergeCell ref="AW4:AZ4"/>
    <mergeCell ref="BB3:BF3"/>
    <mergeCell ref="BG3:BK3"/>
    <mergeCell ref="BB4:BE4"/>
    <mergeCell ref="BG4:BJ4"/>
    <mergeCell ref="AH3:AL3"/>
    <mergeCell ref="AM3:AQ3"/>
    <mergeCell ref="AH4:AK4"/>
    <mergeCell ref="AM4:AP4"/>
    <mergeCell ref="AR3:AV3"/>
    <mergeCell ref="S3:W3"/>
    <mergeCell ref="S4:V4"/>
    <mergeCell ref="X3:AB3"/>
    <mergeCell ref="X4:AA4"/>
    <mergeCell ref="AC3:AG3"/>
    <mergeCell ref="AC4:AF4"/>
    <mergeCell ref="D3:H3"/>
    <mergeCell ref="I3:M3"/>
    <mergeCell ref="I4:L4"/>
    <mergeCell ref="N3:R3"/>
    <mergeCell ref="N4:Q4"/>
    <mergeCell ref="A32:A40"/>
    <mergeCell ref="A41:A50"/>
    <mergeCell ref="A51:A57"/>
    <mergeCell ref="A4:C4"/>
    <mergeCell ref="D4:G4"/>
    <mergeCell ref="A21:A31"/>
    <mergeCell ref="A7:A20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2:BK63"/>
  <sheetViews>
    <sheetView topLeftCell="A2" zoomScale="70" zoomScaleNormal="70" workbookViewId="0">
      <pane xSplit="2" ySplit="4" topLeftCell="R47" activePane="bottomRight" state="frozen"/>
      <selection activeCell="A2" sqref="A2"/>
      <selection pane="topRight" activeCell="C2" sqref="C2"/>
      <selection pane="bottomLeft" activeCell="A5" sqref="A5"/>
      <selection pane="bottomRight" activeCell="S41" sqref="S41:AB57"/>
    </sheetView>
  </sheetViews>
  <sheetFormatPr defaultColWidth="8.75" defaultRowHeight="16.5"/>
  <cols>
    <col min="1" max="1" width="16.25" style="30" customWidth="1"/>
    <col min="2" max="2" width="29.375" style="30" customWidth="1"/>
    <col min="3" max="3" width="21.5" style="30" customWidth="1"/>
    <col min="4" max="7" width="10.25" style="19" customWidth="1"/>
    <col min="8" max="8" width="38.75" style="19" customWidth="1"/>
    <col min="9" max="12" width="10.25" style="19" customWidth="1"/>
    <col min="13" max="13" width="37.875" style="19" customWidth="1"/>
    <col min="14" max="37" width="10.25" style="19" customWidth="1"/>
    <col min="38" max="38" width="34.375" style="19" customWidth="1"/>
    <col min="39" max="57" width="10.25" style="19" customWidth="1"/>
    <col min="58" max="58" width="28.25" style="19" customWidth="1"/>
    <col min="59" max="62" width="10.25" style="19" customWidth="1"/>
    <col min="63" max="63" width="18.625" style="19" customWidth="1"/>
    <col min="64" max="16384" width="8.75" style="19"/>
  </cols>
  <sheetData>
    <row r="2" spans="1:63" ht="17.25" thickBot="1"/>
    <row r="3" spans="1:63" ht="18" thickTop="1" thickBot="1">
      <c r="A3" s="31"/>
      <c r="B3" s="32" t="s">
        <v>2</v>
      </c>
      <c r="C3" s="31"/>
      <c r="D3" s="383" t="s">
        <v>63</v>
      </c>
      <c r="E3" s="384"/>
      <c r="F3" s="384"/>
      <c r="G3" s="384"/>
      <c r="H3" s="385"/>
      <c r="I3" s="383" t="s">
        <v>64</v>
      </c>
      <c r="J3" s="384"/>
      <c r="K3" s="384"/>
      <c r="L3" s="384"/>
      <c r="M3" s="385"/>
      <c r="N3" s="383" t="s">
        <v>55</v>
      </c>
      <c r="O3" s="384"/>
      <c r="P3" s="384"/>
      <c r="Q3" s="384"/>
      <c r="R3" s="385"/>
      <c r="S3" s="383" t="s">
        <v>65</v>
      </c>
      <c r="T3" s="384"/>
      <c r="U3" s="384"/>
      <c r="V3" s="384"/>
      <c r="W3" s="385"/>
      <c r="X3" s="383" t="s">
        <v>66</v>
      </c>
      <c r="Y3" s="384"/>
      <c r="Z3" s="384"/>
      <c r="AA3" s="384"/>
      <c r="AB3" s="385"/>
      <c r="AC3" s="383" t="s">
        <v>67</v>
      </c>
      <c r="AD3" s="384"/>
      <c r="AE3" s="384"/>
      <c r="AF3" s="384"/>
      <c r="AG3" s="385"/>
      <c r="AH3" s="383" t="s">
        <v>68</v>
      </c>
      <c r="AI3" s="384"/>
      <c r="AJ3" s="384"/>
      <c r="AK3" s="384"/>
      <c r="AL3" s="385"/>
      <c r="AM3" s="383" t="s">
        <v>69</v>
      </c>
      <c r="AN3" s="384"/>
      <c r="AO3" s="384"/>
      <c r="AP3" s="384"/>
      <c r="AQ3" s="385"/>
      <c r="AR3" s="383" t="s">
        <v>57</v>
      </c>
      <c r="AS3" s="384"/>
      <c r="AT3" s="384"/>
      <c r="AU3" s="384"/>
      <c r="AV3" s="385"/>
      <c r="AW3" s="383" t="s">
        <v>58</v>
      </c>
      <c r="AX3" s="384"/>
      <c r="AY3" s="384"/>
      <c r="AZ3" s="384"/>
      <c r="BA3" s="385"/>
      <c r="BB3" s="383" t="s">
        <v>59</v>
      </c>
      <c r="BC3" s="384"/>
      <c r="BD3" s="384"/>
      <c r="BE3" s="384"/>
      <c r="BF3" s="385"/>
      <c r="BG3" s="383" t="s">
        <v>60</v>
      </c>
      <c r="BH3" s="384"/>
      <c r="BI3" s="384"/>
      <c r="BJ3" s="384"/>
      <c r="BK3" s="385"/>
    </row>
    <row r="4" spans="1:63" ht="17.25" thickTop="1">
      <c r="A4" s="372" t="s">
        <v>4</v>
      </c>
      <c r="B4" s="373"/>
      <c r="C4" s="374"/>
      <c r="D4" s="375" t="s">
        <v>5</v>
      </c>
      <c r="E4" s="376"/>
      <c r="F4" s="377"/>
      <c r="G4" s="378"/>
      <c r="H4" s="33"/>
      <c r="I4" s="375" t="s">
        <v>5</v>
      </c>
      <c r="J4" s="376"/>
      <c r="K4" s="377"/>
      <c r="L4" s="378"/>
      <c r="M4" s="33"/>
      <c r="N4" s="375" t="s">
        <v>5</v>
      </c>
      <c r="O4" s="376"/>
      <c r="P4" s="377"/>
      <c r="Q4" s="378"/>
      <c r="R4" s="33"/>
      <c r="S4" s="375" t="s">
        <v>5</v>
      </c>
      <c r="T4" s="376"/>
      <c r="U4" s="377"/>
      <c r="V4" s="378"/>
      <c r="W4" s="33"/>
      <c r="X4" s="375" t="s">
        <v>5</v>
      </c>
      <c r="Y4" s="376"/>
      <c r="Z4" s="377"/>
      <c r="AA4" s="378"/>
      <c r="AB4" s="33"/>
      <c r="AC4" s="375" t="s">
        <v>5</v>
      </c>
      <c r="AD4" s="376"/>
      <c r="AE4" s="377"/>
      <c r="AF4" s="378"/>
      <c r="AG4" s="33"/>
      <c r="AH4" s="375" t="s">
        <v>5</v>
      </c>
      <c r="AI4" s="376"/>
      <c r="AJ4" s="377"/>
      <c r="AK4" s="378"/>
      <c r="AL4" s="33"/>
      <c r="AM4" s="375" t="s">
        <v>5</v>
      </c>
      <c r="AN4" s="376"/>
      <c r="AO4" s="377"/>
      <c r="AP4" s="378"/>
      <c r="AQ4" s="33"/>
      <c r="AR4" s="375" t="s">
        <v>5</v>
      </c>
      <c r="AS4" s="376"/>
      <c r="AT4" s="377"/>
      <c r="AU4" s="378"/>
      <c r="AV4" s="33"/>
      <c r="AW4" s="375" t="s">
        <v>5</v>
      </c>
      <c r="AX4" s="376"/>
      <c r="AY4" s="377"/>
      <c r="AZ4" s="378"/>
      <c r="BA4" s="33"/>
      <c r="BB4" s="375" t="s">
        <v>5</v>
      </c>
      <c r="BC4" s="376"/>
      <c r="BD4" s="377"/>
      <c r="BE4" s="378"/>
      <c r="BF4" s="33"/>
      <c r="BG4" s="375" t="s">
        <v>5</v>
      </c>
      <c r="BH4" s="376"/>
      <c r="BI4" s="377"/>
      <c r="BJ4" s="378"/>
      <c r="BK4" s="33"/>
    </row>
    <row r="5" spans="1:63" ht="54">
      <c r="A5" s="15" t="s">
        <v>70</v>
      </c>
      <c r="B5" s="16" t="s">
        <v>3</v>
      </c>
      <c r="C5" s="17" t="s">
        <v>71</v>
      </c>
      <c r="D5" s="21" t="s">
        <v>54</v>
      </c>
      <c r="E5" s="13" t="s">
        <v>253</v>
      </c>
      <c r="F5" s="14" t="s">
        <v>291</v>
      </c>
      <c r="G5" s="18" t="s">
        <v>52</v>
      </c>
      <c r="H5" s="12" t="s">
        <v>53</v>
      </c>
      <c r="I5" s="21" t="s">
        <v>54</v>
      </c>
      <c r="J5" s="13" t="s">
        <v>72</v>
      </c>
      <c r="K5" s="14" t="s">
        <v>73</v>
      </c>
      <c r="L5" s="18" t="s">
        <v>52</v>
      </c>
      <c r="M5" s="12" t="s">
        <v>53</v>
      </c>
      <c r="N5" s="21" t="s">
        <v>54</v>
      </c>
      <c r="O5" s="13" t="s">
        <v>56</v>
      </c>
      <c r="P5" s="14" t="s">
        <v>74</v>
      </c>
      <c r="Q5" s="18" t="s">
        <v>52</v>
      </c>
      <c r="R5" s="12" t="s">
        <v>53</v>
      </c>
      <c r="S5" s="21" t="s">
        <v>54</v>
      </c>
      <c r="T5" s="13" t="s">
        <v>72</v>
      </c>
      <c r="U5" s="14" t="s">
        <v>73</v>
      </c>
      <c r="V5" s="18" t="s">
        <v>52</v>
      </c>
      <c r="W5" s="12" t="s">
        <v>53</v>
      </c>
      <c r="X5" s="21" t="s">
        <v>54</v>
      </c>
      <c r="Y5" s="13" t="s">
        <v>72</v>
      </c>
      <c r="Z5" s="14" t="s">
        <v>73</v>
      </c>
      <c r="AA5" s="18" t="s">
        <v>52</v>
      </c>
      <c r="AB5" s="12" t="s">
        <v>53</v>
      </c>
      <c r="AC5" s="21" t="s">
        <v>54</v>
      </c>
      <c r="AD5" s="13" t="s">
        <v>56</v>
      </c>
      <c r="AE5" s="14" t="s">
        <v>74</v>
      </c>
      <c r="AF5" s="18" t="s">
        <v>52</v>
      </c>
      <c r="AG5" s="12" t="s">
        <v>53</v>
      </c>
      <c r="AH5" s="21" t="s">
        <v>54</v>
      </c>
      <c r="AI5" s="13" t="s">
        <v>72</v>
      </c>
      <c r="AJ5" s="14" t="s">
        <v>73</v>
      </c>
      <c r="AK5" s="18" t="s">
        <v>52</v>
      </c>
      <c r="AL5" s="12" t="s">
        <v>53</v>
      </c>
      <c r="AM5" s="21" t="s">
        <v>54</v>
      </c>
      <c r="AN5" s="13" t="s">
        <v>72</v>
      </c>
      <c r="AO5" s="14" t="s">
        <v>73</v>
      </c>
      <c r="AP5" s="18" t="s">
        <v>52</v>
      </c>
      <c r="AQ5" s="12" t="s">
        <v>53</v>
      </c>
      <c r="AR5" s="21" t="s">
        <v>54</v>
      </c>
      <c r="AS5" s="13" t="s">
        <v>72</v>
      </c>
      <c r="AT5" s="14" t="s">
        <v>73</v>
      </c>
      <c r="AU5" s="18" t="s">
        <v>52</v>
      </c>
      <c r="AV5" s="12" t="s">
        <v>53</v>
      </c>
      <c r="AW5" s="21" t="s">
        <v>54</v>
      </c>
      <c r="AX5" s="13" t="s">
        <v>72</v>
      </c>
      <c r="AY5" s="14" t="s">
        <v>73</v>
      </c>
      <c r="AZ5" s="18" t="s">
        <v>52</v>
      </c>
      <c r="BA5" s="12" t="s">
        <v>53</v>
      </c>
      <c r="BB5" s="21" t="s">
        <v>54</v>
      </c>
      <c r="BC5" s="13" t="s">
        <v>72</v>
      </c>
      <c r="BD5" s="14" t="s">
        <v>73</v>
      </c>
      <c r="BE5" s="18" t="s">
        <v>52</v>
      </c>
      <c r="BF5" s="12" t="s">
        <v>53</v>
      </c>
      <c r="BG5" s="21" t="s">
        <v>54</v>
      </c>
      <c r="BH5" s="13" t="s">
        <v>72</v>
      </c>
      <c r="BI5" s="14" t="s">
        <v>73</v>
      </c>
      <c r="BJ5" s="18" t="s">
        <v>52</v>
      </c>
      <c r="BK5" s="12" t="s">
        <v>53</v>
      </c>
    </row>
    <row r="6" spans="1:63" ht="12.75" customHeight="1">
      <c r="A6" s="34"/>
      <c r="B6" s="16"/>
      <c r="C6" s="17"/>
      <c r="D6" s="35">
        <v>10</v>
      </c>
      <c r="E6" s="36">
        <v>8</v>
      </c>
      <c r="F6" s="36">
        <v>5</v>
      </c>
      <c r="G6" s="37">
        <v>0</v>
      </c>
      <c r="H6" s="38"/>
      <c r="I6" s="35">
        <v>10</v>
      </c>
      <c r="J6" s="36">
        <v>8</v>
      </c>
      <c r="K6" s="36">
        <v>5</v>
      </c>
      <c r="L6" s="37">
        <v>0</v>
      </c>
      <c r="M6" s="38"/>
      <c r="N6" s="35">
        <v>10</v>
      </c>
      <c r="O6" s="36">
        <v>8</v>
      </c>
      <c r="P6" s="36">
        <v>5</v>
      </c>
      <c r="Q6" s="37">
        <v>0</v>
      </c>
      <c r="R6" s="38"/>
      <c r="S6" s="35">
        <v>10</v>
      </c>
      <c r="T6" s="36">
        <v>8</v>
      </c>
      <c r="U6" s="36">
        <v>5</v>
      </c>
      <c r="V6" s="37">
        <v>0</v>
      </c>
      <c r="W6" s="38"/>
      <c r="X6" s="35">
        <v>10</v>
      </c>
      <c r="Y6" s="36">
        <v>8</v>
      </c>
      <c r="Z6" s="36">
        <v>5</v>
      </c>
      <c r="AA6" s="37">
        <v>0</v>
      </c>
      <c r="AB6" s="38"/>
      <c r="AC6" s="35">
        <v>10</v>
      </c>
      <c r="AD6" s="36">
        <v>8</v>
      </c>
      <c r="AE6" s="36">
        <v>5</v>
      </c>
      <c r="AF6" s="37">
        <v>0</v>
      </c>
      <c r="AG6" s="38"/>
      <c r="AH6" s="35">
        <v>10</v>
      </c>
      <c r="AI6" s="36">
        <v>8</v>
      </c>
      <c r="AJ6" s="36">
        <v>5</v>
      </c>
      <c r="AK6" s="37">
        <v>0</v>
      </c>
      <c r="AL6" s="38"/>
      <c r="AM6" s="35">
        <v>10</v>
      </c>
      <c r="AN6" s="36">
        <v>8</v>
      </c>
      <c r="AO6" s="36">
        <v>5</v>
      </c>
      <c r="AP6" s="37">
        <v>0</v>
      </c>
      <c r="AQ6" s="38"/>
      <c r="AR6" s="35">
        <v>10</v>
      </c>
      <c r="AS6" s="36">
        <v>8</v>
      </c>
      <c r="AT6" s="36">
        <v>5</v>
      </c>
      <c r="AU6" s="37">
        <v>0</v>
      </c>
      <c r="AV6" s="38"/>
      <c r="AW6" s="35">
        <v>10</v>
      </c>
      <c r="AX6" s="36">
        <v>8</v>
      </c>
      <c r="AY6" s="36">
        <v>5</v>
      </c>
      <c r="AZ6" s="37">
        <v>0</v>
      </c>
      <c r="BA6" s="38"/>
      <c r="BB6" s="35">
        <v>10</v>
      </c>
      <c r="BC6" s="36">
        <v>8</v>
      </c>
      <c r="BD6" s="36">
        <v>5</v>
      </c>
      <c r="BE6" s="37">
        <v>0</v>
      </c>
      <c r="BF6" s="38"/>
      <c r="BG6" s="35">
        <v>10</v>
      </c>
      <c r="BH6" s="36">
        <v>8</v>
      </c>
      <c r="BI6" s="36">
        <v>5</v>
      </c>
      <c r="BJ6" s="37">
        <v>0</v>
      </c>
      <c r="BK6" s="38"/>
    </row>
    <row r="7" spans="1:63" ht="87" thickBot="1">
      <c r="A7" s="366" t="s">
        <v>7</v>
      </c>
      <c r="B7" s="1" t="s">
        <v>8</v>
      </c>
      <c r="C7" s="2" t="s">
        <v>9</v>
      </c>
      <c r="D7" s="39"/>
      <c r="E7" s="40"/>
      <c r="F7" s="41">
        <v>1</v>
      </c>
      <c r="G7" s="42"/>
      <c r="H7" s="23"/>
      <c r="I7" s="39"/>
      <c r="J7" s="40"/>
      <c r="K7" s="41">
        <v>1</v>
      </c>
      <c r="L7" s="42"/>
      <c r="M7" s="23"/>
      <c r="N7" s="43"/>
      <c r="O7" s="43"/>
      <c r="P7" s="43"/>
      <c r="Q7" s="44">
        <v>1</v>
      </c>
      <c r="R7" s="24" t="s">
        <v>127</v>
      </c>
      <c r="S7" s="39"/>
      <c r="T7" s="40">
        <v>1</v>
      </c>
      <c r="U7" s="41"/>
      <c r="V7" s="42"/>
      <c r="W7" s="23"/>
      <c r="X7" s="39"/>
      <c r="Y7" s="40">
        <v>1</v>
      </c>
      <c r="Z7" s="41"/>
      <c r="AA7" s="42"/>
      <c r="AB7" s="23"/>
      <c r="AC7" s="39"/>
      <c r="AD7" s="40"/>
      <c r="AE7" s="41"/>
      <c r="AF7" s="42">
        <v>1</v>
      </c>
      <c r="AG7" s="27" t="s">
        <v>138</v>
      </c>
      <c r="AH7" s="176"/>
      <c r="AI7" s="177"/>
      <c r="AJ7" s="178">
        <v>1</v>
      </c>
      <c r="AK7" s="179"/>
      <c r="AL7" s="180"/>
      <c r="AM7" s="176"/>
      <c r="AN7" s="177"/>
      <c r="AO7" s="178">
        <v>1</v>
      </c>
      <c r="AP7" s="179"/>
      <c r="AQ7" s="180"/>
      <c r="AR7" s="119"/>
      <c r="AS7" s="40"/>
      <c r="AT7" s="41">
        <v>1</v>
      </c>
      <c r="AU7" s="40"/>
      <c r="AV7" s="120"/>
      <c r="AW7" s="119"/>
      <c r="AX7" s="40"/>
      <c r="AY7" s="41">
        <v>1</v>
      </c>
      <c r="AZ7" s="42"/>
      <c r="BA7" s="120"/>
      <c r="BB7" s="155"/>
      <c r="BC7" s="156"/>
      <c r="BD7" s="157"/>
      <c r="BE7" s="41">
        <v>1</v>
      </c>
      <c r="BF7" s="153" t="s">
        <v>159</v>
      </c>
      <c r="BG7" s="155"/>
      <c r="BH7" s="156"/>
      <c r="BI7" s="157"/>
      <c r="BJ7" s="41">
        <v>1</v>
      </c>
      <c r="BK7" s="153" t="s">
        <v>159</v>
      </c>
    </row>
    <row r="8" spans="1:63" ht="27.75" thickBot="1">
      <c r="A8" s="381"/>
      <c r="B8" s="1" t="s">
        <v>75</v>
      </c>
      <c r="C8" s="2" t="s">
        <v>76</v>
      </c>
      <c r="D8" s="39"/>
      <c r="E8" s="40"/>
      <c r="F8" s="41">
        <v>1</v>
      </c>
      <c r="G8" s="42"/>
      <c r="H8" s="23"/>
      <c r="I8" s="39"/>
      <c r="J8" s="40"/>
      <c r="K8" s="41">
        <v>1</v>
      </c>
      <c r="L8" s="42"/>
      <c r="M8" s="23"/>
      <c r="N8" s="43"/>
      <c r="O8" s="43"/>
      <c r="P8" s="43"/>
      <c r="Q8" s="44">
        <v>1</v>
      </c>
      <c r="R8" s="24" t="s">
        <v>127</v>
      </c>
      <c r="S8" s="39"/>
      <c r="T8" s="40">
        <v>1</v>
      </c>
      <c r="U8" s="41"/>
      <c r="V8" s="42"/>
      <c r="W8" s="23"/>
      <c r="X8" s="39"/>
      <c r="Y8" s="40">
        <v>1</v>
      </c>
      <c r="Z8" s="41"/>
      <c r="AA8" s="42"/>
      <c r="AB8" s="23"/>
      <c r="AC8" s="39"/>
      <c r="AD8" s="40"/>
      <c r="AE8" s="41"/>
      <c r="AF8" s="42">
        <v>1</v>
      </c>
      <c r="AG8" s="27" t="s">
        <v>138</v>
      </c>
      <c r="AH8" s="176"/>
      <c r="AI8" s="177"/>
      <c r="AJ8" s="178">
        <v>1</v>
      </c>
      <c r="AK8" s="179"/>
      <c r="AL8" s="180"/>
      <c r="AM8" s="176"/>
      <c r="AN8" s="177"/>
      <c r="AO8" s="178">
        <v>1</v>
      </c>
      <c r="AP8" s="179"/>
      <c r="AQ8" s="180"/>
      <c r="AR8" s="119"/>
      <c r="AS8" s="40"/>
      <c r="AT8" s="41">
        <v>1</v>
      </c>
      <c r="AU8" s="42"/>
      <c r="AV8" s="120"/>
      <c r="AW8" s="119"/>
      <c r="AX8" s="40"/>
      <c r="AY8" s="41">
        <v>1</v>
      </c>
      <c r="AZ8" s="42"/>
      <c r="BA8" s="120"/>
      <c r="BB8" s="155"/>
      <c r="BC8" s="41">
        <v>1</v>
      </c>
      <c r="BD8" s="157"/>
      <c r="BE8" s="41"/>
      <c r="BF8" s="153"/>
      <c r="BG8" s="155"/>
      <c r="BH8" s="41">
        <v>1</v>
      </c>
      <c r="BI8" s="157"/>
      <c r="BJ8" s="41"/>
      <c r="BK8" s="153"/>
    </row>
    <row r="9" spans="1:63" ht="61.9" customHeight="1" thickBot="1">
      <c r="A9" s="381"/>
      <c r="B9" s="1" t="s">
        <v>10</v>
      </c>
      <c r="C9" s="2" t="s">
        <v>11</v>
      </c>
      <c r="D9" s="39"/>
      <c r="E9" s="40"/>
      <c r="F9" s="41">
        <v>1</v>
      </c>
      <c r="G9" s="42"/>
      <c r="H9" s="23"/>
      <c r="I9" s="39"/>
      <c r="J9" s="40"/>
      <c r="K9" s="41">
        <v>1</v>
      </c>
      <c r="L9" s="42"/>
      <c r="M9" s="23"/>
      <c r="N9" s="43"/>
      <c r="O9" s="43"/>
      <c r="P9" s="43"/>
      <c r="Q9" s="44">
        <v>1</v>
      </c>
      <c r="R9" s="24" t="s">
        <v>127</v>
      </c>
      <c r="S9" s="39">
        <v>1</v>
      </c>
      <c r="T9" s="40"/>
      <c r="U9" s="41"/>
      <c r="V9" s="42"/>
      <c r="W9" s="23"/>
      <c r="X9" s="39"/>
      <c r="Y9" s="40"/>
      <c r="Z9" s="41"/>
      <c r="AA9" s="42">
        <v>1</v>
      </c>
      <c r="AB9" s="114" t="s">
        <v>155</v>
      </c>
      <c r="AC9" s="39"/>
      <c r="AD9" s="40"/>
      <c r="AE9" s="41"/>
      <c r="AF9" s="42">
        <v>1</v>
      </c>
      <c r="AG9" s="27" t="s">
        <v>138</v>
      </c>
      <c r="AH9" s="176"/>
      <c r="AI9" s="177"/>
      <c r="AJ9" s="178"/>
      <c r="AK9" s="179">
        <v>1</v>
      </c>
      <c r="AL9" s="23" t="s">
        <v>170</v>
      </c>
      <c r="AM9" s="176"/>
      <c r="AN9" s="177"/>
      <c r="AO9" s="178"/>
      <c r="AP9" s="179">
        <v>1</v>
      </c>
      <c r="AQ9" s="23" t="s">
        <v>170</v>
      </c>
      <c r="AR9" s="119"/>
      <c r="AS9" s="40"/>
      <c r="AT9" s="41">
        <v>1</v>
      </c>
      <c r="AU9" s="42"/>
      <c r="AV9" s="120"/>
      <c r="AW9" s="119"/>
      <c r="AX9" s="40"/>
      <c r="AY9" s="41">
        <v>1</v>
      </c>
      <c r="AZ9" s="42"/>
      <c r="BA9" s="120"/>
      <c r="BB9" s="155"/>
      <c r="BC9" s="156"/>
      <c r="BD9" s="41">
        <v>1</v>
      </c>
      <c r="BE9" s="41"/>
      <c r="BF9" s="153"/>
      <c r="BG9" s="155"/>
      <c r="BH9" s="156"/>
      <c r="BI9" s="157"/>
      <c r="BJ9" s="41">
        <v>1</v>
      </c>
      <c r="BK9" s="153" t="s">
        <v>160</v>
      </c>
    </row>
    <row r="10" spans="1:63" ht="39" thickBot="1">
      <c r="A10" s="381"/>
      <c r="B10" s="1" t="s">
        <v>12</v>
      </c>
      <c r="C10" s="2" t="s">
        <v>13</v>
      </c>
      <c r="D10" s="39"/>
      <c r="E10" s="40"/>
      <c r="F10" s="45"/>
      <c r="G10" s="41">
        <v>1</v>
      </c>
      <c r="H10" s="23" t="s">
        <v>62</v>
      </c>
      <c r="I10" s="39"/>
      <c r="J10" s="40"/>
      <c r="K10" s="45"/>
      <c r="L10" s="46"/>
      <c r="M10" s="47"/>
      <c r="N10" s="43"/>
      <c r="O10" s="43"/>
      <c r="P10" s="43"/>
      <c r="Q10" s="44">
        <v>1</v>
      </c>
      <c r="R10" s="24"/>
      <c r="S10" s="39">
        <v>1</v>
      </c>
      <c r="T10" s="40"/>
      <c r="U10" s="41"/>
      <c r="V10" s="42"/>
      <c r="W10" s="23"/>
      <c r="X10" s="39"/>
      <c r="Y10" s="40"/>
      <c r="Z10" s="41"/>
      <c r="AA10" s="42"/>
      <c r="AB10" s="23"/>
      <c r="AC10" s="39"/>
      <c r="AD10" s="40"/>
      <c r="AE10" s="41">
        <v>1</v>
      </c>
      <c r="AF10" s="42"/>
      <c r="AG10" s="27" t="s">
        <v>139</v>
      </c>
      <c r="AH10" s="181"/>
      <c r="AI10" s="182"/>
      <c r="AJ10" s="183">
        <v>1</v>
      </c>
      <c r="AK10" s="184"/>
      <c r="AL10" s="185"/>
      <c r="AM10" s="181"/>
      <c r="AN10" s="182"/>
      <c r="AO10" s="183">
        <v>1</v>
      </c>
      <c r="AP10" s="184"/>
      <c r="AQ10" s="185"/>
      <c r="AR10" s="121"/>
      <c r="AS10" s="116"/>
      <c r="AT10" s="122"/>
      <c r="AU10" s="41">
        <v>1</v>
      </c>
      <c r="AV10" s="123"/>
      <c r="AW10" s="121"/>
      <c r="AX10" s="116"/>
      <c r="AY10" s="122"/>
      <c r="AZ10" s="41">
        <v>1</v>
      </c>
      <c r="BA10" s="123"/>
      <c r="BB10" s="155"/>
      <c r="BC10" s="156"/>
      <c r="BD10" s="41">
        <v>1</v>
      </c>
      <c r="BE10" s="41"/>
      <c r="BF10" s="153"/>
      <c r="BG10" s="155"/>
      <c r="BH10" s="156"/>
      <c r="BI10" s="41">
        <v>1</v>
      </c>
      <c r="BJ10" s="41"/>
      <c r="BK10" s="153"/>
    </row>
    <row r="11" spans="1:63" ht="30.6" customHeight="1" thickBot="1">
      <c r="A11" s="381"/>
      <c r="B11" s="1" t="s">
        <v>77</v>
      </c>
      <c r="C11" s="2" t="s">
        <v>14</v>
      </c>
      <c r="D11" s="39"/>
      <c r="E11" s="40"/>
      <c r="F11" s="41">
        <v>1</v>
      </c>
      <c r="G11" s="46"/>
      <c r="H11" s="47"/>
      <c r="I11" s="39"/>
      <c r="J11" s="40"/>
      <c r="K11" s="41">
        <v>1</v>
      </c>
      <c r="L11" s="46"/>
      <c r="M11" s="47"/>
      <c r="N11" s="43"/>
      <c r="O11" s="43"/>
      <c r="P11" s="43"/>
      <c r="Q11" s="44">
        <v>1</v>
      </c>
      <c r="R11" s="24" t="s">
        <v>128</v>
      </c>
      <c r="S11" s="39"/>
      <c r="T11" s="40"/>
      <c r="U11" s="41">
        <v>1</v>
      </c>
      <c r="V11" s="42"/>
      <c r="W11" s="23"/>
      <c r="X11" s="39"/>
      <c r="Y11" s="40"/>
      <c r="Z11" s="41">
        <v>1</v>
      </c>
      <c r="AA11" s="42"/>
      <c r="AB11" s="23"/>
      <c r="AC11" s="39"/>
      <c r="AD11" s="40"/>
      <c r="AE11" s="41"/>
      <c r="AF11" s="42">
        <v>1</v>
      </c>
      <c r="AG11" s="27" t="s">
        <v>140</v>
      </c>
      <c r="AH11" s="181"/>
      <c r="AI11" s="182"/>
      <c r="AJ11" s="183">
        <v>1</v>
      </c>
      <c r="AK11" s="184"/>
      <c r="AL11" s="185"/>
      <c r="AM11" s="181"/>
      <c r="AN11" s="182"/>
      <c r="AO11" s="183">
        <v>1</v>
      </c>
      <c r="AP11" s="184"/>
      <c r="AQ11" s="185"/>
      <c r="AR11" s="121"/>
      <c r="AS11" s="41">
        <v>1</v>
      </c>
      <c r="AT11" s="122"/>
      <c r="AU11" s="124"/>
      <c r="AV11" s="123"/>
      <c r="AW11" s="121"/>
      <c r="AX11" s="41">
        <v>1</v>
      </c>
      <c r="AY11" s="122"/>
      <c r="AZ11" s="124"/>
      <c r="BA11" s="123"/>
      <c r="BB11" s="155"/>
      <c r="BC11" s="156"/>
      <c r="BD11" s="41">
        <v>1</v>
      </c>
      <c r="BE11" s="41"/>
      <c r="BF11" s="153"/>
      <c r="BG11" s="155"/>
      <c r="BH11" s="156"/>
      <c r="BI11" s="41">
        <v>1</v>
      </c>
      <c r="BJ11" s="41"/>
      <c r="BK11" s="153"/>
    </row>
    <row r="12" spans="1:63" ht="23.1" customHeight="1" thickBot="1">
      <c r="A12" s="381"/>
      <c r="B12" s="1" t="s">
        <v>78</v>
      </c>
      <c r="C12" s="2" t="s">
        <v>79</v>
      </c>
      <c r="D12" s="39"/>
      <c r="E12" s="40"/>
      <c r="F12" s="41">
        <v>1</v>
      </c>
      <c r="G12" s="46"/>
      <c r="H12" s="47"/>
      <c r="I12" s="39"/>
      <c r="J12" s="40"/>
      <c r="K12" s="41">
        <v>1</v>
      </c>
      <c r="L12" s="46"/>
      <c r="M12" s="47"/>
      <c r="N12" s="43"/>
      <c r="O12" s="43"/>
      <c r="P12" s="43"/>
      <c r="Q12" s="44">
        <v>1</v>
      </c>
      <c r="R12" s="24" t="s">
        <v>127</v>
      </c>
      <c r="S12" s="39"/>
      <c r="T12" s="40"/>
      <c r="U12" s="41">
        <v>1</v>
      </c>
      <c r="V12" s="42"/>
      <c r="W12" s="23"/>
      <c r="X12" s="39"/>
      <c r="Y12" s="40"/>
      <c r="Z12" s="41"/>
      <c r="AA12" s="42">
        <v>1</v>
      </c>
      <c r="AB12" s="23"/>
      <c r="AC12" s="39"/>
      <c r="AD12" s="40"/>
      <c r="AE12" s="41"/>
      <c r="AF12" s="42">
        <v>1</v>
      </c>
      <c r="AG12" s="27" t="s">
        <v>138</v>
      </c>
      <c r="AH12" s="181">
        <v>1</v>
      </c>
      <c r="AI12" s="182"/>
      <c r="AJ12" s="183"/>
      <c r="AK12" s="184"/>
      <c r="AL12" s="185" t="s">
        <v>197</v>
      </c>
      <c r="AM12" s="181"/>
      <c r="AN12" s="182"/>
      <c r="AO12" s="183"/>
      <c r="AP12" s="184">
        <v>1</v>
      </c>
      <c r="AQ12" s="185" t="s">
        <v>172</v>
      </c>
      <c r="AR12" s="121"/>
      <c r="AS12" s="41">
        <v>1</v>
      </c>
      <c r="AT12" s="122"/>
      <c r="AU12" s="124"/>
      <c r="AV12" s="123"/>
      <c r="AW12" s="121"/>
      <c r="AX12" s="41">
        <v>1</v>
      </c>
      <c r="AY12" s="122"/>
      <c r="AZ12" s="124"/>
      <c r="BA12" s="123"/>
      <c r="BB12" s="155"/>
      <c r="BC12" s="156"/>
      <c r="BD12" s="41">
        <v>1</v>
      </c>
      <c r="BE12" s="41"/>
      <c r="BF12" s="153"/>
      <c r="BG12" s="155"/>
      <c r="BH12" s="156"/>
      <c r="BI12" s="41">
        <v>1</v>
      </c>
      <c r="BJ12" s="41"/>
      <c r="BK12" s="153"/>
    </row>
    <row r="13" spans="1:63" ht="54.75" customHeight="1" thickBot="1">
      <c r="A13" s="381"/>
      <c r="B13" s="1" t="s">
        <v>80</v>
      </c>
      <c r="C13" s="2" t="s">
        <v>15</v>
      </c>
      <c r="D13" s="39"/>
      <c r="E13" s="40"/>
      <c r="F13" s="41">
        <v>1</v>
      </c>
      <c r="G13" s="46"/>
      <c r="H13" s="47"/>
      <c r="I13" s="39"/>
      <c r="J13" s="40"/>
      <c r="K13" s="41">
        <v>1</v>
      </c>
      <c r="L13" s="46"/>
      <c r="M13" s="47"/>
      <c r="N13" s="43"/>
      <c r="O13" s="43"/>
      <c r="P13" s="43"/>
      <c r="Q13" s="44">
        <v>1</v>
      </c>
      <c r="R13" s="24" t="s">
        <v>127</v>
      </c>
      <c r="S13" s="39">
        <v>1</v>
      </c>
      <c r="T13" s="40"/>
      <c r="U13" s="41"/>
      <c r="V13" s="42"/>
      <c r="W13" s="23"/>
      <c r="X13" s="39"/>
      <c r="Y13" s="40"/>
      <c r="Z13" s="41"/>
      <c r="AA13" s="42"/>
      <c r="AB13" s="23"/>
      <c r="AC13" s="39"/>
      <c r="AD13" s="40"/>
      <c r="AE13" s="41"/>
      <c r="AF13" s="42">
        <v>1</v>
      </c>
      <c r="AG13" s="27" t="s">
        <v>138</v>
      </c>
      <c r="AH13" s="181"/>
      <c r="AI13" s="182"/>
      <c r="AJ13" s="183"/>
      <c r="AK13" s="184">
        <v>1</v>
      </c>
      <c r="AL13" s="185" t="s">
        <v>173</v>
      </c>
      <c r="AM13" s="181"/>
      <c r="AN13" s="182"/>
      <c r="AO13" s="183"/>
      <c r="AP13" s="184">
        <v>1</v>
      </c>
      <c r="AQ13" s="185" t="s">
        <v>173</v>
      </c>
      <c r="AR13" s="121"/>
      <c r="AS13" s="116"/>
      <c r="AT13" s="41">
        <v>1</v>
      </c>
      <c r="AU13" s="124"/>
      <c r="AV13" s="123"/>
      <c r="AW13" s="121"/>
      <c r="AX13" s="116"/>
      <c r="AY13" s="41">
        <v>1</v>
      </c>
      <c r="AZ13" s="124"/>
      <c r="BA13" s="123"/>
      <c r="BB13" s="155"/>
      <c r="BC13" s="156"/>
      <c r="BD13" s="157"/>
      <c r="BE13" s="41">
        <v>1</v>
      </c>
      <c r="BF13" s="153" t="s">
        <v>160</v>
      </c>
      <c r="BG13" s="155"/>
      <c r="BH13" s="156"/>
      <c r="BI13" s="157"/>
      <c r="BJ13" s="41">
        <v>1</v>
      </c>
      <c r="BK13" s="153" t="s">
        <v>160</v>
      </c>
    </row>
    <row r="14" spans="1:63" ht="52.5" thickBot="1">
      <c r="A14" s="381"/>
      <c r="B14" s="1" t="s">
        <v>81</v>
      </c>
      <c r="C14" s="2" t="s">
        <v>16</v>
      </c>
      <c r="D14" s="39"/>
      <c r="E14" s="40"/>
      <c r="F14" s="41">
        <v>1</v>
      </c>
      <c r="G14" s="46"/>
      <c r="H14" s="47"/>
      <c r="I14" s="39"/>
      <c r="J14" s="40"/>
      <c r="K14" s="41">
        <v>1</v>
      </c>
      <c r="L14" s="46"/>
      <c r="M14" s="47"/>
      <c r="N14" s="43"/>
      <c r="O14" s="43"/>
      <c r="P14" s="43"/>
      <c r="Q14" s="44">
        <v>1</v>
      </c>
      <c r="R14" s="24" t="s">
        <v>127</v>
      </c>
      <c r="S14" s="39"/>
      <c r="T14" s="40"/>
      <c r="U14" s="41"/>
      <c r="V14" s="42">
        <v>1</v>
      </c>
      <c r="W14" s="23" t="s">
        <v>156</v>
      </c>
      <c r="X14" s="39"/>
      <c r="Y14" s="40"/>
      <c r="Z14" s="41"/>
      <c r="AA14" s="42">
        <v>1</v>
      </c>
      <c r="AB14" s="23" t="s">
        <v>156</v>
      </c>
      <c r="AC14" s="39"/>
      <c r="AD14" s="40"/>
      <c r="AE14" s="41"/>
      <c r="AF14" s="42">
        <v>1</v>
      </c>
      <c r="AG14" s="27" t="s">
        <v>138</v>
      </c>
      <c r="AH14" s="181"/>
      <c r="AI14" s="182"/>
      <c r="AJ14" s="183">
        <v>1</v>
      </c>
      <c r="AK14" s="184"/>
      <c r="AL14" s="185"/>
      <c r="AM14" s="181"/>
      <c r="AN14" s="182"/>
      <c r="AO14" s="183">
        <v>1</v>
      </c>
      <c r="AP14" s="184"/>
      <c r="AQ14" s="185"/>
      <c r="AR14" s="121"/>
      <c r="AS14" s="116"/>
      <c r="AT14" s="41">
        <v>1</v>
      </c>
      <c r="AU14" s="124"/>
      <c r="AV14" s="123"/>
      <c r="AW14" s="121"/>
      <c r="AX14" s="116"/>
      <c r="AY14" s="41">
        <v>1</v>
      </c>
      <c r="AZ14" s="124"/>
      <c r="BA14" s="123"/>
      <c r="BB14" s="155"/>
      <c r="BC14" s="156"/>
      <c r="BD14" s="157"/>
      <c r="BE14" s="41">
        <v>1</v>
      </c>
      <c r="BF14" s="153" t="s">
        <v>161</v>
      </c>
      <c r="BG14" s="155"/>
      <c r="BH14" s="156"/>
      <c r="BI14" s="157"/>
      <c r="BJ14" s="41">
        <v>1</v>
      </c>
      <c r="BK14" s="153" t="s">
        <v>161</v>
      </c>
    </row>
    <row r="15" spans="1:63" ht="48" thickBot="1">
      <c r="A15" s="381"/>
      <c r="B15" s="1" t="s">
        <v>82</v>
      </c>
      <c r="C15" s="2" t="s">
        <v>83</v>
      </c>
      <c r="D15" s="39">
        <v>1</v>
      </c>
      <c r="E15" s="40"/>
      <c r="F15" s="45"/>
      <c r="G15" s="46"/>
      <c r="H15" s="23" t="s">
        <v>168</v>
      </c>
      <c r="I15" s="39"/>
      <c r="J15" s="40"/>
      <c r="K15" s="45"/>
      <c r="L15" s="41">
        <v>1</v>
      </c>
      <c r="M15" s="23" t="s">
        <v>62</v>
      </c>
      <c r="N15" s="43"/>
      <c r="O15" s="43"/>
      <c r="P15" s="43"/>
      <c r="Q15" s="44">
        <v>1</v>
      </c>
      <c r="R15" s="24"/>
      <c r="S15" s="39"/>
      <c r="T15" s="40"/>
      <c r="U15" s="41"/>
      <c r="V15" s="42">
        <v>1</v>
      </c>
      <c r="W15" s="23" t="s">
        <v>156</v>
      </c>
      <c r="X15" s="39"/>
      <c r="Y15" s="40"/>
      <c r="Z15" s="41"/>
      <c r="AA15" s="42">
        <v>1</v>
      </c>
      <c r="AB15" s="23" t="s">
        <v>156</v>
      </c>
      <c r="AC15" s="39"/>
      <c r="AD15" s="40"/>
      <c r="AE15" s="41">
        <v>1</v>
      </c>
      <c r="AF15" s="42"/>
      <c r="AG15" s="27" t="s">
        <v>141</v>
      </c>
      <c r="AH15" s="181"/>
      <c r="AI15" s="182"/>
      <c r="AJ15" s="183"/>
      <c r="AK15" s="184">
        <v>1</v>
      </c>
      <c r="AL15" s="115" t="s">
        <v>174</v>
      </c>
      <c r="AM15" s="181"/>
      <c r="AN15" s="182"/>
      <c r="AO15" s="183"/>
      <c r="AP15" s="184">
        <v>1</v>
      </c>
      <c r="AQ15" s="185" t="s">
        <v>174</v>
      </c>
      <c r="AR15" s="121"/>
      <c r="AS15" s="116"/>
      <c r="AT15" s="41">
        <v>1</v>
      </c>
      <c r="AU15" s="124"/>
      <c r="AV15" s="123"/>
      <c r="AW15" s="121"/>
      <c r="AX15" s="116"/>
      <c r="AY15" s="41">
        <v>1</v>
      </c>
      <c r="AZ15" s="124"/>
      <c r="BA15" s="123"/>
      <c r="BB15" s="155"/>
      <c r="BC15" s="156"/>
      <c r="BD15" s="157"/>
      <c r="BE15" s="41">
        <v>1</v>
      </c>
      <c r="BF15" s="153" t="s">
        <v>162</v>
      </c>
      <c r="BG15" s="155"/>
      <c r="BH15" s="41">
        <v>1</v>
      </c>
      <c r="BI15" s="157"/>
      <c r="BJ15" s="41"/>
      <c r="BK15" s="153"/>
    </row>
    <row r="16" spans="1:63" ht="43.5" customHeight="1" thickBot="1">
      <c r="A16" s="381"/>
      <c r="B16" s="1" t="s">
        <v>17</v>
      </c>
      <c r="C16" s="2" t="s">
        <v>84</v>
      </c>
      <c r="D16" s="48"/>
      <c r="E16" s="49"/>
      <c r="F16" s="41">
        <v>1</v>
      </c>
      <c r="G16" s="46"/>
      <c r="H16" s="47"/>
      <c r="I16" s="48"/>
      <c r="J16" s="49"/>
      <c r="K16" s="41">
        <v>1</v>
      </c>
      <c r="L16" s="46"/>
      <c r="M16" s="47"/>
      <c r="N16" s="43"/>
      <c r="O16" s="43"/>
      <c r="P16" s="43">
        <v>1</v>
      </c>
      <c r="Q16" s="44"/>
      <c r="R16" s="24" t="s">
        <v>129</v>
      </c>
      <c r="S16" s="39"/>
      <c r="T16" s="40"/>
      <c r="U16" s="41">
        <v>1</v>
      </c>
      <c r="V16" s="42"/>
      <c r="W16" s="23"/>
      <c r="X16" s="39"/>
      <c r="Y16" s="40"/>
      <c r="Z16" s="41">
        <v>1</v>
      </c>
      <c r="AA16" s="42"/>
      <c r="AB16" s="23"/>
      <c r="AC16" s="39"/>
      <c r="AD16" s="40"/>
      <c r="AE16" s="41"/>
      <c r="AF16" s="42">
        <v>1</v>
      </c>
      <c r="AG16" s="27" t="s">
        <v>142</v>
      </c>
      <c r="AH16" s="181">
        <v>1</v>
      </c>
      <c r="AI16" s="182"/>
      <c r="AJ16" s="183"/>
      <c r="AK16" s="184"/>
      <c r="AL16" s="185" t="s">
        <v>198</v>
      </c>
      <c r="AM16" s="181">
        <v>1</v>
      </c>
      <c r="AN16" s="182"/>
      <c r="AO16" s="183"/>
      <c r="AP16" s="184"/>
      <c r="AQ16" s="185" t="s">
        <v>176</v>
      </c>
      <c r="AR16" s="125"/>
      <c r="AS16" s="41">
        <v>1</v>
      </c>
      <c r="AT16" s="122"/>
      <c r="AU16" s="124"/>
      <c r="AV16" s="123"/>
      <c r="AW16" s="125"/>
      <c r="AX16" s="41">
        <v>1</v>
      </c>
      <c r="AY16" s="122"/>
      <c r="AZ16" s="124"/>
      <c r="BA16" s="123"/>
      <c r="BB16" s="155"/>
      <c r="BC16" s="156"/>
      <c r="BD16" s="157"/>
      <c r="BE16" s="41">
        <v>1</v>
      </c>
      <c r="BF16" s="153" t="s">
        <v>162</v>
      </c>
      <c r="BG16" s="155"/>
      <c r="BH16" s="41">
        <v>1</v>
      </c>
      <c r="BI16" s="157"/>
      <c r="BJ16" s="41"/>
      <c r="BK16" s="153"/>
    </row>
    <row r="17" spans="1:63" ht="15.6" customHeight="1" thickBot="1">
      <c r="A17" s="381"/>
      <c r="B17" s="3" t="s">
        <v>18</v>
      </c>
      <c r="C17" s="2" t="s">
        <v>19</v>
      </c>
      <c r="D17" s="48"/>
      <c r="E17" s="49"/>
      <c r="F17" s="41">
        <v>1</v>
      </c>
      <c r="G17" s="46"/>
      <c r="H17" s="47"/>
      <c r="I17" s="48"/>
      <c r="J17" s="49"/>
      <c r="K17" s="41">
        <v>1</v>
      </c>
      <c r="L17" s="46"/>
      <c r="M17" s="47"/>
      <c r="N17" s="43"/>
      <c r="O17" s="43"/>
      <c r="P17" s="43"/>
      <c r="Q17" s="44">
        <v>1</v>
      </c>
      <c r="R17" s="24" t="s">
        <v>127</v>
      </c>
      <c r="S17" s="39"/>
      <c r="T17" s="40"/>
      <c r="U17" s="41"/>
      <c r="V17" s="42">
        <v>1</v>
      </c>
      <c r="W17" s="23" t="s">
        <v>156</v>
      </c>
      <c r="X17" s="39"/>
      <c r="Y17" s="40"/>
      <c r="Z17" s="41"/>
      <c r="AA17" s="42">
        <v>1</v>
      </c>
      <c r="AB17" s="23" t="s">
        <v>156</v>
      </c>
      <c r="AC17" s="39"/>
      <c r="AD17" s="40"/>
      <c r="AE17" s="41"/>
      <c r="AF17" s="42">
        <v>1</v>
      </c>
      <c r="AG17" s="27" t="s">
        <v>138</v>
      </c>
      <c r="AH17" s="181"/>
      <c r="AI17" s="182"/>
      <c r="AJ17" s="183"/>
      <c r="AK17" s="184">
        <v>1</v>
      </c>
      <c r="AL17" s="185" t="s">
        <v>173</v>
      </c>
      <c r="AM17" s="181"/>
      <c r="AN17" s="182"/>
      <c r="AO17" s="183"/>
      <c r="AP17" s="184">
        <v>1</v>
      </c>
      <c r="AQ17" s="185" t="s">
        <v>173</v>
      </c>
      <c r="AR17" s="125"/>
      <c r="AS17" s="41">
        <v>1</v>
      </c>
      <c r="AT17" s="122"/>
      <c r="AU17" s="124"/>
      <c r="AV17" s="123"/>
      <c r="AW17" s="125"/>
      <c r="AX17" s="41">
        <v>1</v>
      </c>
      <c r="AY17" s="122"/>
      <c r="AZ17" s="124"/>
      <c r="BA17" s="123"/>
      <c r="BB17" s="155"/>
      <c r="BC17" s="156"/>
      <c r="BD17" s="157"/>
      <c r="BE17" s="41">
        <v>1</v>
      </c>
      <c r="BF17" s="153" t="s">
        <v>160</v>
      </c>
      <c r="BG17" s="155"/>
      <c r="BH17" s="156"/>
      <c r="BI17" s="157"/>
      <c r="BJ17" s="41">
        <v>1</v>
      </c>
      <c r="BK17" s="153" t="s">
        <v>160</v>
      </c>
    </row>
    <row r="18" spans="1:63" ht="22.15" customHeight="1" thickBot="1">
      <c r="A18" s="381"/>
      <c r="B18" s="3" t="s">
        <v>20</v>
      </c>
      <c r="C18" s="4" t="s">
        <v>21</v>
      </c>
      <c r="D18" s="50"/>
      <c r="E18" s="51"/>
      <c r="F18" s="41">
        <v>1</v>
      </c>
      <c r="G18" s="52"/>
      <c r="H18" s="53"/>
      <c r="I18" s="50"/>
      <c r="J18" s="51"/>
      <c r="K18" s="41">
        <v>1</v>
      </c>
      <c r="L18" s="52"/>
      <c r="M18" s="53"/>
      <c r="N18" s="54"/>
      <c r="O18" s="54"/>
      <c r="P18" s="54"/>
      <c r="Q18" s="55">
        <v>1</v>
      </c>
      <c r="R18" s="25" t="s">
        <v>130</v>
      </c>
      <c r="S18" s="57"/>
      <c r="T18" s="58"/>
      <c r="U18" s="59">
        <v>1</v>
      </c>
      <c r="V18" s="60"/>
      <c r="W18" s="22"/>
      <c r="X18" s="57"/>
      <c r="Y18" s="58"/>
      <c r="Z18" s="59">
        <v>1</v>
      </c>
      <c r="AA18" s="60"/>
      <c r="AB18" s="22"/>
      <c r="AC18" s="57"/>
      <c r="AD18" s="58"/>
      <c r="AE18" s="59"/>
      <c r="AF18" s="60">
        <v>1</v>
      </c>
      <c r="AG18" s="28" t="s">
        <v>143</v>
      </c>
      <c r="AH18" s="186">
        <v>1</v>
      </c>
      <c r="AI18" s="187"/>
      <c r="AJ18" s="188"/>
      <c r="AK18" s="189"/>
      <c r="AL18" s="190" t="s">
        <v>177</v>
      </c>
      <c r="AM18" s="186"/>
      <c r="AN18" s="187"/>
      <c r="AO18" s="188">
        <v>1</v>
      </c>
      <c r="AP18" s="189"/>
      <c r="AQ18" s="190"/>
      <c r="AR18" s="126"/>
      <c r="AS18" s="41">
        <v>1</v>
      </c>
      <c r="AT18" s="127"/>
      <c r="AU18" s="128"/>
      <c r="AV18" s="129"/>
      <c r="AW18" s="126"/>
      <c r="AX18" s="41">
        <v>1</v>
      </c>
      <c r="AY18" s="127"/>
      <c r="AZ18" s="128"/>
      <c r="BA18" s="129"/>
      <c r="BB18" s="160"/>
      <c r="BC18" s="161"/>
      <c r="BD18" s="41">
        <v>1</v>
      </c>
      <c r="BE18" s="41"/>
      <c r="BF18" s="154"/>
      <c r="BG18" s="160"/>
      <c r="BH18" s="161"/>
      <c r="BI18" s="41">
        <v>1</v>
      </c>
      <c r="BJ18" s="41"/>
      <c r="BK18" s="154"/>
    </row>
    <row r="19" spans="1:63" ht="52.5" thickBot="1">
      <c r="A19" s="381"/>
      <c r="B19" s="1" t="s">
        <v>22</v>
      </c>
      <c r="C19" s="4"/>
      <c r="D19" s="50"/>
      <c r="E19" s="51"/>
      <c r="F19" s="56"/>
      <c r="G19" s="41">
        <v>1</v>
      </c>
      <c r="H19" s="22" t="s">
        <v>123</v>
      </c>
      <c r="I19" s="50"/>
      <c r="J19" s="51"/>
      <c r="K19" s="56"/>
      <c r="L19" s="41">
        <v>1</v>
      </c>
      <c r="M19" s="22" t="s">
        <v>123</v>
      </c>
      <c r="N19" s="61"/>
      <c r="O19" s="61"/>
      <c r="P19" s="61"/>
      <c r="Q19" s="62">
        <v>1</v>
      </c>
      <c r="R19" s="63" t="s">
        <v>131</v>
      </c>
      <c r="S19" s="57"/>
      <c r="T19" s="58">
        <v>1</v>
      </c>
      <c r="U19" s="59"/>
      <c r="V19" s="60"/>
      <c r="W19" s="22"/>
      <c r="X19" s="57"/>
      <c r="Y19" s="58"/>
      <c r="Z19" s="59"/>
      <c r="AA19" s="60">
        <v>1</v>
      </c>
      <c r="AB19" s="22"/>
      <c r="AC19" s="57"/>
      <c r="AD19" s="58"/>
      <c r="AE19" s="59"/>
      <c r="AF19" s="60">
        <v>1</v>
      </c>
      <c r="AG19" s="28" t="s">
        <v>144</v>
      </c>
      <c r="AH19" s="186"/>
      <c r="AI19" s="187"/>
      <c r="AJ19" s="188"/>
      <c r="AK19" s="189">
        <v>1</v>
      </c>
      <c r="AL19" s="115" t="s">
        <v>174</v>
      </c>
      <c r="AM19" s="186"/>
      <c r="AN19" s="187"/>
      <c r="AO19" s="188"/>
      <c r="AP19" s="189">
        <v>1</v>
      </c>
      <c r="AQ19" s="190" t="s">
        <v>174</v>
      </c>
      <c r="AR19" s="126"/>
      <c r="AS19" s="130"/>
      <c r="AT19" s="127"/>
      <c r="AU19" s="41">
        <v>1</v>
      </c>
      <c r="AV19" s="123" t="s">
        <v>158</v>
      </c>
      <c r="AW19" s="126"/>
      <c r="AX19" s="130"/>
      <c r="AY19" s="127"/>
      <c r="AZ19" s="41">
        <v>1</v>
      </c>
      <c r="BA19" s="123" t="s">
        <v>158</v>
      </c>
      <c r="BB19" s="160"/>
      <c r="BC19" s="161"/>
      <c r="BD19" s="159"/>
      <c r="BE19" s="41">
        <v>1</v>
      </c>
      <c r="BF19" s="154" t="s">
        <v>163</v>
      </c>
      <c r="BG19" s="160"/>
      <c r="BH19" s="161"/>
      <c r="BI19" s="159"/>
      <c r="BJ19" s="41">
        <v>1</v>
      </c>
      <c r="BK19" s="154" t="s">
        <v>163</v>
      </c>
    </row>
    <row r="20" spans="1:63" ht="52.5" thickBot="1">
      <c r="A20" s="382"/>
      <c r="B20" s="7" t="s">
        <v>85</v>
      </c>
      <c r="C20" s="8"/>
      <c r="D20" s="64"/>
      <c r="E20" s="65"/>
      <c r="F20" s="66"/>
      <c r="G20" s="67">
        <v>1</v>
      </c>
      <c r="H20" s="22" t="s">
        <v>124</v>
      </c>
      <c r="I20" s="64"/>
      <c r="J20" s="65"/>
      <c r="K20" s="66"/>
      <c r="L20" s="41">
        <v>1</v>
      </c>
      <c r="M20" s="22" t="s">
        <v>124</v>
      </c>
      <c r="N20" s="68"/>
      <c r="O20" s="68"/>
      <c r="P20" s="68"/>
      <c r="Q20" s="69">
        <v>1</v>
      </c>
      <c r="R20" s="63" t="s">
        <v>127</v>
      </c>
      <c r="S20" s="64"/>
      <c r="T20" s="65"/>
      <c r="U20" s="71"/>
      <c r="V20" s="67">
        <v>1</v>
      </c>
      <c r="W20" s="22" t="s">
        <v>156</v>
      </c>
      <c r="X20" s="64"/>
      <c r="Y20" s="65"/>
      <c r="Z20" s="71"/>
      <c r="AA20" s="67">
        <v>1</v>
      </c>
      <c r="AB20" s="22" t="s">
        <v>156</v>
      </c>
      <c r="AC20" s="64"/>
      <c r="AD20" s="65"/>
      <c r="AE20" s="71"/>
      <c r="AF20" s="67">
        <v>1</v>
      </c>
      <c r="AG20" s="28" t="s">
        <v>138</v>
      </c>
      <c r="AH20" s="191"/>
      <c r="AI20" s="192"/>
      <c r="AJ20" s="193"/>
      <c r="AK20" s="194">
        <v>1</v>
      </c>
      <c r="AL20" s="115" t="s">
        <v>174</v>
      </c>
      <c r="AM20" s="191"/>
      <c r="AN20" s="192"/>
      <c r="AO20" s="193"/>
      <c r="AP20" s="194">
        <v>1</v>
      </c>
      <c r="AQ20" s="190" t="s">
        <v>174</v>
      </c>
      <c r="AR20" s="131"/>
      <c r="AS20" s="117"/>
      <c r="AT20" s="132"/>
      <c r="AU20" s="133">
        <v>1</v>
      </c>
      <c r="AV20" s="123" t="s">
        <v>158</v>
      </c>
      <c r="AW20" s="131"/>
      <c r="AX20" s="117"/>
      <c r="AY20" s="132"/>
      <c r="AZ20" s="133">
        <v>1</v>
      </c>
      <c r="BA20" s="123" t="s">
        <v>158</v>
      </c>
      <c r="BB20" s="162"/>
      <c r="BC20" s="163"/>
      <c r="BD20" s="164"/>
      <c r="BE20" s="71">
        <v>1</v>
      </c>
      <c r="BF20" s="170" t="s">
        <v>163</v>
      </c>
      <c r="BG20" s="162"/>
      <c r="BH20" s="163"/>
      <c r="BI20" s="164"/>
      <c r="BJ20" s="133">
        <v>1</v>
      </c>
      <c r="BK20" s="154" t="s">
        <v>163</v>
      </c>
    </row>
    <row r="21" spans="1:63" ht="39.75" thickTop="1" thickBot="1">
      <c r="A21" s="364" t="s">
        <v>0</v>
      </c>
      <c r="B21" s="5" t="s">
        <v>86</v>
      </c>
      <c r="C21" s="6" t="s">
        <v>23</v>
      </c>
      <c r="D21" s="72"/>
      <c r="E21" s="73"/>
      <c r="F21" s="41">
        <v>1</v>
      </c>
      <c r="G21" s="74"/>
      <c r="H21" s="75"/>
      <c r="I21" s="72"/>
      <c r="J21" s="73"/>
      <c r="K21" s="41">
        <v>1</v>
      </c>
      <c r="L21" s="74"/>
      <c r="M21" s="75"/>
      <c r="N21" s="43"/>
      <c r="O21" s="43"/>
      <c r="P21" s="43"/>
      <c r="Q21" s="44">
        <v>1</v>
      </c>
      <c r="R21" s="26"/>
      <c r="S21" s="72"/>
      <c r="T21" s="78">
        <v>1</v>
      </c>
      <c r="U21" s="76"/>
      <c r="V21" s="79"/>
      <c r="W21" s="118"/>
      <c r="X21" s="77"/>
      <c r="Y21" s="78">
        <v>1</v>
      </c>
      <c r="Z21" s="76"/>
      <c r="AA21" s="74"/>
      <c r="AB21" s="75"/>
      <c r="AC21" s="77"/>
      <c r="AD21" s="78"/>
      <c r="AE21" s="76"/>
      <c r="AF21" s="79">
        <v>1</v>
      </c>
      <c r="AG21" s="29" t="s">
        <v>145</v>
      </c>
      <c r="AH21" s="195"/>
      <c r="AI21" s="196"/>
      <c r="AJ21" s="197">
        <v>1</v>
      </c>
      <c r="AK21" s="198"/>
      <c r="AL21" s="199"/>
      <c r="AM21" s="195"/>
      <c r="AN21" s="196"/>
      <c r="AO21" s="197">
        <v>1</v>
      </c>
      <c r="AP21" s="198"/>
      <c r="AQ21" s="199"/>
      <c r="AR21" s="134"/>
      <c r="AS21" s="135"/>
      <c r="AT21" s="41">
        <v>1</v>
      </c>
      <c r="AU21" s="136"/>
      <c r="AV21" s="137"/>
      <c r="AW21" s="134"/>
      <c r="AX21" s="135"/>
      <c r="AY21" s="41">
        <v>1</v>
      </c>
      <c r="AZ21" s="136"/>
      <c r="BA21" s="137"/>
      <c r="BB21" s="165"/>
      <c r="BC21" s="41">
        <v>1</v>
      </c>
      <c r="BD21" s="166"/>
      <c r="BE21" s="76"/>
      <c r="BF21" s="168"/>
      <c r="BG21" s="165"/>
      <c r="BH21" s="76">
        <v>1</v>
      </c>
      <c r="BI21" s="166"/>
      <c r="BJ21" s="76"/>
      <c r="BK21" s="167"/>
    </row>
    <row r="22" spans="1:63" ht="18" thickBot="1">
      <c r="A22" s="364"/>
      <c r="B22" s="5" t="s">
        <v>87</v>
      </c>
      <c r="C22" s="6" t="s">
        <v>24</v>
      </c>
      <c r="D22" s="72"/>
      <c r="E22" s="41">
        <v>1</v>
      </c>
      <c r="F22" s="80"/>
      <c r="G22" s="41"/>
      <c r="H22" s="81"/>
      <c r="I22" s="72"/>
      <c r="J22" s="41">
        <v>1</v>
      </c>
      <c r="K22" s="80"/>
      <c r="L22" s="74"/>
      <c r="M22" s="81"/>
      <c r="N22" s="43"/>
      <c r="O22" s="43"/>
      <c r="P22" s="43">
        <v>1</v>
      </c>
      <c r="Q22" s="44"/>
      <c r="R22" s="24"/>
      <c r="S22" s="72"/>
      <c r="T22" s="78">
        <v>1</v>
      </c>
      <c r="U22" s="80"/>
      <c r="V22" s="74"/>
      <c r="W22" s="81"/>
      <c r="X22" s="72"/>
      <c r="Y22" s="78">
        <v>1</v>
      </c>
      <c r="Z22" s="80"/>
      <c r="AA22" s="74"/>
      <c r="AB22" s="81"/>
      <c r="AC22" s="77"/>
      <c r="AD22" s="78"/>
      <c r="AE22" s="76">
        <v>1</v>
      </c>
      <c r="AF22" s="79"/>
      <c r="AG22" s="82"/>
      <c r="AH22" s="195"/>
      <c r="AI22" s="196"/>
      <c r="AJ22" s="197">
        <v>1</v>
      </c>
      <c r="AK22" s="198"/>
      <c r="AL22" s="200"/>
      <c r="AM22" s="195"/>
      <c r="AN22" s="196"/>
      <c r="AO22" s="197">
        <v>1</v>
      </c>
      <c r="AP22" s="198"/>
      <c r="AQ22" s="200"/>
      <c r="AR22" s="134"/>
      <c r="AS22" s="41">
        <v>1</v>
      </c>
      <c r="AT22" s="138"/>
      <c r="AU22" s="136"/>
      <c r="AV22" s="139"/>
      <c r="AW22" s="134"/>
      <c r="AX22" s="41">
        <v>1</v>
      </c>
      <c r="AY22" s="138"/>
      <c r="AZ22" s="136"/>
      <c r="BA22" s="139"/>
      <c r="BB22" s="165"/>
      <c r="BC22" s="41">
        <v>1</v>
      </c>
      <c r="BD22" s="166"/>
      <c r="BE22" s="41"/>
      <c r="BF22" s="168"/>
      <c r="BG22" s="165"/>
      <c r="BH22" s="41">
        <v>1</v>
      </c>
      <c r="BI22" s="166"/>
      <c r="BJ22" s="41"/>
      <c r="BK22" s="168"/>
    </row>
    <row r="23" spans="1:63" ht="31.7" customHeight="1" thickBot="1">
      <c r="A23" s="364"/>
      <c r="B23" s="5" t="s">
        <v>25</v>
      </c>
      <c r="C23" s="6" t="s">
        <v>88</v>
      </c>
      <c r="D23" s="72"/>
      <c r="E23" s="73"/>
      <c r="F23" s="80"/>
      <c r="G23" s="41">
        <v>1</v>
      </c>
      <c r="H23" s="23" t="s">
        <v>62</v>
      </c>
      <c r="I23" s="72"/>
      <c r="J23" s="73"/>
      <c r="K23" s="80"/>
      <c r="L23" s="41">
        <v>1</v>
      </c>
      <c r="M23" s="23" t="s">
        <v>62</v>
      </c>
      <c r="N23" s="43"/>
      <c r="O23" s="43"/>
      <c r="P23" s="43"/>
      <c r="Q23" s="44">
        <v>1</v>
      </c>
      <c r="R23" s="24" t="s">
        <v>127</v>
      </c>
      <c r="S23" s="72"/>
      <c r="T23" s="73"/>
      <c r="U23" s="80"/>
      <c r="V23" s="79">
        <v>1</v>
      </c>
      <c r="W23" s="81"/>
      <c r="X23" s="72"/>
      <c r="Y23" s="73"/>
      <c r="Z23" s="80"/>
      <c r="AA23" s="79">
        <v>1</v>
      </c>
      <c r="AB23" s="81"/>
      <c r="AC23" s="77"/>
      <c r="AD23" s="78"/>
      <c r="AE23" s="76"/>
      <c r="AF23" s="79">
        <v>1</v>
      </c>
      <c r="AG23" s="82" t="s">
        <v>138</v>
      </c>
      <c r="AH23" s="195"/>
      <c r="AI23" s="196"/>
      <c r="AJ23" s="197"/>
      <c r="AK23" s="198">
        <v>1</v>
      </c>
      <c r="AL23" s="115" t="s">
        <v>174</v>
      </c>
      <c r="AM23" s="195"/>
      <c r="AN23" s="196"/>
      <c r="AO23" s="197"/>
      <c r="AP23" s="198">
        <v>1</v>
      </c>
      <c r="AQ23" s="115" t="s">
        <v>174</v>
      </c>
      <c r="AR23" s="134"/>
      <c r="AS23" s="135"/>
      <c r="AT23" s="138"/>
      <c r="AU23" s="41">
        <v>1</v>
      </c>
      <c r="AV23" s="139"/>
      <c r="AW23" s="134"/>
      <c r="AX23" s="135"/>
      <c r="AY23" s="138"/>
      <c r="AZ23" s="41">
        <v>1</v>
      </c>
      <c r="BA23" s="139"/>
      <c r="BB23" s="165"/>
      <c r="BC23" s="169"/>
      <c r="BD23" s="166"/>
      <c r="BE23" s="41">
        <v>1</v>
      </c>
      <c r="BF23" s="153" t="s">
        <v>160</v>
      </c>
      <c r="BG23" s="165"/>
      <c r="BH23" s="169"/>
      <c r="BI23" s="166"/>
      <c r="BJ23" s="41">
        <v>1</v>
      </c>
      <c r="BK23" s="153" t="s">
        <v>160</v>
      </c>
    </row>
    <row r="24" spans="1:63" ht="35.25" thickBot="1">
      <c r="A24" s="364"/>
      <c r="B24" s="5" t="s">
        <v>26</v>
      </c>
      <c r="C24" s="6" t="s">
        <v>89</v>
      </c>
      <c r="D24" s="72"/>
      <c r="E24" s="73"/>
      <c r="F24" s="80"/>
      <c r="G24" s="41">
        <v>1</v>
      </c>
      <c r="H24" s="23" t="s">
        <v>62</v>
      </c>
      <c r="I24" s="72"/>
      <c r="J24" s="73"/>
      <c r="K24" s="80"/>
      <c r="L24" s="41">
        <v>1</v>
      </c>
      <c r="M24" s="23" t="s">
        <v>62</v>
      </c>
      <c r="N24" s="43"/>
      <c r="O24" s="43"/>
      <c r="P24" s="43"/>
      <c r="Q24" s="44">
        <v>1</v>
      </c>
      <c r="R24" s="24" t="s">
        <v>127</v>
      </c>
      <c r="S24" s="72"/>
      <c r="T24" s="73"/>
      <c r="U24" s="80"/>
      <c r="V24" s="79">
        <v>1</v>
      </c>
      <c r="W24" s="81"/>
      <c r="X24" s="72"/>
      <c r="Y24" s="73"/>
      <c r="Z24" s="80"/>
      <c r="AA24" s="79">
        <v>1</v>
      </c>
      <c r="AB24" s="81"/>
      <c r="AC24" s="77"/>
      <c r="AD24" s="78"/>
      <c r="AE24" s="76"/>
      <c r="AF24" s="79">
        <v>1</v>
      </c>
      <c r="AG24" s="82" t="s">
        <v>138</v>
      </c>
      <c r="AH24" s="195"/>
      <c r="AI24" s="196"/>
      <c r="AJ24" s="197"/>
      <c r="AK24" s="198">
        <v>1</v>
      </c>
      <c r="AL24" s="115" t="s">
        <v>174</v>
      </c>
      <c r="AM24" s="195"/>
      <c r="AN24" s="196"/>
      <c r="AO24" s="197"/>
      <c r="AP24" s="198">
        <v>1</v>
      </c>
      <c r="AQ24" s="200" t="s">
        <v>174</v>
      </c>
      <c r="AR24" s="134"/>
      <c r="AS24" s="135"/>
      <c r="AT24" s="138"/>
      <c r="AU24" s="41">
        <v>1</v>
      </c>
      <c r="AV24" s="139"/>
      <c r="AW24" s="134"/>
      <c r="AX24" s="135"/>
      <c r="AY24" s="138"/>
      <c r="AZ24" s="41">
        <v>1</v>
      </c>
      <c r="BA24" s="139"/>
      <c r="BB24" s="165"/>
      <c r="BC24" s="169"/>
      <c r="BD24" s="166"/>
      <c r="BE24" s="41">
        <v>1</v>
      </c>
      <c r="BF24" s="153" t="s">
        <v>160</v>
      </c>
      <c r="BG24" s="165"/>
      <c r="BH24" s="169"/>
      <c r="BI24" s="166"/>
      <c r="BJ24" s="41">
        <v>1</v>
      </c>
      <c r="BK24" s="153" t="s">
        <v>160</v>
      </c>
    </row>
    <row r="25" spans="1:63" ht="35.25" thickBot="1">
      <c r="A25" s="364"/>
      <c r="B25" s="5" t="s">
        <v>27</v>
      </c>
      <c r="C25" s="6" t="s">
        <v>90</v>
      </c>
      <c r="D25" s="72"/>
      <c r="E25" s="73"/>
      <c r="F25" s="80"/>
      <c r="G25" s="41">
        <v>1</v>
      </c>
      <c r="H25" s="23" t="s">
        <v>62</v>
      </c>
      <c r="I25" s="72"/>
      <c r="J25" s="73"/>
      <c r="K25" s="80"/>
      <c r="L25" s="41">
        <v>1</v>
      </c>
      <c r="M25" s="23" t="s">
        <v>62</v>
      </c>
      <c r="N25" s="43"/>
      <c r="O25" s="43"/>
      <c r="P25" s="43"/>
      <c r="Q25" s="44">
        <v>1</v>
      </c>
      <c r="R25" s="24" t="s">
        <v>127</v>
      </c>
      <c r="S25" s="72"/>
      <c r="T25" s="73"/>
      <c r="U25" s="80"/>
      <c r="V25" s="79">
        <v>1</v>
      </c>
      <c r="W25" s="81"/>
      <c r="X25" s="72"/>
      <c r="Y25" s="73"/>
      <c r="Z25" s="80"/>
      <c r="AA25" s="79">
        <v>1</v>
      </c>
      <c r="AB25" s="81"/>
      <c r="AC25" s="77"/>
      <c r="AD25" s="78"/>
      <c r="AE25" s="76"/>
      <c r="AF25" s="79">
        <v>1</v>
      </c>
      <c r="AG25" s="82" t="s">
        <v>138</v>
      </c>
      <c r="AH25" s="195"/>
      <c r="AI25" s="196"/>
      <c r="AJ25" s="197"/>
      <c r="AK25" s="198">
        <v>1</v>
      </c>
      <c r="AL25" s="115" t="s">
        <v>174</v>
      </c>
      <c r="AM25" s="195"/>
      <c r="AN25" s="196"/>
      <c r="AO25" s="197"/>
      <c r="AP25" s="198">
        <v>1</v>
      </c>
      <c r="AQ25" s="200" t="s">
        <v>174</v>
      </c>
      <c r="AR25" s="134"/>
      <c r="AS25" s="135"/>
      <c r="AT25" s="138"/>
      <c r="AU25" s="41">
        <v>1</v>
      </c>
      <c r="AV25" s="139"/>
      <c r="AW25" s="134"/>
      <c r="AX25" s="135"/>
      <c r="AY25" s="138"/>
      <c r="AZ25" s="41">
        <v>1</v>
      </c>
      <c r="BA25" s="139"/>
      <c r="BB25" s="165"/>
      <c r="BC25" s="169"/>
      <c r="BD25" s="166"/>
      <c r="BE25" s="41">
        <v>1</v>
      </c>
      <c r="BF25" s="153" t="s">
        <v>160</v>
      </c>
      <c r="BG25" s="165"/>
      <c r="BH25" s="169"/>
      <c r="BI25" s="166"/>
      <c r="BJ25" s="41">
        <v>1</v>
      </c>
      <c r="BK25" s="153" t="s">
        <v>160</v>
      </c>
    </row>
    <row r="26" spans="1:63" ht="18" thickBot="1">
      <c r="A26" s="365"/>
      <c r="B26" s="1" t="s">
        <v>91</v>
      </c>
      <c r="C26" s="2" t="s">
        <v>28</v>
      </c>
      <c r="D26" s="48"/>
      <c r="E26" s="49"/>
      <c r="F26" s="41">
        <v>1</v>
      </c>
      <c r="G26" s="46"/>
      <c r="H26" s="47"/>
      <c r="I26" s="48"/>
      <c r="J26" s="49"/>
      <c r="K26" s="41">
        <v>1</v>
      </c>
      <c r="L26" s="46"/>
      <c r="M26" s="47"/>
      <c r="N26" s="43"/>
      <c r="O26" s="43"/>
      <c r="P26" s="43"/>
      <c r="Q26" s="44">
        <v>1</v>
      </c>
      <c r="R26" s="24" t="s">
        <v>127</v>
      </c>
      <c r="S26" s="48"/>
      <c r="T26" s="40">
        <v>1</v>
      </c>
      <c r="U26" s="45"/>
      <c r="V26" s="46"/>
      <c r="W26" s="47"/>
      <c r="X26" s="48"/>
      <c r="Y26" s="40">
        <v>1</v>
      </c>
      <c r="Z26" s="45"/>
      <c r="AA26" s="46"/>
      <c r="AB26" s="47"/>
      <c r="AC26" s="39"/>
      <c r="AD26" s="40"/>
      <c r="AE26" s="41"/>
      <c r="AF26" s="42">
        <v>1</v>
      </c>
      <c r="AG26" s="27" t="s">
        <v>138</v>
      </c>
      <c r="AH26" s="181"/>
      <c r="AI26" s="182"/>
      <c r="AJ26" s="183">
        <v>1</v>
      </c>
      <c r="AK26" s="184"/>
      <c r="AL26" s="185"/>
      <c r="AM26" s="181"/>
      <c r="AN26" s="182"/>
      <c r="AO26" s="183">
        <v>1</v>
      </c>
      <c r="AP26" s="184"/>
      <c r="AQ26" s="185"/>
      <c r="AR26" s="125"/>
      <c r="AS26" s="41">
        <v>1</v>
      </c>
      <c r="AT26" s="122"/>
      <c r="AU26" s="124"/>
      <c r="AV26" s="123"/>
      <c r="AW26" s="125"/>
      <c r="AX26" s="41">
        <v>1</v>
      </c>
      <c r="AY26" s="122"/>
      <c r="AZ26" s="124"/>
      <c r="BA26" s="123"/>
      <c r="BB26" s="155"/>
      <c r="BC26" s="41">
        <v>1</v>
      </c>
      <c r="BD26" s="157"/>
      <c r="BE26" s="41"/>
      <c r="BF26" s="153"/>
      <c r="BG26" s="155"/>
      <c r="BH26" s="41">
        <v>1</v>
      </c>
      <c r="BI26" s="157"/>
      <c r="BJ26" s="41"/>
      <c r="BK26" s="153"/>
    </row>
    <row r="27" spans="1:63" ht="18" thickBot="1">
      <c r="A27" s="365"/>
      <c r="B27" s="1" t="s">
        <v>92</v>
      </c>
      <c r="C27" s="2" t="s">
        <v>29</v>
      </c>
      <c r="D27" s="48"/>
      <c r="E27" s="49"/>
      <c r="F27" s="41">
        <v>1</v>
      </c>
      <c r="G27" s="46"/>
      <c r="H27" s="47"/>
      <c r="I27" s="48"/>
      <c r="J27" s="49"/>
      <c r="K27" s="41">
        <v>1</v>
      </c>
      <c r="L27" s="46"/>
      <c r="M27" s="47"/>
      <c r="N27" s="43"/>
      <c r="O27" s="43"/>
      <c r="P27" s="44">
        <v>1</v>
      </c>
      <c r="Q27" s="83"/>
      <c r="R27" s="24" t="s">
        <v>127</v>
      </c>
      <c r="S27" s="48"/>
      <c r="T27" s="40">
        <v>1</v>
      </c>
      <c r="U27" s="45"/>
      <c r="V27" s="46"/>
      <c r="W27" s="47"/>
      <c r="X27" s="48"/>
      <c r="Y27" s="40">
        <v>1</v>
      </c>
      <c r="Z27" s="45"/>
      <c r="AA27" s="46"/>
      <c r="AB27" s="47"/>
      <c r="AC27" s="39"/>
      <c r="AD27" s="40"/>
      <c r="AE27" s="41"/>
      <c r="AF27" s="42">
        <v>1</v>
      </c>
      <c r="AG27" s="27" t="s">
        <v>138</v>
      </c>
      <c r="AH27" s="181"/>
      <c r="AI27" s="182"/>
      <c r="AJ27" s="183">
        <v>1</v>
      </c>
      <c r="AK27" s="184"/>
      <c r="AL27" s="185"/>
      <c r="AM27" s="181"/>
      <c r="AN27" s="182"/>
      <c r="AO27" s="183">
        <v>1</v>
      </c>
      <c r="AP27" s="184"/>
      <c r="AQ27" s="185"/>
      <c r="AR27" s="125"/>
      <c r="AS27" s="41">
        <v>1</v>
      </c>
      <c r="AT27" s="122"/>
      <c r="AU27" s="124"/>
      <c r="AV27" s="123"/>
      <c r="AW27" s="125"/>
      <c r="AX27" s="41">
        <v>1</v>
      </c>
      <c r="AY27" s="122"/>
      <c r="AZ27" s="124"/>
      <c r="BA27" s="123"/>
      <c r="BB27" s="155"/>
      <c r="BC27" s="41">
        <v>1</v>
      </c>
      <c r="BD27" s="157"/>
      <c r="BE27" s="41"/>
      <c r="BF27" s="153"/>
      <c r="BG27" s="155"/>
      <c r="BH27" s="41">
        <v>1</v>
      </c>
      <c r="BI27" s="157"/>
      <c r="BJ27" s="41"/>
      <c r="BK27" s="153"/>
    </row>
    <row r="28" spans="1:63" ht="18" thickBot="1">
      <c r="A28" s="365"/>
      <c r="B28" s="1" t="s">
        <v>93</v>
      </c>
      <c r="C28" s="2" t="s">
        <v>30</v>
      </c>
      <c r="D28" s="48"/>
      <c r="E28" s="49"/>
      <c r="F28" s="41">
        <v>1</v>
      </c>
      <c r="G28" s="46"/>
      <c r="H28" s="47"/>
      <c r="I28" s="48"/>
      <c r="J28" s="49"/>
      <c r="K28" s="41">
        <v>1</v>
      </c>
      <c r="L28" s="46"/>
      <c r="M28" s="47"/>
      <c r="N28" s="43"/>
      <c r="O28" s="43"/>
      <c r="P28" s="43">
        <v>1</v>
      </c>
      <c r="Q28" s="44"/>
      <c r="R28" s="24" t="s">
        <v>127</v>
      </c>
      <c r="S28" s="48"/>
      <c r="T28" s="40">
        <v>1</v>
      </c>
      <c r="U28" s="45"/>
      <c r="V28" s="46"/>
      <c r="W28" s="47"/>
      <c r="X28" s="48"/>
      <c r="Y28" s="40">
        <v>1</v>
      </c>
      <c r="Z28" s="45"/>
      <c r="AA28" s="46"/>
      <c r="AB28" s="47"/>
      <c r="AC28" s="39"/>
      <c r="AD28" s="40"/>
      <c r="AE28" s="41"/>
      <c r="AF28" s="42">
        <v>1</v>
      </c>
      <c r="AG28" s="27" t="s">
        <v>138</v>
      </c>
      <c r="AH28" s="181"/>
      <c r="AI28" s="182"/>
      <c r="AJ28" s="183">
        <v>1</v>
      </c>
      <c r="AK28" s="184"/>
      <c r="AL28" s="185"/>
      <c r="AM28" s="181"/>
      <c r="AN28" s="182"/>
      <c r="AO28" s="183">
        <v>1</v>
      </c>
      <c r="AP28" s="184"/>
      <c r="AQ28" s="185"/>
      <c r="AR28" s="125"/>
      <c r="AS28" s="41">
        <v>1</v>
      </c>
      <c r="AT28" s="122"/>
      <c r="AU28" s="124"/>
      <c r="AV28" s="123"/>
      <c r="AW28" s="125"/>
      <c r="AX28" s="41">
        <v>1</v>
      </c>
      <c r="AY28" s="122"/>
      <c r="AZ28" s="124"/>
      <c r="BA28" s="123"/>
      <c r="BB28" s="155"/>
      <c r="BC28" s="41">
        <v>1</v>
      </c>
      <c r="BD28" s="157"/>
      <c r="BE28" s="41"/>
      <c r="BF28" s="153"/>
      <c r="BG28" s="155"/>
      <c r="BH28" s="41">
        <v>1</v>
      </c>
      <c r="BI28" s="157"/>
      <c r="BJ28" s="41"/>
      <c r="BK28" s="153"/>
    </row>
    <row r="29" spans="1:63" ht="33.75" thickBot="1">
      <c r="A29" s="365"/>
      <c r="B29" s="1" t="s">
        <v>31</v>
      </c>
      <c r="C29" s="2" t="s">
        <v>32</v>
      </c>
      <c r="D29" s="48"/>
      <c r="E29" s="49"/>
      <c r="F29" s="41">
        <v>1</v>
      </c>
      <c r="G29" s="46"/>
      <c r="H29" s="47"/>
      <c r="I29" s="48"/>
      <c r="J29" s="49"/>
      <c r="K29" s="41">
        <v>1</v>
      </c>
      <c r="L29" s="46"/>
      <c r="M29" s="47"/>
      <c r="N29" s="43"/>
      <c r="O29" s="43"/>
      <c r="P29" s="43"/>
      <c r="Q29" s="44">
        <v>1</v>
      </c>
      <c r="R29" s="24" t="s">
        <v>127</v>
      </c>
      <c r="S29" s="48"/>
      <c r="T29" s="40">
        <v>1</v>
      </c>
      <c r="U29" s="45"/>
      <c r="V29" s="46"/>
      <c r="W29" s="47"/>
      <c r="X29" s="48"/>
      <c r="Y29" s="40">
        <v>1</v>
      </c>
      <c r="Z29" s="45"/>
      <c r="AA29" s="46"/>
      <c r="AB29" s="47"/>
      <c r="AC29" s="39"/>
      <c r="AD29" s="40"/>
      <c r="AE29" s="41"/>
      <c r="AF29" s="42">
        <v>1</v>
      </c>
      <c r="AG29" s="27" t="s">
        <v>138</v>
      </c>
      <c r="AH29" s="181"/>
      <c r="AI29" s="182"/>
      <c r="AJ29" s="183"/>
      <c r="AK29" s="184">
        <v>1</v>
      </c>
      <c r="AL29" s="115" t="s">
        <v>174</v>
      </c>
      <c r="AM29" s="181"/>
      <c r="AN29" s="182"/>
      <c r="AO29" s="183"/>
      <c r="AP29" s="184">
        <v>1</v>
      </c>
      <c r="AQ29" s="185" t="s">
        <v>174</v>
      </c>
      <c r="AR29" s="125"/>
      <c r="AS29" s="140"/>
      <c r="AT29" s="41">
        <v>1</v>
      </c>
      <c r="AU29" s="124"/>
      <c r="AV29" s="123"/>
      <c r="AW29" s="125"/>
      <c r="AX29" s="140"/>
      <c r="AY29" s="41">
        <v>1</v>
      </c>
      <c r="AZ29" s="124"/>
      <c r="BA29" s="123"/>
      <c r="BB29" s="155"/>
      <c r="BC29" s="41">
        <v>1</v>
      </c>
      <c r="BD29" s="157"/>
      <c r="BE29" s="41"/>
      <c r="BF29" s="153"/>
      <c r="BG29" s="155"/>
      <c r="BH29" s="41">
        <v>1</v>
      </c>
      <c r="BI29" s="157"/>
      <c r="BJ29" s="41"/>
      <c r="BK29" s="153"/>
    </row>
    <row r="30" spans="1:63" ht="25.35" customHeight="1" thickBot="1">
      <c r="A30" s="366"/>
      <c r="B30" s="3" t="s">
        <v>94</v>
      </c>
      <c r="C30" s="4" t="s">
        <v>33</v>
      </c>
      <c r="D30" s="50"/>
      <c r="E30" s="51"/>
      <c r="F30" s="41">
        <v>1</v>
      </c>
      <c r="G30" s="52"/>
      <c r="H30" s="53"/>
      <c r="I30" s="50"/>
      <c r="J30" s="51"/>
      <c r="K30" s="41">
        <v>1</v>
      </c>
      <c r="L30" s="52"/>
      <c r="M30" s="53"/>
      <c r="N30" s="54"/>
      <c r="O30" s="54"/>
      <c r="P30" s="43">
        <v>1</v>
      </c>
      <c r="Q30" s="55"/>
      <c r="R30" s="25"/>
      <c r="S30" s="50"/>
      <c r="T30" s="58">
        <v>1</v>
      </c>
      <c r="U30" s="56"/>
      <c r="V30" s="52"/>
      <c r="W30" s="53"/>
      <c r="X30" s="50"/>
      <c r="Y30" s="58">
        <v>1</v>
      </c>
      <c r="Z30" s="56"/>
      <c r="AA30" s="52"/>
      <c r="AB30" s="53"/>
      <c r="AC30" s="57"/>
      <c r="AD30" s="58">
        <v>1</v>
      </c>
      <c r="AE30" s="59"/>
      <c r="AF30" s="60"/>
      <c r="AG30" s="28" t="s">
        <v>146</v>
      </c>
      <c r="AH30" s="186"/>
      <c r="AI30" s="187"/>
      <c r="AJ30" s="188">
        <v>1</v>
      </c>
      <c r="AK30" s="189"/>
      <c r="AL30" s="115"/>
      <c r="AM30" s="186"/>
      <c r="AN30" s="187"/>
      <c r="AO30" s="188">
        <v>1</v>
      </c>
      <c r="AP30" s="189"/>
      <c r="AQ30" s="190"/>
      <c r="AR30" s="126"/>
      <c r="AS30" s="41">
        <v>1</v>
      </c>
      <c r="AT30" s="127"/>
      <c r="AU30" s="128"/>
      <c r="AV30" s="129"/>
      <c r="AW30" s="126"/>
      <c r="AX30" s="41">
        <v>1</v>
      </c>
      <c r="AY30" s="127"/>
      <c r="AZ30" s="128"/>
      <c r="BA30" s="129"/>
      <c r="BB30" s="160"/>
      <c r="BC30" s="41">
        <v>1</v>
      </c>
      <c r="BD30" s="159"/>
      <c r="BE30" s="41"/>
      <c r="BF30" s="154"/>
      <c r="BG30" s="160"/>
      <c r="BH30" s="41">
        <v>1</v>
      </c>
      <c r="BI30" s="159"/>
      <c r="BJ30" s="41"/>
      <c r="BK30" s="154"/>
    </row>
    <row r="31" spans="1:63" ht="18" thickBot="1">
      <c r="A31" s="379"/>
      <c r="B31" s="7" t="s">
        <v>95</v>
      </c>
      <c r="C31" s="8" t="s">
        <v>34</v>
      </c>
      <c r="D31" s="84"/>
      <c r="E31" s="85"/>
      <c r="F31" s="65">
        <v>1</v>
      </c>
      <c r="G31" s="70"/>
      <c r="H31" s="86"/>
      <c r="I31" s="84"/>
      <c r="J31" s="85"/>
      <c r="K31" s="65">
        <v>1</v>
      </c>
      <c r="L31" s="70"/>
      <c r="M31" s="86"/>
      <c r="N31" s="68"/>
      <c r="O31" s="68"/>
      <c r="P31" s="87"/>
      <c r="Q31" s="88">
        <v>1</v>
      </c>
      <c r="R31" s="89"/>
      <c r="S31" s="64">
        <v>1</v>
      </c>
      <c r="T31" s="85"/>
      <c r="U31" s="66"/>
      <c r="V31" s="70"/>
      <c r="W31" s="86"/>
      <c r="X31" s="64">
        <v>1</v>
      </c>
      <c r="Y31" s="85"/>
      <c r="Z31" s="66"/>
      <c r="AA31" s="70"/>
      <c r="AB31" s="86"/>
      <c r="AC31" s="64"/>
      <c r="AD31" s="65">
        <v>1</v>
      </c>
      <c r="AE31" s="71"/>
      <c r="AF31" s="67"/>
      <c r="AG31" s="90"/>
      <c r="AH31" s="191"/>
      <c r="AI31" s="192"/>
      <c r="AJ31" s="193"/>
      <c r="AK31" s="194">
        <v>1</v>
      </c>
      <c r="AL31" s="201" t="s">
        <v>178</v>
      </c>
      <c r="AM31" s="191"/>
      <c r="AN31" s="192"/>
      <c r="AO31" s="193"/>
      <c r="AP31" s="194">
        <v>1</v>
      </c>
      <c r="AQ31" s="201" t="s">
        <v>179</v>
      </c>
      <c r="AR31" s="141"/>
      <c r="AS31" s="142"/>
      <c r="AT31" s="71">
        <v>1</v>
      </c>
      <c r="AU31" s="143"/>
      <c r="AV31" s="144"/>
      <c r="AW31" s="141"/>
      <c r="AX31" s="142"/>
      <c r="AY31" s="71">
        <v>1</v>
      </c>
      <c r="AZ31" s="143"/>
      <c r="BA31" s="144"/>
      <c r="BB31" s="162"/>
      <c r="BC31" s="163"/>
      <c r="BD31" s="71">
        <v>1</v>
      </c>
      <c r="BE31" s="71"/>
      <c r="BF31" s="170"/>
      <c r="BG31" s="162"/>
      <c r="BH31" s="163"/>
      <c r="BI31" s="71">
        <v>1</v>
      </c>
      <c r="BJ31" s="71"/>
      <c r="BK31" s="170"/>
    </row>
    <row r="32" spans="1:63" ht="19.899999999999999" customHeight="1" thickTop="1" thickBot="1">
      <c r="A32" s="364" t="s">
        <v>1</v>
      </c>
      <c r="B32" s="5" t="s">
        <v>96</v>
      </c>
      <c r="C32" s="6" t="s">
        <v>97</v>
      </c>
      <c r="D32" s="72"/>
      <c r="E32" s="73"/>
      <c r="F32" s="76">
        <v>1</v>
      </c>
      <c r="G32" s="74"/>
      <c r="H32" s="81"/>
      <c r="I32" s="72"/>
      <c r="J32" s="73"/>
      <c r="K32" s="76">
        <v>1</v>
      </c>
      <c r="L32" s="74"/>
      <c r="M32" s="81"/>
      <c r="N32" s="43"/>
      <c r="O32" s="43"/>
      <c r="P32" s="43"/>
      <c r="Q32" s="44">
        <v>1</v>
      </c>
      <c r="R32" s="24"/>
      <c r="S32" s="72"/>
      <c r="T32" s="78">
        <v>1</v>
      </c>
      <c r="U32" s="76"/>
      <c r="V32" s="74"/>
      <c r="W32" s="81"/>
      <c r="X32" s="72"/>
      <c r="Y32" s="78">
        <v>1</v>
      </c>
      <c r="Z32" s="80"/>
      <c r="AA32" s="74"/>
      <c r="AB32" s="81"/>
      <c r="AC32" s="77"/>
      <c r="AD32" s="78"/>
      <c r="AE32" s="76"/>
      <c r="AF32" s="79">
        <v>1</v>
      </c>
      <c r="AG32" s="82" t="s">
        <v>147</v>
      </c>
      <c r="AH32" s="195"/>
      <c r="AI32" s="196"/>
      <c r="AJ32" s="197">
        <v>1</v>
      </c>
      <c r="AK32" s="198"/>
      <c r="AL32" s="200"/>
      <c r="AM32" s="195"/>
      <c r="AN32" s="196"/>
      <c r="AO32" s="197">
        <v>1</v>
      </c>
      <c r="AP32" s="198"/>
      <c r="AQ32" s="200"/>
      <c r="AR32" s="134"/>
      <c r="AS32" s="41">
        <v>1</v>
      </c>
      <c r="AT32" s="138"/>
      <c r="AU32" s="136"/>
      <c r="AV32" s="139"/>
      <c r="AW32" s="134"/>
      <c r="AX32" s="41">
        <v>1</v>
      </c>
      <c r="AY32" s="138"/>
      <c r="AZ32" s="136"/>
      <c r="BA32" s="139"/>
      <c r="BB32" s="165"/>
      <c r="BC32" s="169"/>
      <c r="BD32" s="76">
        <v>1</v>
      </c>
      <c r="BE32" s="76"/>
      <c r="BF32" s="168"/>
      <c r="BG32" s="165"/>
      <c r="BH32" s="169"/>
      <c r="BI32" s="76">
        <v>1</v>
      </c>
      <c r="BJ32" s="76"/>
      <c r="BK32" s="168"/>
    </row>
    <row r="33" spans="1:63" ht="18" thickBot="1">
      <c r="A33" s="365"/>
      <c r="B33" s="1" t="s">
        <v>98</v>
      </c>
      <c r="C33" s="2" t="s">
        <v>35</v>
      </c>
      <c r="D33" s="48"/>
      <c r="E33" s="49"/>
      <c r="F33" s="41">
        <v>1</v>
      </c>
      <c r="G33" s="46"/>
      <c r="H33" s="47"/>
      <c r="I33" s="48"/>
      <c r="J33" s="49"/>
      <c r="K33" s="41">
        <v>1</v>
      </c>
      <c r="L33" s="46"/>
      <c r="M33" s="47"/>
      <c r="N33" s="43"/>
      <c r="O33" s="43"/>
      <c r="P33" s="43">
        <v>1</v>
      </c>
      <c r="Q33" s="44"/>
      <c r="R33" s="24" t="s">
        <v>132</v>
      </c>
      <c r="S33" s="48"/>
      <c r="T33" s="40">
        <v>1</v>
      </c>
      <c r="U33" s="45"/>
      <c r="V33" s="46"/>
      <c r="W33" s="47"/>
      <c r="X33" s="48"/>
      <c r="Y33" s="40">
        <v>1</v>
      </c>
      <c r="Z33" s="45"/>
      <c r="AA33" s="46"/>
      <c r="AB33" s="47"/>
      <c r="AC33" s="39"/>
      <c r="AD33" s="40"/>
      <c r="AE33" s="41">
        <v>1</v>
      </c>
      <c r="AF33" s="42"/>
      <c r="AG33" s="27" t="s">
        <v>148</v>
      </c>
      <c r="AH33" s="181"/>
      <c r="AI33" s="182"/>
      <c r="AJ33" s="183">
        <v>1</v>
      </c>
      <c r="AK33" s="184"/>
      <c r="AL33" s="185"/>
      <c r="AM33" s="181"/>
      <c r="AN33" s="182"/>
      <c r="AO33" s="183">
        <v>1</v>
      </c>
      <c r="AP33" s="184"/>
      <c r="AQ33" s="185"/>
      <c r="AR33" s="125"/>
      <c r="AS33" s="41">
        <v>1</v>
      </c>
      <c r="AT33" s="122"/>
      <c r="AU33" s="124"/>
      <c r="AV33" s="123"/>
      <c r="AW33" s="125"/>
      <c r="AX33" s="41">
        <v>1</v>
      </c>
      <c r="AY33" s="122"/>
      <c r="AZ33" s="124"/>
      <c r="BA33" s="123"/>
      <c r="BB33" s="155"/>
      <c r="BC33" s="156"/>
      <c r="BD33" s="41">
        <v>1</v>
      </c>
      <c r="BE33" s="41"/>
      <c r="BF33" s="153"/>
      <c r="BG33" s="155"/>
      <c r="BH33" s="156"/>
      <c r="BI33" s="41">
        <v>1</v>
      </c>
      <c r="BJ33" s="41"/>
      <c r="BK33" s="153"/>
    </row>
    <row r="34" spans="1:63" ht="21.6" customHeight="1" thickBot="1">
      <c r="A34" s="365"/>
      <c r="B34" s="1" t="s">
        <v>99</v>
      </c>
      <c r="C34" s="2" t="s">
        <v>100</v>
      </c>
      <c r="D34" s="48"/>
      <c r="E34" s="49"/>
      <c r="F34" s="41">
        <v>1</v>
      </c>
      <c r="G34" s="46"/>
      <c r="H34" s="47"/>
      <c r="I34" s="48"/>
      <c r="J34" s="49"/>
      <c r="K34" s="41">
        <v>1</v>
      </c>
      <c r="L34" s="46"/>
      <c r="M34" s="47"/>
      <c r="N34" s="43"/>
      <c r="O34" s="43"/>
      <c r="P34" s="43"/>
      <c r="Q34" s="44">
        <v>1</v>
      </c>
      <c r="R34" s="24" t="s">
        <v>133</v>
      </c>
      <c r="S34" s="39">
        <v>1</v>
      </c>
      <c r="T34" s="49"/>
      <c r="U34" s="45"/>
      <c r="V34" s="46"/>
      <c r="W34" s="47"/>
      <c r="X34" s="48"/>
      <c r="Y34" s="49"/>
      <c r="Z34" s="45"/>
      <c r="AA34" s="46"/>
      <c r="AB34" s="47"/>
      <c r="AC34" s="39"/>
      <c r="AD34" s="40"/>
      <c r="AE34" s="41"/>
      <c r="AF34" s="42">
        <v>1</v>
      </c>
      <c r="AG34" s="27" t="s">
        <v>149</v>
      </c>
      <c r="AH34" s="181">
        <v>1</v>
      </c>
      <c r="AI34" s="182"/>
      <c r="AJ34" s="183"/>
      <c r="AK34" s="184"/>
      <c r="AL34" s="185" t="s">
        <v>199</v>
      </c>
      <c r="AM34" s="181">
        <v>1</v>
      </c>
      <c r="AN34" s="182"/>
      <c r="AO34" s="183"/>
      <c r="AP34" s="184"/>
      <c r="AQ34" s="185" t="s">
        <v>199</v>
      </c>
      <c r="AR34" s="125"/>
      <c r="AS34" s="41">
        <v>1</v>
      </c>
      <c r="AT34" s="122"/>
      <c r="AU34" s="124"/>
      <c r="AV34" s="123"/>
      <c r="AW34" s="125"/>
      <c r="AX34" s="41">
        <v>1</v>
      </c>
      <c r="AY34" s="122"/>
      <c r="AZ34" s="124"/>
      <c r="BA34" s="123"/>
      <c r="BB34" s="155"/>
      <c r="BC34" s="156"/>
      <c r="BD34" s="41">
        <v>1</v>
      </c>
      <c r="BE34" s="41"/>
      <c r="BF34" s="153"/>
      <c r="BG34" s="155"/>
      <c r="BH34" s="156"/>
      <c r="BI34" s="157"/>
      <c r="BJ34" s="41"/>
      <c r="BK34" s="153" t="s">
        <v>162</v>
      </c>
    </row>
    <row r="35" spans="1:63" ht="25.9" customHeight="1" thickBot="1">
      <c r="A35" s="365"/>
      <c r="B35" s="1" t="s">
        <v>101</v>
      </c>
      <c r="C35" s="2" t="s">
        <v>36</v>
      </c>
      <c r="D35" s="48"/>
      <c r="E35" s="49"/>
      <c r="F35" s="41">
        <v>1</v>
      </c>
      <c r="G35" s="46"/>
      <c r="H35" s="47"/>
      <c r="I35" s="48"/>
      <c r="J35" s="49"/>
      <c r="K35" s="41">
        <v>1</v>
      </c>
      <c r="L35" s="46"/>
      <c r="M35" s="47"/>
      <c r="N35" s="43"/>
      <c r="O35" s="43"/>
      <c r="P35" s="43"/>
      <c r="Q35" s="43">
        <v>1</v>
      </c>
      <c r="R35" s="91"/>
      <c r="S35" s="39">
        <v>1</v>
      </c>
      <c r="T35" s="49"/>
      <c r="U35" s="45"/>
      <c r="V35" s="46"/>
      <c r="W35" s="47"/>
      <c r="X35" s="48"/>
      <c r="Y35" s="49"/>
      <c r="Z35" s="45"/>
      <c r="AA35" s="46"/>
      <c r="AB35" s="47"/>
      <c r="AC35" s="39"/>
      <c r="AD35" s="40">
        <v>1</v>
      </c>
      <c r="AE35" s="41"/>
      <c r="AF35" s="42"/>
      <c r="AG35" s="27"/>
      <c r="AH35" s="181">
        <v>1</v>
      </c>
      <c r="AI35" s="182"/>
      <c r="AJ35" s="183"/>
      <c r="AK35" s="184"/>
      <c r="AL35" s="185" t="s">
        <v>181</v>
      </c>
      <c r="AM35" s="181"/>
      <c r="AN35" s="182"/>
      <c r="AO35" s="183"/>
      <c r="AP35" s="184">
        <v>1</v>
      </c>
      <c r="AQ35" s="185"/>
      <c r="AR35" s="125"/>
      <c r="AS35" s="41">
        <v>1</v>
      </c>
      <c r="AT35" s="41"/>
      <c r="AU35" s="124"/>
      <c r="AV35" s="123"/>
      <c r="AW35" s="125"/>
      <c r="AX35" s="41">
        <v>1</v>
      </c>
      <c r="AY35" s="41"/>
      <c r="AZ35" s="124"/>
      <c r="BA35" s="123"/>
      <c r="BB35" s="155"/>
      <c r="BC35" s="156"/>
      <c r="BD35" s="41">
        <v>1</v>
      </c>
      <c r="BE35" s="41"/>
      <c r="BF35" s="153"/>
      <c r="BG35" s="155"/>
      <c r="BH35" s="156"/>
      <c r="BI35" s="157"/>
      <c r="BJ35" s="41"/>
      <c r="BK35" s="153" t="s">
        <v>164</v>
      </c>
    </row>
    <row r="36" spans="1:63" ht="26.85" customHeight="1" thickBot="1">
      <c r="A36" s="365"/>
      <c r="B36" s="1" t="s">
        <v>37</v>
      </c>
      <c r="C36" s="6" t="s">
        <v>102</v>
      </c>
      <c r="D36" s="48"/>
      <c r="E36" s="49"/>
      <c r="F36" s="41">
        <v>1</v>
      </c>
      <c r="G36" s="46"/>
      <c r="H36" s="47"/>
      <c r="I36" s="48"/>
      <c r="J36" s="49"/>
      <c r="K36" s="41">
        <v>1</v>
      </c>
      <c r="L36" s="46"/>
      <c r="M36" s="47"/>
      <c r="N36" s="43"/>
      <c r="O36" s="43"/>
      <c r="P36" s="43"/>
      <c r="Q36" s="44">
        <v>1</v>
      </c>
      <c r="R36" s="24" t="s">
        <v>127</v>
      </c>
      <c r="S36" s="48"/>
      <c r="T36" s="40">
        <v>1</v>
      </c>
      <c r="U36" s="45"/>
      <c r="V36" s="46"/>
      <c r="W36" s="47"/>
      <c r="X36" s="48"/>
      <c r="Y36" s="40">
        <v>1</v>
      </c>
      <c r="Z36" s="45"/>
      <c r="AA36" s="46"/>
      <c r="AB36" s="47"/>
      <c r="AC36" s="39"/>
      <c r="AD36" s="40"/>
      <c r="AE36" s="41"/>
      <c r="AF36" s="42">
        <v>1</v>
      </c>
      <c r="AG36" s="27" t="s">
        <v>138</v>
      </c>
      <c r="AH36" s="181">
        <v>1</v>
      </c>
      <c r="AI36" s="182"/>
      <c r="AJ36" s="183"/>
      <c r="AK36" s="184"/>
      <c r="AL36" s="185" t="s">
        <v>182</v>
      </c>
      <c r="AM36" s="181">
        <v>1</v>
      </c>
      <c r="AN36" s="182"/>
      <c r="AO36" s="183"/>
      <c r="AP36" s="184"/>
      <c r="AQ36" s="185" t="s">
        <v>182</v>
      </c>
      <c r="AR36" s="125"/>
      <c r="AS36" s="41">
        <v>1</v>
      </c>
      <c r="AT36" s="41">
        <v>1</v>
      </c>
      <c r="AU36" s="124"/>
      <c r="AV36" s="123"/>
      <c r="AW36" s="125"/>
      <c r="AX36" s="41">
        <v>1</v>
      </c>
      <c r="AY36" s="41"/>
      <c r="AZ36" s="124"/>
      <c r="BA36" s="123"/>
      <c r="BB36" s="155"/>
      <c r="BC36" s="156"/>
      <c r="BD36" s="41">
        <v>1</v>
      </c>
      <c r="BE36" s="41"/>
      <c r="BF36" s="153"/>
      <c r="BG36" s="155"/>
      <c r="BH36" s="156"/>
      <c r="BI36" s="41">
        <v>1</v>
      </c>
      <c r="BJ36" s="41"/>
      <c r="BK36" s="153"/>
    </row>
    <row r="37" spans="1:63" ht="27.75" thickBot="1">
      <c r="A37" s="365"/>
      <c r="B37" s="1" t="s">
        <v>103</v>
      </c>
      <c r="C37" s="2" t="s">
        <v>38</v>
      </c>
      <c r="D37" s="48"/>
      <c r="E37" s="49"/>
      <c r="F37" s="41">
        <v>1</v>
      </c>
      <c r="G37" s="46"/>
      <c r="H37" s="47"/>
      <c r="I37" s="48"/>
      <c r="J37" s="49"/>
      <c r="K37" s="41">
        <v>1</v>
      </c>
      <c r="L37" s="46"/>
      <c r="M37" s="47"/>
      <c r="N37" s="43"/>
      <c r="O37" s="43"/>
      <c r="P37" s="43"/>
      <c r="Q37" s="44">
        <v>1</v>
      </c>
      <c r="R37" s="24" t="s">
        <v>127</v>
      </c>
      <c r="S37" s="48"/>
      <c r="T37" s="40">
        <v>1</v>
      </c>
      <c r="U37" s="45"/>
      <c r="V37" s="46"/>
      <c r="W37" s="47"/>
      <c r="X37" s="48"/>
      <c r="Y37" s="40">
        <v>1</v>
      </c>
      <c r="Z37" s="45"/>
      <c r="AA37" s="46"/>
      <c r="AB37" s="47"/>
      <c r="AC37" s="39"/>
      <c r="AD37" s="40"/>
      <c r="AE37" s="41"/>
      <c r="AF37" s="42">
        <v>1</v>
      </c>
      <c r="AG37" s="27" t="s">
        <v>138</v>
      </c>
      <c r="AH37" s="181"/>
      <c r="AI37" s="182"/>
      <c r="AJ37" s="183">
        <v>1</v>
      </c>
      <c r="AK37" s="184"/>
      <c r="AL37" s="185"/>
      <c r="AM37" s="181"/>
      <c r="AN37" s="182"/>
      <c r="AO37" s="183">
        <v>1</v>
      </c>
      <c r="AP37" s="184"/>
      <c r="AQ37" s="185"/>
      <c r="AR37" s="125"/>
      <c r="AS37" s="41">
        <v>1</v>
      </c>
      <c r="AT37" s="122"/>
      <c r="AU37" s="124"/>
      <c r="AV37" s="123"/>
      <c r="AW37" s="125"/>
      <c r="AX37" s="41">
        <v>1</v>
      </c>
      <c r="AY37" s="122"/>
      <c r="AZ37" s="124"/>
      <c r="BA37" s="123"/>
      <c r="BB37" s="155"/>
      <c r="BC37" s="156"/>
      <c r="BD37" s="41">
        <v>1</v>
      </c>
      <c r="BE37" s="41"/>
      <c r="BF37" s="153"/>
      <c r="BG37" s="155"/>
      <c r="BH37" s="156"/>
      <c r="BI37" s="41">
        <v>1</v>
      </c>
      <c r="BJ37" s="41"/>
      <c r="BK37" s="153"/>
    </row>
    <row r="38" spans="1:63" ht="27.75" thickBot="1">
      <c r="A38" s="365"/>
      <c r="B38" s="1" t="s">
        <v>104</v>
      </c>
      <c r="C38" s="2" t="s">
        <v>39</v>
      </c>
      <c r="D38" s="48"/>
      <c r="E38" s="49"/>
      <c r="F38" s="41">
        <v>1</v>
      </c>
      <c r="G38" s="46"/>
      <c r="H38" s="47"/>
      <c r="I38" s="48"/>
      <c r="J38" s="49"/>
      <c r="K38" s="41">
        <v>1</v>
      </c>
      <c r="L38" s="46"/>
      <c r="M38" s="47"/>
      <c r="N38" s="43"/>
      <c r="O38" s="43"/>
      <c r="P38" s="43"/>
      <c r="Q38" s="44">
        <v>1</v>
      </c>
      <c r="R38" s="24" t="s">
        <v>127</v>
      </c>
      <c r="S38" s="48"/>
      <c r="T38" s="40">
        <v>1</v>
      </c>
      <c r="U38" s="45"/>
      <c r="V38" s="46"/>
      <c r="W38" s="47"/>
      <c r="X38" s="48"/>
      <c r="Y38" s="40">
        <v>1</v>
      </c>
      <c r="Z38" s="45"/>
      <c r="AA38" s="46"/>
      <c r="AB38" s="47"/>
      <c r="AC38" s="39"/>
      <c r="AD38" s="40"/>
      <c r="AE38" s="41"/>
      <c r="AF38" s="42">
        <v>1</v>
      </c>
      <c r="AG38" s="27" t="s">
        <v>138</v>
      </c>
      <c r="AH38" s="181"/>
      <c r="AI38" s="182"/>
      <c r="AJ38" s="183">
        <v>1</v>
      </c>
      <c r="AK38" s="184"/>
      <c r="AL38" s="185"/>
      <c r="AM38" s="181"/>
      <c r="AN38" s="182"/>
      <c r="AO38" s="183">
        <v>1</v>
      </c>
      <c r="AP38" s="184"/>
      <c r="AQ38" s="185"/>
      <c r="AR38" s="125"/>
      <c r="AS38" s="41">
        <v>1</v>
      </c>
      <c r="AT38" s="41">
        <v>1</v>
      </c>
      <c r="AU38" s="124"/>
      <c r="AV38" s="123"/>
      <c r="AW38" s="125"/>
      <c r="AX38" s="41">
        <v>1</v>
      </c>
      <c r="AY38" s="41"/>
      <c r="AZ38" s="124"/>
      <c r="BA38" s="123"/>
      <c r="BB38" s="155"/>
      <c r="BC38" s="156"/>
      <c r="BD38" s="41">
        <v>1</v>
      </c>
      <c r="BE38" s="41"/>
      <c r="BF38" s="153"/>
      <c r="BG38" s="155"/>
      <c r="BH38" s="156"/>
      <c r="BI38" s="41">
        <v>1</v>
      </c>
      <c r="BJ38" s="41"/>
      <c r="BK38" s="153"/>
    </row>
    <row r="39" spans="1:63" ht="18" thickBot="1">
      <c r="A39" s="365"/>
      <c r="B39" s="1" t="s">
        <v>105</v>
      </c>
      <c r="C39" s="2" t="s">
        <v>40</v>
      </c>
      <c r="D39" s="48"/>
      <c r="E39" s="49"/>
      <c r="F39" s="41">
        <v>1</v>
      </c>
      <c r="G39" s="46"/>
      <c r="H39" s="47"/>
      <c r="I39" s="48"/>
      <c r="J39" s="49"/>
      <c r="K39" s="41">
        <v>1</v>
      </c>
      <c r="L39" s="46"/>
      <c r="M39" s="47"/>
      <c r="N39" s="43"/>
      <c r="O39" s="43"/>
      <c r="P39" s="43"/>
      <c r="Q39" s="44">
        <v>1</v>
      </c>
      <c r="R39" s="24" t="s">
        <v>127</v>
      </c>
      <c r="S39" s="48"/>
      <c r="T39" s="40">
        <v>1</v>
      </c>
      <c r="U39" s="45"/>
      <c r="V39" s="46"/>
      <c r="W39" s="47"/>
      <c r="X39" s="48"/>
      <c r="Y39" s="40">
        <v>1</v>
      </c>
      <c r="Z39" s="45"/>
      <c r="AA39" s="46"/>
      <c r="AB39" s="47"/>
      <c r="AC39" s="39"/>
      <c r="AD39" s="40"/>
      <c r="AE39" s="41"/>
      <c r="AF39" s="42">
        <v>1</v>
      </c>
      <c r="AG39" s="27" t="s">
        <v>138</v>
      </c>
      <c r="AH39" s="181"/>
      <c r="AI39" s="182"/>
      <c r="AJ39" s="183">
        <v>1</v>
      </c>
      <c r="AK39" s="184"/>
      <c r="AL39" s="185"/>
      <c r="AM39" s="181"/>
      <c r="AN39" s="182"/>
      <c r="AO39" s="183">
        <v>1</v>
      </c>
      <c r="AP39" s="184"/>
      <c r="AQ39" s="185"/>
      <c r="AR39" s="125"/>
      <c r="AS39" s="140"/>
      <c r="AT39" s="41">
        <v>1</v>
      </c>
      <c r="AU39" s="124"/>
      <c r="AV39" s="123"/>
      <c r="AW39" s="125"/>
      <c r="AX39" s="140"/>
      <c r="AY39" s="41">
        <v>1</v>
      </c>
      <c r="AZ39" s="124"/>
      <c r="BA39" s="123"/>
      <c r="BB39" s="155"/>
      <c r="BC39" s="156"/>
      <c r="BD39" s="41">
        <v>1</v>
      </c>
      <c r="BE39" s="41"/>
      <c r="BF39" s="153"/>
      <c r="BG39" s="155"/>
      <c r="BH39" s="156"/>
      <c r="BI39" s="41">
        <v>1</v>
      </c>
      <c r="BJ39" s="41"/>
      <c r="BK39" s="153"/>
    </row>
    <row r="40" spans="1:63" ht="18" thickBot="1">
      <c r="A40" s="366"/>
      <c r="B40" s="3" t="s">
        <v>106</v>
      </c>
      <c r="C40" s="4" t="s">
        <v>41</v>
      </c>
      <c r="D40" s="50"/>
      <c r="E40" s="51"/>
      <c r="F40" s="65">
        <v>1</v>
      </c>
      <c r="G40" s="52"/>
      <c r="H40" s="53"/>
      <c r="I40" s="50"/>
      <c r="J40" s="51"/>
      <c r="K40" s="65">
        <v>1</v>
      </c>
      <c r="L40" s="52"/>
      <c r="M40" s="53"/>
      <c r="N40" s="54"/>
      <c r="O40" s="54"/>
      <c r="P40" s="54"/>
      <c r="Q40" s="55">
        <v>1</v>
      </c>
      <c r="R40" s="25" t="s">
        <v>127</v>
      </c>
      <c r="S40" s="50"/>
      <c r="T40" s="58">
        <v>1</v>
      </c>
      <c r="U40" s="56"/>
      <c r="V40" s="52"/>
      <c r="W40" s="53"/>
      <c r="X40" s="50"/>
      <c r="Y40" s="58">
        <v>1</v>
      </c>
      <c r="Z40" s="56"/>
      <c r="AA40" s="52"/>
      <c r="AB40" s="53"/>
      <c r="AC40" s="57"/>
      <c r="AD40" s="58"/>
      <c r="AE40" s="59"/>
      <c r="AF40" s="60">
        <v>1</v>
      </c>
      <c r="AG40" s="28" t="s">
        <v>138</v>
      </c>
      <c r="AH40" s="186"/>
      <c r="AI40" s="187"/>
      <c r="AJ40" s="188">
        <v>1</v>
      </c>
      <c r="AK40" s="189"/>
      <c r="AL40" s="190"/>
      <c r="AM40" s="186"/>
      <c r="AN40" s="187"/>
      <c r="AO40" s="188">
        <v>1</v>
      </c>
      <c r="AP40" s="189"/>
      <c r="AQ40" s="190"/>
      <c r="AR40" s="126"/>
      <c r="AS40" s="71">
        <v>1</v>
      </c>
      <c r="AT40" s="41">
        <v>1</v>
      </c>
      <c r="AU40" s="128"/>
      <c r="AV40" s="129"/>
      <c r="AW40" s="126"/>
      <c r="AX40" s="71">
        <v>1</v>
      </c>
      <c r="AY40" s="41">
        <v>1</v>
      </c>
      <c r="AZ40" s="128"/>
      <c r="BA40" s="129"/>
      <c r="BB40" s="160"/>
      <c r="BC40" s="161"/>
      <c r="BD40" s="41">
        <v>1</v>
      </c>
      <c r="BE40" s="71"/>
      <c r="BF40" s="170"/>
      <c r="BG40" s="162"/>
      <c r="BH40" s="163"/>
      <c r="BI40" s="71">
        <v>1</v>
      </c>
      <c r="BJ40" s="133"/>
      <c r="BK40" s="154"/>
    </row>
    <row r="41" spans="1:63" ht="17.45" customHeight="1" thickTop="1" thickBot="1">
      <c r="A41" s="367" t="s">
        <v>107</v>
      </c>
      <c r="B41" s="9" t="s">
        <v>42</v>
      </c>
      <c r="C41" s="20"/>
      <c r="D41" s="92"/>
      <c r="E41" s="93">
        <v>1</v>
      </c>
      <c r="F41" s="94"/>
      <c r="G41" s="95"/>
      <c r="H41" s="75"/>
      <c r="I41" s="92"/>
      <c r="J41" s="93">
        <v>1</v>
      </c>
      <c r="K41" s="94"/>
      <c r="L41" s="95"/>
      <c r="M41" s="75"/>
      <c r="N41" s="96"/>
      <c r="O41" s="96"/>
      <c r="P41" s="96"/>
      <c r="Q41" s="97"/>
      <c r="R41" s="26"/>
      <c r="S41" s="92"/>
      <c r="T41" s="93">
        <v>1</v>
      </c>
      <c r="U41" s="94"/>
      <c r="V41" s="95"/>
      <c r="W41" s="75"/>
      <c r="X41" s="92"/>
      <c r="Y41" s="93">
        <v>1</v>
      </c>
      <c r="Z41" s="94"/>
      <c r="AA41" s="95"/>
      <c r="AB41" s="75"/>
      <c r="AC41" s="98"/>
      <c r="AD41" s="93">
        <v>1</v>
      </c>
      <c r="AE41" s="93"/>
      <c r="AF41" s="99"/>
      <c r="AG41" s="29"/>
      <c r="AH41" s="202"/>
      <c r="AI41" s="203"/>
      <c r="AJ41" s="203">
        <v>1</v>
      </c>
      <c r="AK41" s="204"/>
      <c r="AL41" s="199"/>
      <c r="AM41" s="202"/>
      <c r="AN41" s="203"/>
      <c r="AO41" s="203">
        <v>1</v>
      </c>
      <c r="AP41" s="204"/>
      <c r="AQ41" s="199"/>
      <c r="AR41" s="145"/>
      <c r="AS41" s="41">
        <v>1</v>
      </c>
      <c r="AT41" s="146"/>
      <c r="AU41" s="147"/>
      <c r="AV41" s="137"/>
      <c r="AW41" s="145"/>
      <c r="AX41" s="41">
        <v>1</v>
      </c>
      <c r="AY41" s="146"/>
      <c r="AZ41" s="147"/>
      <c r="BA41" s="137"/>
      <c r="BB41" s="171"/>
      <c r="BC41" s="172"/>
      <c r="BD41" s="172"/>
      <c r="BE41" s="76">
        <v>1</v>
      </c>
      <c r="BF41" s="168" t="s">
        <v>165</v>
      </c>
      <c r="BG41" s="165"/>
      <c r="BH41" s="166"/>
      <c r="BI41" s="76">
        <v>1</v>
      </c>
      <c r="BJ41" s="76">
        <v>1</v>
      </c>
      <c r="BK41" s="167" t="s">
        <v>165</v>
      </c>
    </row>
    <row r="42" spans="1:63" ht="33.75" thickBot="1">
      <c r="A42" s="368"/>
      <c r="B42" s="1" t="s">
        <v>22</v>
      </c>
      <c r="C42" s="2"/>
      <c r="D42" s="48"/>
      <c r="E42" s="45"/>
      <c r="F42" s="45"/>
      <c r="G42" s="41">
        <v>1</v>
      </c>
      <c r="H42" s="22" t="s">
        <v>123</v>
      </c>
      <c r="I42" s="48"/>
      <c r="J42" s="45"/>
      <c r="K42" s="45"/>
      <c r="L42" s="46"/>
      <c r="M42" s="47"/>
      <c r="N42" s="43"/>
      <c r="O42" s="43"/>
      <c r="P42" s="43"/>
      <c r="Q42" s="44">
        <v>1</v>
      </c>
      <c r="R42" s="24" t="s">
        <v>127</v>
      </c>
      <c r="S42" s="48"/>
      <c r="T42" s="41">
        <v>1</v>
      </c>
      <c r="U42" s="45"/>
      <c r="V42" s="46"/>
      <c r="W42" s="47" t="s">
        <v>334</v>
      </c>
      <c r="X42" s="48"/>
      <c r="Y42" s="45"/>
      <c r="Z42" s="45"/>
      <c r="AA42" s="46"/>
      <c r="AB42" s="47"/>
      <c r="AC42" s="39"/>
      <c r="AD42" s="41"/>
      <c r="AE42" s="41"/>
      <c r="AF42" s="42">
        <v>1</v>
      </c>
      <c r="AG42" s="27" t="s">
        <v>138</v>
      </c>
      <c r="AH42" s="181"/>
      <c r="AI42" s="183"/>
      <c r="AJ42" s="183"/>
      <c r="AK42" s="184">
        <v>1</v>
      </c>
      <c r="AL42" s="115" t="s">
        <v>174</v>
      </c>
      <c r="AM42" s="181"/>
      <c r="AN42" s="183"/>
      <c r="AO42" s="183"/>
      <c r="AP42" s="184">
        <v>1</v>
      </c>
      <c r="AQ42" s="185" t="s">
        <v>174</v>
      </c>
      <c r="AR42" s="125"/>
      <c r="AS42" s="41"/>
      <c r="AT42" s="122"/>
      <c r="AU42" s="41">
        <v>1</v>
      </c>
      <c r="AV42" s="123" t="s">
        <v>158</v>
      </c>
      <c r="AW42" s="125"/>
      <c r="AX42" s="41"/>
      <c r="AY42" s="122"/>
      <c r="AZ42" s="41">
        <v>1</v>
      </c>
      <c r="BA42" s="123" t="s">
        <v>158</v>
      </c>
      <c r="BB42" s="155"/>
      <c r="BC42" s="157"/>
      <c r="BD42" s="157"/>
      <c r="BE42" s="41">
        <v>1</v>
      </c>
      <c r="BF42" s="153" t="s">
        <v>165</v>
      </c>
      <c r="BG42" s="155"/>
      <c r="BH42" s="157"/>
      <c r="BI42" s="157"/>
      <c r="BJ42" s="41">
        <v>1</v>
      </c>
      <c r="BK42" s="153" t="s">
        <v>165</v>
      </c>
    </row>
    <row r="43" spans="1:63" ht="48" thickBot="1">
      <c r="A43" s="368"/>
      <c r="B43" s="1" t="s">
        <v>85</v>
      </c>
      <c r="C43" s="2"/>
      <c r="D43" s="48"/>
      <c r="E43" s="45"/>
      <c r="F43" s="45"/>
      <c r="G43" s="41">
        <v>1</v>
      </c>
      <c r="H43" s="23" t="s">
        <v>124</v>
      </c>
      <c r="I43" s="48"/>
      <c r="J43" s="45"/>
      <c r="K43" s="45"/>
      <c r="L43" s="46"/>
      <c r="M43" s="47"/>
      <c r="N43" s="43"/>
      <c r="O43" s="43"/>
      <c r="P43" s="43"/>
      <c r="Q43" s="44">
        <v>1</v>
      </c>
      <c r="R43" s="24" t="s">
        <v>127</v>
      </c>
      <c r="S43" s="48"/>
      <c r="T43" s="45"/>
      <c r="U43" s="45"/>
      <c r="V43" s="42">
        <v>1</v>
      </c>
      <c r="W43" s="47"/>
      <c r="X43" s="48"/>
      <c r="Y43" s="45"/>
      <c r="Z43" s="41"/>
      <c r="AA43" s="42">
        <v>1</v>
      </c>
      <c r="AB43" s="47"/>
      <c r="AC43" s="39"/>
      <c r="AD43" s="41"/>
      <c r="AE43" s="41"/>
      <c r="AF43" s="42">
        <v>1</v>
      </c>
      <c r="AG43" s="27" t="s">
        <v>138</v>
      </c>
      <c r="AH43" s="181"/>
      <c r="AI43" s="183"/>
      <c r="AJ43" s="183"/>
      <c r="AK43" s="184">
        <v>1</v>
      </c>
      <c r="AL43" s="115" t="s">
        <v>174</v>
      </c>
      <c r="AM43" s="181"/>
      <c r="AN43" s="183"/>
      <c r="AO43" s="183"/>
      <c r="AP43" s="184">
        <v>1</v>
      </c>
      <c r="AQ43" s="185" t="s">
        <v>174</v>
      </c>
      <c r="AR43" s="125"/>
      <c r="AS43" s="41"/>
      <c r="AT43" s="122"/>
      <c r="AU43" s="41">
        <v>1</v>
      </c>
      <c r="AV43" s="123" t="s">
        <v>158</v>
      </c>
      <c r="AW43" s="125"/>
      <c r="AX43" s="41"/>
      <c r="AY43" s="122"/>
      <c r="AZ43" s="41">
        <v>1</v>
      </c>
      <c r="BA43" s="123" t="s">
        <v>158</v>
      </c>
      <c r="BB43" s="155"/>
      <c r="BC43" s="157"/>
      <c r="BD43" s="157"/>
      <c r="BE43" s="41">
        <v>1</v>
      </c>
      <c r="BF43" s="153" t="s">
        <v>165</v>
      </c>
      <c r="BG43" s="155"/>
      <c r="BH43" s="157"/>
      <c r="BI43" s="157"/>
      <c r="BJ43" s="41">
        <v>1</v>
      </c>
      <c r="BK43" s="153" t="s">
        <v>166</v>
      </c>
    </row>
    <row r="44" spans="1:63" ht="17.45" customHeight="1" thickBot="1">
      <c r="A44" s="368"/>
      <c r="B44" s="1" t="s">
        <v>108</v>
      </c>
      <c r="C44" s="2" t="s">
        <v>43</v>
      </c>
      <c r="D44" s="48"/>
      <c r="E44" s="41">
        <v>1</v>
      </c>
      <c r="F44" s="45"/>
      <c r="G44" s="46"/>
      <c r="H44" s="47"/>
      <c r="I44" s="48"/>
      <c r="J44" s="41">
        <v>1</v>
      </c>
      <c r="K44" s="45"/>
      <c r="L44" s="46"/>
      <c r="M44" s="47"/>
      <c r="N44" s="43"/>
      <c r="O44" s="43"/>
      <c r="P44" s="43">
        <v>1</v>
      </c>
      <c r="Q44" s="44"/>
      <c r="R44" s="24"/>
      <c r="S44" s="48"/>
      <c r="T44" s="41">
        <v>1</v>
      </c>
      <c r="U44" s="45"/>
      <c r="V44" s="46"/>
      <c r="W44" s="47"/>
      <c r="X44" s="48"/>
      <c r="Y44" s="41">
        <v>1</v>
      </c>
      <c r="Z44" s="45"/>
      <c r="AA44" s="46"/>
      <c r="AB44" s="47"/>
      <c r="AC44" s="39"/>
      <c r="AD44" s="41"/>
      <c r="AE44" s="41">
        <v>1</v>
      </c>
      <c r="AF44" s="42"/>
      <c r="AG44" s="27"/>
      <c r="AH44" s="181"/>
      <c r="AI44" s="183"/>
      <c r="AJ44" s="183">
        <v>1</v>
      </c>
      <c r="AK44" s="184"/>
      <c r="AL44" s="185"/>
      <c r="AM44" s="181"/>
      <c r="AN44" s="183"/>
      <c r="AO44" s="183">
        <v>1</v>
      </c>
      <c r="AP44" s="184"/>
      <c r="AQ44" s="185"/>
      <c r="AR44" s="125"/>
      <c r="AS44" s="41">
        <v>1</v>
      </c>
      <c r="AT44" s="122"/>
      <c r="AU44" s="124"/>
      <c r="AV44" s="123"/>
      <c r="AW44" s="125"/>
      <c r="AX44" s="41">
        <v>1</v>
      </c>
      <c r="AY44" s="122"/>
      <c r="AZ44" s="124"/>
      <c r="BA44" s="123"/>
      <c r="BB44" s="41">
        <v>1</v>
      </c>
      <c r="BC44" s="157"/>
      <c r="BD44" s="157"/>
      <c r="BE44" s="158"/>
      <c r="BF44" s="210" t="s">
        <v>187</v>
      </c>
      <c r="BG44" s="41">
        <v>1</v>
      </c>
      <c r="BH44" s="157"/>
      <c r="BI44" s="157"/>
      <c r="BJ44" s="158"/>
      <c r="BK44" s="153" t="s">
        <v>196</v>
      </c>
    </row>
    <row r="45" spans="1:63" ht="53.85" customHeight="1" thickBot="1">
      <c r="A45" s="368"/>
      <c r="B45" s="1" t="s">
        <v>109</v>
      </c>
      <c r="C45" s="2" t="s">
        <v>110</v>
      </c>
      <c r="D45" s="48"/>
      <c r="E45" s="45"/>
      <c r="F45" s="41"/>
      <c r="G45" s="41">
        <v>1</v>
      </c>
      <c r="H45" s="23" t="s">
        <v>125</v>
      </c>
      <c r="I45" s="48"/>
      <c r="J45" s="45"/>
      <c r="K45" s="41"/>
      <c r="L45" s="41">
        <v>1</v>
      </c>
      <c r="M45" s="23" t="s">
        <v>125</v>
      </c>
      <c r="N45" s="43"/>
      <c r="O45" s="43"/>
      <c r="P45" s="43"/>
      <c r="Q45" s="44">
        <v>1</v>
      </c>
      <c r="R45" s="24" t="s">
        <v>134</v>
      </c>
      <c r="S45" s="48"/>
      <c r="T45" s="45"/>
      <c r="U45" s="41">
        <v>1</v>
      </c>
      <c r="V45" s="46"/>
      <c r="W45" s="47"/>
      <c r="X45" s="48"/>
      <c r="Y45" s="45"/>
      <c r="Z45" s="41">
        <v>1</v>
      </c>
      <c r="AA45" s="46"/>
      <c r="AB45" s="47"/>
      <c r="AC45" s="39"/>
      <c r="AD45" s="41"/>
      <c r="AE45" s="41"/>
      <c r="AF45" s="42">
        <v>1</v>
      </c>
      <c r="AG45" s="27" t="s">
        <v>150</v>
      </c>
      <c r="AH45" s="181"/>
      <c r="AI45" s="183"/>
      <c r="AJ45" s="183">
        <v>1</v>
      </c>
      <c r="AK45" s="184"/>
      <c r="AL45" s="185"/>
      <c r="AM45" s="181"/>
      <c r="AN45" s="183"/>
      <c r="AO45" s="183">
        <v>1</v>
      </c>
      <c r="AP45" s="184"/>
      <c r="AQ45" s="185"/>
      <c r="AR45" s="125"/>
      <c r="AS45" s="41"/>
      <c r="AT45" s="41">
        <v>1</v>
      </c>
      <c r="AU45" s="124"/>
      <c r="AV45" s="123"/>
      <c r="AW45" s="125"/>
      <c r="AX45" s="41"/>
      <c r="AY45" s="41">
        <v>1</v>
      </c>
      <c r="AZ45" s="124"/>
      <c r="BA45" s="123"/>
      <c r="BB45" s="41">
        <v>1</v>
      </c>
      <c r="BC45" s="157"/>
      <c r="BD45" s="157"/>
      <c r="BE45" s="158"/>
      <c r="BF45" s="210" t="s">
        <v>187</v>
      </c>
      <c r="BG45" s="41">
        <v>1</v>
      </c>
      <c r="BH45" s="157"/>
      <c r="BI45" s="157"/>
      <c r="BJ45" s="158"/>
      <c r="BK45" s="153" t="s">
        <v>196</v>
      </c>
    </row>
    <row r="46" spans="1:63" ht="46.7" customHeight="1" thickBot="1">
      <c r="A46" s="368"/>
      <c r="B46" s="1" t="s">
        <v>44</v>
      </c>
      <c r="C46" s="2" t="s">
        <v>111</v>
      </c>
      <c r="D46" s="48"/>
      <c r="E46" s="45"/>
      <c r="F46" s="41">
        <v>1</v>
      </c>
      <c r="G46" s="41"/>
      <c r="H46" s="23"/>
      <c r="I46" s="48"/>
      <c r="J46" s="45"/>
      <c r="K46" s="41">
        <v>1</v>
      </c>
      <c r="L46" s="41"/>
      <c r="M46" s="23"/>
      <c r="N46" s="43"/>
      <c r="O46" s="43"/>
      <c r="P46" s="43"/>
      <c r="Q46" s="44">
        <v>1</v>
      </c>
      <c r="R46" s="24" t="s">
        <v>134</v>
      </c>
      <c r="S46" s="48"/>
      <c r="T46" s="45"/>
      <c r="U46" s="41">
        <v>1</v>
      </c>
      <c r="V46" s="46"/>
      <c r="W46" s="47"/>
      <c r="X46" s="48"/>
      <c r="Y46" s="45"/>
      <c r="Z46" s="41">
        <v>1</v>
      </c>
      <c r="AA46" s="46"/>
      <c r="AB46" s="47"/>
      <c r="AC46" s="39"/>
      <c r="AD46" s="41"/>
      <c r="AE46" s="41"/>
      <c r="AF46" s="42">
        <v>1</v>
      </c>
      <c r="AG46" s="27" t="s">
        <v>150</v>
      </c>
      <c r="AH46" s="181"/>
      <c r="AI46" s="183"/>
      <c r="AJ46" s="183">
        <v>1</v>
      </c>
      <c r="AK46" s="184"/>
      <c r="AL46" s="185"/>
      <c r="AM46" s="181"/>
      <c r="AN46" s="183"/>
      <c r="AO46" s="183">
        <v>1</v>
      </c>
      <c r="AP46" s="184"/>
      <c r="AQ46" s="185"/>
      <c r="AR46" s="125"/>
      <c r="AS46" s="41"/>
      <c r="AT46" s="41">
        <v>1</v>
      </c>
      <c r="AU46" s="124"/>
      <c r="AV46" s="123"/>
      <c r="AW46" s="125"/>
      <c r="AX46" s="41"/>
      <c r="AY46" s="41">
        <v>1</v>
      </c>
      <c r="AZ46" s="124"/>
      <c r="BA46" s="123"/>
      <c r="BB46" s="41">
        <v>1</v>
      </c>
      <c r="BC46" s="157"/>
      <c r="BD46" s="157"/>
      <c r="BE46" s="158"/>
      <c r="BF46" s="210" t="s">
        <v>187</v>
      </c>
      <c r="BG46" s="41">
        <v>1</v>
      </c>
      <c r="BH46" s="157"/>
      <c r="BI46" s="157"/>
      <c r="BJ46" s="158"/>
      <c r="BK46" s="153" t="s">
        <v>196</v>
      </c>
    </row>
    <row r="47" spans="1:63" ht="27.75" thickBot="1">
      <c r="A47" s="368"/>
      <c r="B47" s="1" t="s">
        <v>112</v>
      </c>
      <c r="C47" s="2" t="s">
        <v>113</v>
      </c>
      <c r="D47" s="48"/>
      <c r="E47" s="45"/>
      <c r="F47" s="41"/>
      <c r="G47" s="41">
        <v>1</v>
      </c>
      <c r="H47" s="23" t="s">
        <v>125</v>
      </c>
      <c r="I47" s="48"/>
      <c r="J47" s="45"/>
      <c r="K47" s="45"/>
      <c r="L47" s="46"/>
      <c r="M47" s="47"/>
      <c r="N47" s="43"/>
      <c r="O47" s="43"/>
      <c r="P47" s="43"/>
      <c r="Q47" s="44">
        <v>1</v>
      </c>
      <c r="R47" s="24"/>
      <c r="S47" s="48"/>
      <c r="T47" s="45"/>
      <c r="U47" s="45"/>
      <c r="V47" s="46"/>
      <c r="W47" s="47"/>
      <c r="X47" s="48"/>
      <c r="Y47" s="45"/>
      <c r="Z47" s="45"/>
      <c r="AA47" s="46"/>
      <c r="AB47" s="47"/>
      <c r="AC47" s="39"/>
      <c r="AD47" s="41"/>
      <c r="AE47" s="41"/>
      <c r="AF47" s="42">
        <v>1</v>
      </c>
      <c r="AG47" s="27"/>
      <c r="AH47" s="181"/>
      <c r="AI47" s="183"/>
      <c r="AJ47" s="183">
        <v>1</v>
      </c>
      <c r="AK47" s="184"/>
      <c r="AL47" s="185"/>
      <c r="AM47" s="181"/>
      <c r="AN47" s="183"/>
      <c r="AO47" s="183">
        <v>1</v>
      </c>
      <c r="AP47" s="184"/>
      <c r="AQ47" s="185"/>
      <c r="AR47" s="125"/>
      <c r="AS47" s="41"/>
      <c r="AT47" s="41">
        <v>1</v>
      </c>
      <c r="AU47" s="124"/>
      <c r="AV47" s="123"/>
      <c r="AW47" s="125"/>
      <c r="AX47" s="41"/>
      <c r="AY47" s="41">
        <v>1</v>
      </c>
      <c r="AZ47" s="124"/>
      <c r="BA47" s="123"/>
      <c r="BB47" s="155"/>
      <c r="BC47" s="157"/>
      <c r="BD47" s="157"/>
      <c r="BE47" s="41">
        <v>1</v>
      </c>
      <c r="BF47" s="153" t="s">
        <v>166</v>
      </c>
      <c r="BG47" s="155"/>
      <c r="BH47" s="157"/>
      <c r="BI47" s="157"/>
      <c r="BJ47" s="41">
        <v>1</v>
      </c>
      <c r="BK47" s="153" t="s">
        <v>166</v>
      </c>
    </row>
    <row r="48" spans="1:63" ht="39" thickBot="1">
      <c r="A48" s="368"/>
      <c r="B48" s="1" t="s">
        <v>114</v>
      </c>
      <c r="C48" s="2" t="s">
        <v>115</v>
      </c>
      <c r="D48" s="48"/>
      <c r="E48" s="45"/>
      <c r="F48" s="41">
        <v>1</v>
      </c>
      <c r="G48" s="41"/>
      <c r="H48" s="23"/>
      <c r="I48" s="48"/>
      <c r="J48" s="45"/>
      <c r="K48" s="41">
        <v>1</v>
      </c>
      <c r="L48" s="46"/>
      <c r="M48" s="47"/>
      <c r="N48" s="43"/>
      <c r="O48" s="43"/>
      <c r="P48" s="43"/>
      <c r="Q48" s="44">
        <v>1</v>
      </c>
      <c r="R48" s="24"/>
      <c r="S48" s="48"/>
      <c r="T48" s="45"/>
      <c r="U48" s="41"/>
      <c r="V48" s="41">
        <v>1</v>
      </c>
      <c r="W48" s="47"/>
      <c r="X48" s="48"/>
      <c r="Y48" s="45"/>
      <c r="Z48" s="41"/>
      <c r="AA48" s="41">
        <v>1</v>
      </c>
      <c r="AB48" s="47"/>
      <c r="AC48" s="39"/>
      <c r="AD48" s="41"/>
      <c r="AE48" s="41"/>
      <c r="AF48" s="42">
        <v>1</v>
      </c>
      <c r="AG48" s="27" t="s">
        <v>151</v>
      </c>
      <c r="AH48" s="181"/>
      <c r="AI48" s="183"/>
      <c r="AJ48" s="183">
        <v>1</v>
      </c>
      <c r="AK48" s="184"/>
      <c r="AL48" s="185"/>
      <c r="AM48" s="181"/>
      <c r="AN48" s="183"/>
      <c r="AO48" s="183">
        <v>1</v>
      </c>
      <c r="AP48" s="184"/>
      <c r="AQ48" s="185"/>
      <c r="AR48" s="125"/>
      <c r="AS48" s="41"/>
      <c r="AT48" s="41">
        <v>1</v>
      </c>
      <c r="AU48" s="124"/>
      <c r="AV48" s="123"/>
      <c r="AW48" s="125"/>
      <c r="AX48" s="41"/>
      <c r="AY48" s="41">
        <v>1</v>
      </c>
      <c r="AZ48" s="124"/>
      <c r="BA48" s="123"/>
      <c r="BB48" s="41">
        <v>1</v>
      </c>
      <c r="BC48" s="157"/>
      <c r="BD48" s="157"/>
      <c r="BE48" s="158"/>
      <c r="BF48" s="210" t="s">
        <v>200</v>
      </c>
      <c r="BG48" s="41">
        <v>1</v>
      </c>
      <c r="BH48" s="157"/>
      <c r="BI48" s="157"/>
      <c r="BJ48" s="158"/>
      <c r="BK48" s="210" t="s">
        <v>195</v>
      </c>
    </row>
    <row r="49" spans="1:63" ht="39" thickBot="1">
      <c r="A49" s="368"/>
      <c r="B49" s="1" t="s">
        <v>116</v>
      </c>
      <c r="C49" s="2" t="s">
        <v>117</v>
      </c>
      <c r="D49" s="48"/>
      <c r="E49" s="45"/>
      <c r="F49" s="41"/>
      <c r="G49" s="41">
        <v>1</v>
      </c>
      <c r="H49" s="23" t="s">
        <v>125</v>
      </c>
      <c r="I49" s="48"/>
      <c r="J49" s="45"/>
      <c r="K49" s="41">
        <v>1</v>
      </c>
      <c r="L49" s="46"/>
      <c r="M49" s="47"/>
      <c r="N49" s="43"/>
      <c r="O49" s="43"/>
      <c r="P49" s="43"/>
      <c r="Q49" s="44">
        <v>1</v>
      </c>
      <c r="R49" s="24" t="s">
        <v>135</v>
      </c>
      <c r="S49" s="48"/>
      <c r="T49" s="41"/>
      <c r="U49" s="41">
        <v>1</v>
      </c>
      <c r="V49" s="41"/>
      <c r="W49" s="47"/>
      <c r="X49" s="48"/>
      <c r="Y49" s="41"/>
      <c r="Z49" s="41">
        <v>1</v>
      </c>
      <c r="AA49" s="41"/>
      <c r="AB49" s="47"/>
      <c r="AC49" s="39"/>
      <c r="AD49" s="41"/>
      <c r="AE49" s="41"/>
      <c r="AF49" s="42">
        <v>1</v>
      </c>
      <c r="AG49" s="27" t="s">
        <v>152</v>
      </c>
      <c r="AH49" s="181"/>
      <c r="AI49" s="183"/>
      <c r="AJ49" s="183">
        <v>1</v>
      </c>
      <c r="AK49" s="184"/>
      <c r="AL49" s="185"/>
      <c r="AM49" s="181"/>
      <c r="AN49" s="183"/>
      <c r="AO49" s="183">
        <v>1</v>
      </c>
      <c r="AP49" s="184"/>
      <c r="AQ49" s="185"/>
      <c r="AR49" s="125"/>
      <c r="AS49" s="41"/>
      <c r="AT49" s="41">
        <v>1</v>
      </c>
      <c r="AU49" s="124"/>
      <c r="AV49" s="123"/>
      <c r="AW49" s="125"/>
      <c r="AX49" s="41"/>
      <c r="AY49" s="41">
        <v>1</v>
      </c>
      <c r="AZ49" s="124"/>
      <c r="BA49" s="123"/>
      <c r="BB49" s="41">
        <v>1</v>
      </c>
      <c r="BC49" s="41"/>
      <c r="BD49" s="157"/>
      <c r="BE49" s="158"/>
      <c r="BF49" s="210" t="s">
        <v>189</v>
      </c>
      <c r="BG49" s="41">
        <v>1</v>
      </c>
      <c r="BH49" s="41"/>
      <c r="BI49" s="157"/>
      <c r="BJ49" s="158"/>
      <c r="BK49" s="210" t="s">
        <v>166</v>
      </c>
    </row>
    <row r="50" spans="1:63" ht="18" thickBot="1">
      <c r="A50" s="368"/>
      <c r="B50" s="1" t="s">
        <v>118</v>
      </c>
      <c r="C50" s="2" t="s">
        <v>45</v>
      </c>
      <c r="D50" s="48"/>
      <c r="E50" s="45"/>
      <c r="F50" s="41"/>
      <c r="G50" s="41">
        <v>1</v>
      </c>
      <c r="H50" s="23" t="s">
        <v>125</v>
      </c>
      <c r="I50" s="48"/>
      <c r="J50" s="45"/>
      <c r="K50" s="45"/>
      <c r="L50" s="41">
        <v>1</v>
      </c>
      <c r="M50" s="23" t="s">
        <v>125</v>
      </c>
      <c r="N50" s="43"/>
      <c r="O50" s="43"/>
      <c r="P50" s="43"/>
      <c r="Q50" s="44">
        <v>1</v>
      </c>
      <c r="R50" s="24" t="s">
        <v>127</v>
      </c>
      <c r="S50" s="48"/>
      <c r="T50" s="41"/>
      <c r="U50" s="41">
        <v>1</v>
      </c>
      <c r="V50" s="46"/>
      <c r="W50" s="47"/>
      <c r="X50" s="48"/>
      <c r="Y50" s="41"/>
      <c r="Z50" s="41">
        <v>1</v>
      </c>
      <c r="AA50" s="46"/>
      <c r="AB50" s="47"/>
      <c r="AC50" s="39"/>
      <c r="AD50" s="41"/>
      <c r="AE50" s="41"/>
      <c r="AF50" s="42">
        <v>1</v>
      </c>
      <c r="AG50" s="27" t="s">
        <v>138</v>
      </c>
      <c r="AH50" s="181"/>
      <c r="AI50" s="183"/>
      <c r="AJ50" s="183">
        <v>1</v>
      </c>
      <c r="AK50" s="184"/>
      <c r="AL50" s="185"/>
      <c r="AM50" s="181"/>
      <c r="AN50" s="183"/>
      <c r="AO50" s="183">
        <v>1</v>
      </c>
      <c r="AP50" s="184"/>
      <c r="AQ50" s="185"/>
      <c r="AR50" s="125"/>
      <c r="AS50" s="41"/>
      <c r="AT50" s="41">
        <v>1</v>
      </c>
      <c r="AU50" s="124"/>
      <c r="AV50" s="123"/>
      <c r="AW50" s="125"/>
      <c r="AX50" s="41"/>
      <c r="AY50" s="41">
        <v>1</v>
      </c>
      <c r="AZ50" s="124"/>
      <c r="BA50" s="123"/>
      <c r="BB50" s="41">
        <v>1</v>
      </c>
      <c r="BC50" s="157"/>
      <c r="BD50" s="157"/>
      <c r="BE50" s="158"/>
      <c r="BF50" s="210" t="s">
        <v>201</v>
      </c>
      <c r="BG50" s="41">
        <v>1</v>
      </c>
      <c r="BH50" s="157"/>
      <c r="BI50" s="157"/>
      <c r="BJ50" s="158"/>
      <c r="BK50" s="210" t="s">
        <v>201</v>
      </c>
    </row>
    <row r="51" spans="1:63" ht="69.75" thickBot="1">
      <c r="A51" s="369" t="s">
        <v>6</v>
      </c>
      <c r="B51" s="1" t="s">
        <v>119</v>
      </c>
      <c r="C51" s="2" t="s">
        <v>46</v>
      </c>
      <c r="D51" s="48"/>
      <c r="E51" s="49"/>
      <c r="F51" s="45"/>
      <c r="G51" s="41">
        <v>1</v>
      </c>
      <c r="H51" s="23" t="s">
        <v>125</v>
      </c>
      <c r="I51" s="48"/>
      <c r="J51" s="49"/>
      <c r="K51" s="45"/>
      <c r="L51" s="41">
        <v>1</v>
      </c>
      <c r="M51" s="23" t="s">
        <v>125</v>
      </c>
      <c r="N51" s="43"/>
      <c r="O51" s="43"/>
      <c r="P51" s="43">
        <v>1</v>
      </c>
      <c r="Q51" s="44"/>
      <c r="R51" s="24" t="s">
        <v>136</v>
      </c>
      <c r="S51" s="48"/>
      <c r="T51" s="41"/>
      <c r="U51" s="45"/>
      <c r="V51" s="41">
        <v>1</v>
      </c>
      <c r="W51" s="47"/>
      <c r="X51" s="48"/>
      <c r="Y51" s="41"/>
      <c r="Z51" s="45"/>
      <c r="AA51" s="41">
        <v>1</v>
      </c>
      <c r="AB51" s="47"/>
      <c r="AC51" s="39"/>
      <c r="AD51" s="40"/>
      <c r="AE51" s="41">
        <v>1</v>
      </c>
      <c r="AF51" s="42"/>
      <c r="AG51" s="27" t="s">
        <v>153</v>
      </c>
      <c r="AH51" s="181"/>
      <c r="AI51" s="182"/>
      <c r="AJ51" s="183"/>
      <c r="AK51" s="184">
        <v>1</v>
      </c>
      <c r="AL51" s="115" t="s">
        <v>174</v>
      </c>
      <c r="AM51" s="181"/>
      <c r="AN51" s="182"/>
      <c r="AO51" s="183"/>
      <c r="AP51" s="184">
        <v>1</v>
      </c>
      <c r="AQ51" s="185" t="s">
        <v>174</v>
      </c>
      <c r="AR51" s="125"/>
      <c r="AS51" s="41"/>
      <c r="AT51" s="41">
        <v>1</v>
      </c>
      <c r="AU51" s="124"/>
      <c r="AV51" s="123"/>
      <c r="AW51" s="125"/>
      <c r="AX51" s="41"/>
      <c r="AY51" s="41">
        <v>1</v>
      </c>
      <c r="AZ51" s="124"/>
      <c r="BA51" s="123"/>
      <c r="BB51" s="155"/>
      <c r="BC51" s="156"/>
      <c r="BD51" s="157"/>
      <c r="BE51" s="41">
        <v>1</v>
      </c>
      <c r="BF51" s="153" t="s">
        <v>167</v>
      </c>
      <c r="BG51" s="155"/>
      <c r="BH51" s="156"/>
      <c r="BI51" s="157"/>
      <c r="BJ51" s="41">
        <v>1</v>
      </c>
      <c r="BK51" s="153" t="s">
        <v>167</v>
      </c>
    </row>
    <row r="52" spans="1:63" ht="69.75" thickBot="1">
      <c r="A52" s="370"/>
      <c r="B52" s="1" t="s">
        <v>120</v>
      </c>
      <c r="C52" s="2" t="s">
        <v>121</v>
      </c>
      <c r="D52" s="48"/>
      <c r="E52" s="49"/>
      <c r="F52" s="41">
        <v>1</v>
      </c>
      <c r="G52" s="46"/>
      <c r="H52" s="47"/>
      <c r="I52" s="48"/>
      <c r="J52" s="49"/>
      <c r="K52" s="41">
        <v>1</v>
      </c>
      <c r="L52" s="46"/>
      <c r="M52" s="47"/>
      <c r="N52" s="43"/>
      <c r="O52" s="43"/>
      <c r="P52" s="43"/>
      <c r="Q52" s="44">
        <v>1</v>
      </c>
      <c r="R52" s="24" t="s">
        <v>136</v>
      </c>
      <c r="S52" s="48"/>
      <c r="T52" s="41"/>
      <c r="U52" s="45"/>
      <c r="V52" s="41">
        <v>1</v>
      </c>
      <c r="W52" s="47"/>
      <c r="X52" s="48"/>
      <c r="Y52" s="41"/>
      <c r="Z52" s="45"/>
      <c r="AA52" s="41">
        <v>1</v>
      </c>
      <c r="AB52" s="47"/>
      <c r="AC52" s="39"/>
      <c r="AD52" s="40"/>
      <c r="AE52" s="41"/>
      <c r="AF52" s="42">
        <v>1</v>
      </c>
      <c r="AG52" s="27" t="s">
        <v>153</v>
      </c>
      <c r="AH52" s="181"/>
      <c r="AI52" s="182"/>
      <c r="AJ52" s="183"/>
      <c r="AK52" s="184">
        <v>1</v>
      </c>
      <c r="AL52" s="115" t="s">
        <v>202</v>
      </c>
      <c r="AM52" s="181"/>
      <c r="AN52" s="182"/>
      <c r="AO52" s="183"/>
      <c r="AP52" s="184">
        <v>1</v>
      </c>
      <c r="AQ52" s="115" t="s">
        <v>202</v>
      </c>
      <c r="AR52" s="125"/>
      <c r="AS52" s="41"/>
      <c r="AT52" s="41">
        <v>1</v>
      </c>
      <c r="AU52" s="124"/>
      <c r="AV52" s="123"/>
      <c r="AW52" s="125"/>
      <c r="AX52" s="41"/>
      <c r="AY52" s="41">
        <v>1</v>
      </c>
      <c r="AZ52" s="124"/>
      <c r="BA52" s="123"/>
      <c r="BB52" s="155"/>
      <c r="BC52" s="156"/>
      <c r="BD52" s="157"/>
      <c r="BE52" s="41">
        <v>1</v>
      </c>
      <c r="BF52" s="153" t="s">
        <v>167</v>
      </c>
      <c r="BG52" s="41">
        <v>1</v>
      </c>
      <c r="BH52" s="156"/>
      <c r="BI52" s="157"/>
      <c r="BJ52" s="158"/>
      <c r="BK52" s="153" t="s">
        <v>192</v>
      </c>
    </row>
    <row r="53" spans="1:63" ht="35.25" thickBot="1">
      <c r="A53" s="370"/>
      <c r="B53" s="100" t="s">
        <v>47</v>
      </c>
      <c r="C53" s="2" t="s">
        <v>48</v>
      </c>
      <c r="D53" s="48"/>
      <c r="E53" s="49"/>
      <c r="F53" s="41">
        <v>1</v>
      </c>
      <c r="G53" s="41"/>
      <c r="H53" s="23"/>
      <c r="I53" s="48"/>
      <c r="J53" s="49"/>
      <c r="K53" s="41">
        <v>1</v>
      </c>
      <c r="L53" s="46"/>
      <c r="M53" s="47"/>
      <c r="N53" s="43"/>
      <c r="O53" s="43"/>
      <c r="P53" s="43"/>
      <c r="Q53" s="44">
        <v>1</v>
      </c>
      <c r="R53" s="24" t="s">
        <v>136</v>
      </c>
      <c r="S53" s="48"/>
      <c r="T53" s="49"/>
      <c r="U53" s="41">
        <v>1</v>
      </c>
      <c r="V53" s="45"/>
      <c r="W53" s="47"/>
      <c r="X53" s="48"/>
      <c r="Y53" s="49"/>
      <c r="Z53" s="41">
        <v>1</v>
      </c>
      <c r="AA53" s="45"/>
      <c r="AB53" s="47"/>
      <c r="AC53" s="39"/>
      <c r="AD53" s="40"/>
      <c r="AE53" s="41"/>
      <c r="AF53" s="42">
        <v>1</v>
      </c>
      <c r="AG53" s="27" t="s">
        <v>153</v>
      </c>
      <c r="AH53" s="181"/>
      <c r="AI53" s="182"/>
      <c r="AJ53" s="183">
        <v>1</v>
      </c>
      <c r="AK53" s="184"/>
      <c r="AL53" s="185"/>
      <c r="AM53" s="181"/>
      <c r="AN53" s="182"/>
      <c r="AO53" s="183">
        <v>1</v>
      </c>
      <c r="AP53" s="184"/>
      <c r="AQ53" s="185"/>
      <c r="AR53" s="125"/>
      <c r="AS53" s="41"/>
      <c r="AT53" s="41">
        <v>1</v>
      </c>
      <c r="AU53" s="124"/>
      <c r="AV53" s="123"/>
      <c r="AW53" s="125"/>
      <c r="AX53" s="41"/>
      <c r="AY53" s="41">
        <v>1</v>
      </c>
      <c r="AZ53" s="124"/>
      <c r="BA53" s="123"/>
      <c r="BB53" s="155"/>
      <c r="BC53" s="156"/>
      <c r="BD53" s="157"/>
      <c r="BE53" s="41">
        <v>1</v>
      </c>
      <c r="BF53" s="153" t="s">
        <v>161</v>
      </c>
      <c r="BG53" s="41">
        <v>1</v>
      </c>
      <c r="BH53" s="156"/>
      <c r="BI53" s="41"/>
      <c r="BJ53" s="158"/>
      <c r="BK53" s="210" t="s">
        <v>203</v>
      </c>
    </row>
    <row r="54" spans="1:63" ht="35.25" thickBot="1">
      <c r="A54" s="370"/>
      <c r="B54" s="1" t="s">
        <v>114</v>
      </c>
      <c r="C54" s="2" t="s">
        <v>115</v>
      </c>
      <c r="D54" s="48"/>
      <c r="E54" s="49"/>
      <c r="F54" s="41">
        <v>1</v>
      </c>
      <c r="G54" s="41"/>
      <c r="H54" s="23"/>
      <c r="I54" s="48"/>
      <c r="J54" s="49"/>
      <c r="K54" s="41">
        <v>1</v>
      </c>
      <c r="L54" s="46"/>
      <c r="M54" s="47"/>
      <c r="N54" s="43"/>
      <c r="O54" s="43"/>
      <c r="P54" s="43"/>
      <c r="Q54" s="44">
        <v>1</v>
      </c>
      <c r="R54" s="24" t="s">
        <v>136</v>
      </c>
      <c r="S54" s="48"/>
      <c r="T54" s="49"/>
      <c r="U54" s="41"/>
      <c r="V54" s="41">
        <v>1</v>
      </c>
      <c r="W54" s="47"/>
      <c r="X54" s="48"/>
      <c r="Y54" s="49"/>
      <c r="Z54" s="41"/>
      <c r="AA54" s="41">
        <v>1</v>
      </c>
      <c r="AB54" s="47"/>
      <c r="AC54" s="39"/>
      <c r="AD54" s="40"/>
      <c r="AE54" s="41"/>
      <c r="AF54" s="42">
        <v>1</v>
      </c>
      <c r="AG54" s="27" t="s">
        <v>153</v>
      </c>
      <c r="AH54" s="181">
        <v>1</v>
      </c>
      <c r="AI54" s="182"/>
      <c r="AJ54" s="183"/>
      <c r="AK54" s="184"/>
      <c r="AL54" s="185" t="s">
        <v>184</v>
      </c>
      <c r="AM54" s="181"/>
      <c r="AN54" s="182"/>
      <c r="AO54" s="183"/>
      <c r="AP54" s="184">
        <v>1</v>
      </c>
      <c r="AQ54" s="185" t="s">
        <v>185</v>
      </c>
      <c r="AR54" s="125"/>
      <c r="AS54" s="41"/>
      <c r="AT54" s="41">
        <v>1</v>
      </c>
      <c r="AU54" s="124"/>
      <c r="AV54" s="123"/>
      <c r="AW54" s="125"/>
      <c r="AX54" s="41"/>
      <c r="AY54" s="41">
        <v>1</v>
      </c>
      <c r="AZ54" s="124"/>
      <c r="BA54" s="123"/>
      <c r="BB54" s="155"/>
      <c r="BC54" s="156"/>
      <c r="BD54" s="157"/>
      <c r="BE54" s="41">
        <v>1</v>
      </c>
      <c r="BF54" s="153" t="s">
        <v>167</v>
      </c>
      <c r="BG54" s="41">
        <v>1</v>
      </c>
      <c r="BH54" s="41"/>
      <c r="BI54" s="157"/>
      <c r="BJ54" s="158"/>
      <c r="BK54" s="210" t="s">
        <v>204</v>
      </c>
    </row>
    <row r="55" spans="1:63" ht="18" thickBot="1">
      <c r="A55" s="370"/>
      <c r="B55" s="1" t="s">
        <v>116</v>
      </c>
      <c r="C55" s="2"/>
      <c r="D55" s="48"/>
      <c r="E55" s="49"/>
      <c r="F55" s="41">
        <v>1</v>
      </c>
      <c r="G55" s="46"/>
      <c r="H55" s="47"/>
      <c r="I55" s="48"/>
      <c r="J55" s="49"/>
      <c r="K55" s="41">
        <v>1</v>
      </c>
      <c r="L55" s="46"/>
      <c r="M55" s="47"/>
      <c r="N55" s="43"/>
      <c r="O55" s="43"/>
      <c r="P55" s="43">
        <v>1</v>
      </c>
      <c r="Q55" s="44"/>
      <c r="R55" s="24" t="s">
        <v>136</v>
      </c>
      <c r="S55" s="48"/>
      <c r="T55" s="49"/>
      <c r="U55" s="41">
        <v>1</v>
      </c>
      <c r="V55" s="45"/>
      <c r="W55" s="47"/>
      <c r="X55" s="48"/>
      <c r="Y55" s="49"/>
      <c r="Z55" s="41">
        <v>1</v>
      </c>
      <c r="AA55" s="45"/>
      <c r="AB55" s="47"/>
      <c r="AC55" s="39"/>
      <c r="AD55" s="40"/>
      <c r="AE55" s="41">
        <v>1</v>
      </c>
      <c r="AF55" s="42"/>
      <c r="AG55" s="27" t="s">
        <v>153</v>
      </c>
      <c r="AH55" s="181">
        <v>1</v>
      </c>
      <c r="AI55" s="182"/>
      <c r="AJ55" s="183"/>
      <c r="AK55" s="184"/>
      <c r="AL55" s="185" t="s">
        <v>184</v>
      </c>
      <c r="AM55" s="181"/>
      <c r="AN55" s="182"/>
      <c r="AO55" s="183"/>
      <c r="AP55" s="184">
        <v>1</v>
      </c>
      <c r="AQ55" s="185" t="s">
        <v>185</v>
      </c>
      <c r="AR55" s="125"/>
      <c r="AS55" s="41">
        <v>1</v>
      </c>
      <c r="AT55" s="41"/>
      <c r="AU55" s="124"/>
      <c r="AV55" s="123"/>
      <c r="AW55" s="125"/>
      <c r="AX55" s="41">
        <v>1</v>
      </c>
      <c r="AY55" s="41"/>
      <c r="AZ55" s="124"/>
      <c r="BA55" s="123"/>
      <c r="BB55" s="155"/>
      <c r="BC55" s="156"/>
      <c r="BD55" s="157"/>
      <c r="BE55" s="41">
        <v>1</v>
      </c>
      <c r="BF55" s="153" t="s">
        <v>166</v>
      </c>
      <c r="BG55" s="155"/>
      <c r="BH55" s="41">
        <v>1</v>
      </c>
      <c r="BI55" s="157"/>
      <c r="BJ55" s="158"/>
      <c r="BK55" s="153"/>
    </row>
    <row r="56" spans="1:63" ht="35.25" thickBot="1">
      <c r="A56" s="370"/>
      <c r="B56" s="1" t="s">
        <v>49</v>
      </c>
      <c r="C56" s="2" t="s">
        <v>122</v>
      </c>
      <c r="D56" s="48"/>
      <c r="E56" s="49"/>
      <c r="F56" s="41">
        <v>1</v>
      </c>
      <c r="G56" s="41"/>
      <c r="H56" s="23"/>
      <c r="I56" s="48"/>
      <c r="J56" s="49"/>
      <c r="K56" s="41">
        <v>1</v>
      </c>
      <c r="L56" s="46"/>
      <c r="M56" s="47"/>
      <c r="N56" s="43"/>
      <c r="O56" s="43"/>
      <c r="P56" s="43">
        <v>1</v>
      </c>
      <c r="Q56" s="44"/>
      <c r="R56" s="24" t="s">
        <v>136</v>
      </c>
      <c r="S56" s="48"/>
      <c r="T56" s="49"/>
      <c r="U56" s="41">
        <v>1</v>
      </c>
      <c r="V56" s="45"/>
      <c r="W56" s="47"/>
      <c r="X56" s="48"/>
      <c r="Y56" s="49"/>
      <c r="Z56" s="41">
        <v>1</v>
      </c>
      <c r="AA56" s="45"/>
      <c r="AB56" s="47"/>
      <c r="AC56" s="39"/>
      <c r="AD56" s="40"/>
      <c r="AE56" s="41">
        <v>1</v>
      </c>
      <c r="AF56" s="42"/>
      <c r="AG56" s="27" t="s">
        <v>153</v>
      </c>
      <c r="AH56" s="181">
        <v>1</v>
      </c>
      <c r="AI56" s="182"/>
      <c r="AJ56" s="183"/>
      <c r="AK56" s="184"/>
      <c r="AL56" s="185" t="s">
        <v>184</v>
      </c>
      <c r="AM56" s="181"/>
      <c r="AN56" s="182"/>
      <c r="AO56" s="183"/>
      <c r="AP56" s="184">
        <v>1</v>
      </c>
      <c r="AQ56" s="185" t="s">
        <v>185</v>
      </c>
      <c r="AR56" s="125"/>
      <c r="AS56" s="140"/>
      <c r="AT56" s="41">
        <v>1</v>
      </c>
      <c r="AU56" s="124"/>
      <c r="AV56" s="123"/>
      <c r="AW56" s="125"/>
      <c r="AX56" s="140"/>
      <c r="AY56" s="41">
        <v>1</v>
      </c>
      <c r="AZ56" s="124"/>
      <c r="BA56" s="123"/>
      <c r="BB56" s="155"/>
      <c r="BC56" s="156"/>
      <c r="BD56" s="157"/>
      <c r="BE56" s="41">
        <v>1</v>
      </c>
      <c r="BF56" s="153" t="s">
        <v>167</v>
      </c>
      <c r="BG56" s="155"/>
      <c r="BH56" s="41">
        <v>1</v>
      </c>
      <c r="BI56" s="157"/>
      <c r="BJ56" s="158"/>
      <c r="BK56" s="153"/>
    </row>
    <row r="57" spans="1:63" ht="18" thickBot="1">
      <c r="A57" s="371"/>
      <c r="B57" s="10" t="s">
        <v>50</v>
      </c>
      <c r="C57" s="11" t="s">
        <v>51</v>
      </c>
      <c r="D57" s="101"/>
      <c r="E57" s="102"/>
      <c r="F57" s="103">
        <v>1</v>
      </c>
      <c r="G57" s="104"/>
      <c r="H57" s="105"/>
      <c r="I57" s="101"/>
      <c r="J57" s="102"/>
      <c r="K57" s="103">
        <v>1</v>
      </c>
      <c r="L57" s="104"/>
      <c r="M57" s="105"/>
      <c r="N57" s="106"/>
      <c r="O57" s="106"/>
      <c r="P57" s="106"/>
      <c r="Q57" s="107">
        <v>1</v>
      </c>
      <c r="R57" s="108" t="s">
        <v>136</v>
      </c>
      <c r="S57" s="101"/>
      <c r="T57" s="102"/>
      <c r="U57" s="103"/>
      <c r="V57" s="103">
        <v>1</v>
      </c>
      <c r="W57" s="105"/>
      <c r="X57" s="101"/>
      <c r="Y57" s="102"/>
      <c r="Z57" s="103"/>
      <c r="AA57" s="103">
        <v>1</v>
      </c>
      <c r="AB57" s="105"/>
      <c r="AC57" s="110"/>
      <c r="AD57" s="111"/>
      <c r="AE57" s="103"/>
      <c r="AF57" s="112">
        <v>1</v>
      </c>
      <c r="AG57" s="113" t="s">
        <v>153</v>
      </c>
      <c r="AH57" s="205"/>
      <c r="AI57" s="206"/>
      <c r="AJ57" s="207"/>
      <c r="AK57" s="208">
        <v>1</v>
      </c>
      <c r="AL57" s="209" t="s">
        <v>186</v>
      </c>
      <c r="AM57" s="205"/>
      <c r="AN57" s="206"/>
      <c r="AO57" s="207"/>
      <c r="AP57" s="208">
        <v>1</v>
      </c>
      <c r="AQ57" s="209" t="s">
        <v>185</v>
      </c>
      <c r="AR57" s="148"/>
      <c r="AS57" s="149"/>
      <c r="AT57" s="150">
        <v>1</v>
      </c>
      <c r="AU57" s="151"/>
      <c r="AV57" s="152"/>
      <c r="AW57" s="148"/>
      <c r="AX57" s="149"/>
      <c r="AY57" s="150">
        <v>1</v>
      </c>
      <c r="AZ57" s="151"/>
      <c r="BA57" s="152"/>
      <c r="BB57" s="173">
        <v>1</v>
      </c>
      <c r="BC57" s="150"/>
      <c r="BD57" s="174"/>
      <c r="BE57" s="175"/>
      <c r="BF57" s="211" t="s">
        <v>205</v>
      </c>
      <c r="BG57" s="150">
        <v>1</v>
      </c>
      <c r="BH57" s="150"/>
      <c r="BI57" s="174"/>
      <c r="BJ57" s="175"/>
      <c r="BK57" s="211" t="s">
        <v>205</v>
      </c>
    </row>
    <row r="58" spans="1:63" ht="18" thickTop="1" thickBot="1">
      <c r="A58" s="31"/>
      <c r="B58" s="32" t="s">
        <v>2</v>
      </c>
      <c r="C58" s="31"/>
      <c r="E58" s="213"/>
      <c r="F58" s="213"/>
      <c r="G58" s="213"/>
      <c r="H58" s="212" t="s">
        <v>63</v>
      </c>
      <c r="J58" s="213"/>
      <c r="K58" s="213"/>
      <c r="L58" s="213"/>
      <c r="M58" s="212" t="s">
        <v>64</v>
      </c>
      <c r="O58" s="213"/>
      <c r="P58" s="213"/>
      <c r="Q58" s="213"/>
      <c r="R58" s="212" t="s">
        <v>55</v>
      </c>
      <c r="T58" s="213"/>
      <c r="U58" s="213"/>
      <c r="V58" s="213"/>
      <c r="W58" s="212" t="s">
        <v>65</v>
      </c>
      <c r="Y58" s="213"/>
      <c r="Z58" s="213"/>
      <c r="AA58" s="213"/>
      <c r="AB58" s="212" t="s">
        <v>66</v>
      </c>
      <c r="AD58" s="213"/>
      <c r="AE58" s="213"/>
      <c r="AF58" s="213"/>
      <c r="AG58" s="212" t="s">
        <v>67</v>
      </c>
      <c r="AI58" s="213"/>
      <c r="AJ58" s="213"/>
      <c r="AK58" s="213"/>
      <c r="AL58" s="212" t="s">
        <v>68</v>
      </c>
      <c r="AN58" s="213"/>
      <c r="AO58" s="213"/>
      <c r="AP58" s="213"/>
      <c r="AQ58" s="212" t="s">
        <v>69</v>
      </c>
      <c r="AS58" s="213"/>
      <c r="AT58" s="213"/>
      <c r="AU58" s="213"/>
      <c r="AV58" s="212" t="s">
        <v>57</v>
      </c>
      <c r="AX58" s="213"/>
      <c r="AY58" s="213"/>
      <c r="AZ58" s="213"/>
      <c r="BA58" s="212" t="s">
        <v>58</v>
      </c>
      <c r="BC58" s="213"/>
      <c r="BD58" s="213"/>
      <c r="BE58" s="213"/>
      <c r="BF58" s="212" t="s">
        <v>59</v>
      </c>
      <c r="BH58" s="213"/>
      <c r="BI58" s="213"/>
      <c r="BJ58" s="213"/>
      <c r="BK58" s="212" t="s">
        <v>60</v>
      </c>
    </row>
    <row r="59" spans="1:63" ht="29.25" thickTop="1">
      <c r="A59" s="30" t="s">
        <v>207</v>
      </c>
      <c r="B59" s="31"/>
      <c r="D59" s="19">
        <f>SUM(D7:D20)*D6</f>
        <v>10</v>
      </c>
      <c r="E59" s="19">
        <f>SUM(E7:E20)*E6</f>
        <v>0</v>
      </c>
      <c r="F59" s="19">
        <f>SUM(F7:F20)*F6</f>
        <v>50</v>
      </c>
      <c r="G59" s="19">
        <f>SUM(G7:G20)*G6</f>
        <v>0</v>
      </c>
      <c r="H59" s="19">
        <f>SUM(D59:G59)</f>
        <v>60</v>
      </c>
      <c r="I59" s="19">
        <f>SUM(I7:I20)*I6</f>
        <v>0</v>
      </c>
      <c r="J59" s="19">
        <f>SUM(J7:J20)*J6</f>
        <v>0</v>
      </c>
      <c r="K59" s="19">
        <f>SUM(K7:K20)*K6</f>
        <v>50</v>
      </c>
      <c r="L59" s="19">
        <f>SUM(L7:L20)*L6</f>
        <v>0</v>
      </c>
      <c r="M59" s="19">
        <f>SUM(I59:L59)</f>
        <v>50</v>
      </c>
      <c r="N59" s="19">
        <f>SUM(N7:N20)*N6</f>
        <v>0</v>
      </c>
      <c r="O59" s="19">
        <f>SUM(O7:O20)*O6</f>
        <v>0</v>
      </c>
      <c r="P59" s="19">
        <f>SUM(P7:P20)*P6</f>
        <v>5</v>
      </c>
      <c r="Q59" s="19">
        <f>SUM(Q7:Q20)*Q6</f>
        <v>0</v>
      </c>
      <c r="R59" s="19">
        <f>SUM(N59:Q59)</f>
        <v>5</v>
      </c>
      <c r="S59" s="19">
        <f>SUM(S7:S20)*S6</f>
        <v>30</v>
      </c>
      <c r="T59" s="19">
        <f>SUM(T7:T20)*T6</f>
        <v>24</v>
      </c>
      <c r="U59" s="19">
        <f>SUM(U7:U20)*U6</f>
        <v>20</v>
      </c>
      <c r="V59" s="19">
        <f>SUM(V7:V20)*V6</f>
        <v>0</v>
      </c>
      <c r="W59" s="19">
        <f>SUM(S59:V59)</f>
        <v>74</v>
      </c>
      <c r="X59" s="19">
        <f>SUM(X7:X20)*X6</f>
        <v>0</v>
      </c>
      <c r="Y59" s="19">
        <f>SUM(Y7:Y20)*Y6</f>
        <v>16</v>
      </c>
      <c r="Z59" s="19">
        <f>SUM(Z7:Z20)*Z6</f>
        <v>15</v>
      </c>
      <c r="AA59" s="19">
        <f>SUM(AA7:AA20)*AA6</f>
        <v>0</v>
      </c>
      <c r="AB59" s="19">
        <f>SUM(X59:AA59)</f>
        <v>31</v>
      </c>
      <c r="AC59" s="19">
        <f>SUM(AC7:AC20)*AC6</f>
        <v>0</v>
      </c>
      <c r="AD59" s="19">
        <f>SUM(AD7:AD20)*AD6</f>
        <v>0</v>
      </c>
      <c r="AE59" s="19">
        <f>SUM(AE7:AE20)*AE6</f>
        <v>10</v>
      </c>
      <c r="AF59" s="19">
        <f>SUM(AF7:AF20)*AF6</f>
        <v>0</v>
      </c>
      <c r="AG59" s="19">
        <f>SUM(AC59:AF59)</f>
        <v>10</v>
      </c>
      <c r="AH59" s="19">
        <f>SUM(AH7:AH20)*AH6</f>
        <v>30</v>
      </c>
      <c r="AI59" s="19">
        <f>SUM(AI7:AI20)*AI6</f>
        <v>0</v>
      </c>
      <c r="AJ59" s="19">
        <f>SUM(AJ7:AJ20)*AJ6</f>
        <v>25</v>
      </c>
      <c r="AK59" s="19">
        <f>SUM(AK7:AK20)*AK6</f>
        <v>0</v>
      </c>
      <c r="AL59" s="19">
        <f>SUM(AH59:AK59)</f>
        <v>55</v>
      </c>
      <c r="AM59" s="19">
        <f>SUM(AM7:AM20)*AM6</f>
        <v>10</v>
      </c>
      <c r="AN59" s="19">
        <f>SUM(AN7:AN20)*AN6</f>
        <v>0</v>
      </c>
      <c r="AO59" s="19">
        <f>SUM(AO7:AO20)*AO6</f>
        <v>30</v>
      </c>
      <c r="AP59" s="19">
        <f>SUM(AP7:AP20)*AP6</f>
        <v>0</v>
      </c>
      <c r="AQ59" s="19">
        <f>SUM(AM59:AP59)</f>
        <v>40</v>
      </c>
      <c r="AR59" s="19">
        <f>SUM(AR7:AR20)*AR6</f>
        <v>0</v>
      </c>
      <c r="AS59" s="19">
        <f>SUM(AS7:AS20)*AS6</f>
        <v>40</v>
      </c>
      <c r="AT59" s="19">
        <f>SUM(AT7:AT20)*AT6</f>
        <v>30</v>
      </c>
      <c r="AU59" s="19">
        <f>SUM(AU7:AU20)*AU6</f>
        <v>0</v>
      </c>
      <c r="AV59" s="19">
        <f>SUM(AR59:AU59)</f>
        <v>70</v>
      </c>
      <c r="AW59" s="19">
        <f>SUM(AW7:AW20)*AW6</f>
        <v>0</v>
      </c>
      <c r="AX59" s="19">
        <f>SUM(AX7:AX20)*AX6</f>
        <v>40</v>
      </c>
      <c r="AY59" s="19">
        <f>SUM(AY7:AY20)*AY6</f>
        <v>30</v>
      </c>
      <c r="AZ59" s="19">
        <f>SUM(AZ7:AZ20)*AZ6</f>
        <v>0</v>
      </c>
      <c r="BA59" s="19">
        <f>SUM(AW59:AZ59)</f>
        <v>70</v>
      </c>
      <c r="BB59" s="19">
        <f>SUM(BB7:BB20)*BB6</f>
        <v>0</v>
      </c>
      <c r="BC59" s="19">
        <f>SUM(BC7:BC20)*BC6</f>
        <v>8</v>
      </c>
      <c r="BD59" s="19">
        <f>SUM(BD7:BD20)*BD6</f>
        <v>25</v>
      </c>
      <c r="BE59" s="19">
        <f>SUM(BE7:BE20)*BE6</f>
        <v>0</v>
      </c>
      <c r="BF59" s="19">
        <f>SUM(BB59:BE59)</f>
        <v>33</v>
      </c>
      <c r="BG59" s="19">
        <f>SUM(BG7:BG20)*BG6</f>
        <v>0</v>
      </c>
      <c r="BH59" s="19">
        <f>SUM(BH7:BH20)*BH6</f>
        <v>24</v>
      </c>
      <c r="BI59" s="19">
        <f>SUM(BI7:BI20)*BI6</f>
        <v>20</v>
      </c>
      <c r="BJ59" s="19">
        <f>SUM(BJ7:BJ20)*BJ6</f>
        <v>0</v>
      </c>
      <c r="BK59" s="19">
        <f>SUM(BG59:BJ59)</f>
        <v>44</v>
      </c>
    </row>
    <row r="60" spans="1:63" ht="28.5">
      <c r="A60" s="30" t="s">
        <v>208</v>
      </c>
      <c r="B60" s="31"/>
      <c r="D60" s="19">
        <f>SUM(D21:D31)*D6</f>
        <v>0</v>
      </c>
      <c r="E60" s="19">
        <f>SUM(E21:E31)*E6</f>
        <v>8</v>
      </c>
      <c r="F60" s="19">
        <f>SUM(F21:F31)*F6</f>
        <v>35</v>
      </c>
      <c r="G60" s="19">
        <f>SUM(G21:G31)*G6</f>
        <v>0</v>
      </c>
      <c r="H60" s="19">
        <f>SUM(D60:G60)</f>
        <v>43</v>
      </c>
      <c r="I60" s="19">
        <f>SUM(I21:I31)*I6</f>
        <v>0</v>
      </c>
      <c r="J60" s="19">
        <f>SUM(J21:J31)*J6</f>
        <v>8</v>
      </c>
      <c r="K60" s="19">
        <f>SUM(K21:K31)*K6</f>
        <v>35</v>
      </c>
      <c r="L60" s="19">
        <f>SUM(L21:L31)*L6</f>
        <v>0</v>
      </c>
      <c r="M60" s="19">
        <f>SUM(I60:L60)</f>
        <v>43</v>
      </c>
      <c r="N60" s="19">
        <f>SUM(N21:N31)*N6</f>
        <v>0</v>
      </c>
      <c r="O60" s="19">
        <f>SUM(O21:O31)*O6</f>
        <v>0</v>
      </c>
      <c r="P60" s="19">
        <f>SUM(P21:P31)*P6</f>
        <v>20</v>
      </c>
      <c r="Q60" s="19">
        <f>SUM(Q21:Q31)*Q6</f>
        <v>0</v>
      </c>
      <c r="R60" s="19">
        <f>SUM(N60:Q60)</f>
        <v>20</v>
      </c>
      <c r="S60" s="19">
        <f>SUM(S21:S31)*S6</f>
        <v>10</v>
      </c>
      <c r="T60" s="19">
        <f>SUM(T21:T31)*T6</f>
        <v>56</v>
      </c>
      <c r="U60" s="19">
        <f>SUM(U21:U31)*U6</f>
        <v>0</v>
      </c>
      <c r="V60" s="19">
        <f>SUM(V21:V31)*V6</f>
        <v>0</v>
      </c>
      <c r="W60" s="19">
        <f>SUM(S60:V60)</f>
        <v>66</v>
      </c>
      <c r="X60" s="19">
        <f>SUM(X21:X31)*X6</f>
        <v>10</v>
      </c>
      <c r="Y60" s="19">
        <f>SUM(Y21:Y31)*Y6</f>
        <v>56</v>
      </c>
      <c r="Z60" s="19">
        <f>SUM(Z21:Z31)*Z6</f>
        <v>0</v>
      </c>
      <c r="AA60" s="19">
        <f>SUM(AA21:AA31)*AA6</f>
        <v>0</v>
      </c>
      <c r="AB60" s="19">
        <f>SUM(X60:AA60)</f>
        <v>66</v>
      </c>
      <c r="AC60" s="19">
        <f>SUM(AC21:AC31)*AC6</f>
        <v>0</v>
      </c>
      <c r="AD60" s="19">
        <f>SUM(AD21:AD31)*AD6</f>
        <v>16</v>
      </c>
      <c r="AE60" s="19">
        <f>SUM(AE21:AE31)*AE6</f>
        <v>5</v>
      </c>
      <c r="AF60" s="19">
        <f>SUM(AF21:AF31)*AF6</f>
        <v>0</v>
      </c>
      <c r="AG60" s="19">
        <f>SUM(AC60:AF60)</f>
        <v>21</v>
      </c>
      <c r="AH60" s="19">
        <f>SUM(AH21:AH31)*AH6</f>
        <v>0</v>
      </c>
      <c r="AI60" s="19">
        <f>SUM(AI21:AI31)*AI6</f>
        <v>0</v>
      </c>
      <c r="AJ60" s="19">
        <f>SUM(AJ21:AJ31)*AJ6</f>
        <v>30</v>
      </c>
      <c r="AK60" s="19">
        <f>SUM(AK21:AK31)*AK6</f>
        <v>0</v>
      </c>
      <c r="AL60" s="19">
        <f>SUM(AH60:AK60)</f>
        <v>30</v>
      </c>
      <c r="AM60" s="19">
        <f>SUM(AM21:AM31)*AM6</f>
        <v>0</v>
      </c>
      <c r="AN60" s="19">
        <f>SUM(AN21:AN31)*AN6</f>
        <v>0</v>
      </c>
      <c r="AO60" s="19">
        <f>SUM(AO21:AO31)*AO6</f>
        <v>30</v>
      </c>
      <c r="AP60" s="19">
        <f>SUM(AP21:AP31)*AP6</f>
        <v>0</v>
      </c>
      <c r="AQ60" s="19">
        <f>SUM(AM60:AP60)</f>
        <v>30</v>
      </c>
      <c r="AR60" s="19">
        <f>SUM(AR21:AR31)*AR6</f>
        <v>0</v>
      </c>
      <c r="AS60" s="19">
        <f>SUM(AS21:AS31)*AS6</f>
        <v>40</v>
      </c>
      <c r="AT60" s="19">
        <f>SUM(AT21:AT31)*AT6</f>
        <v>15</v>
      </c>
      <c r="AU60" s="19">
        <f>SUM(AU21:AU31)*AU6</f>
        <v>0</v>
      </c>
      <c r="AV60" s="19">
        <f>SUM(AR60:AU60)</f>
        <v>55</v>
      </c>
      <c r="AW60" s="19">
        <f>SUM(AW21:AW31)*AW6</f>
        <v>0</v>
      </c>
      <c r="AX60" s="19">
        <f>SUM(AX21:AX31)*AX6</f>
        <v>40</v>
      </c>
      <c r="AY60" s="19">
        <f>SUM(AY21:AY31)*AY6</f>
        <v>15</v>
      </c>
      <c r="AZ60" s="19">
        <f>SUM(AZ21:AZ31)*AZ6</f>
        <v>0</v>
      </c>
      <c r="BA60" s="19">
        <f>SUM(AW60:AZ60)</f>
        <v>55</v>
      </c>
      <c r="BB60" s="19">
        <f>SUM(BB21:BB31)*BB6</f>
        <v>0</v>
      </c>
      <c r="BC60" s="19">
        <f>SUM(BC21:BC31)*BC6</f>
        <v>56</v>
      </c>
      <c r="BD60" s="19">
        <f>SUM(BD21:BD31)*BD6</f>
        <v>5</v>
      </c>
      <c r="BE60" s="19">
        <f>SUM(BE21:BE31)*BE6</f>
        <v>0</v>
      </c>
      <c r="BF60" s="19">
        <f>SUM(BB60:BE60)</f>
        <v>61</v>
      </c>
      <c r="BG60" s="19">
        <f>SUM(BG21:BG31)*BG6</f>
        <v>0</v>
      </c>
      <c r="BH60" s="19">
        <f>SUM(BH21:BH31)*BH6</f>
        <v>56</v>
      </c>
      <c r="BI60" s="19">
        <f>SUM(BI21:BI31)*BI6</f>
        <v>5</v>
      </c>
      <c r="BJ60" s="19">
        <f>SUM(BJ21:BJ31)*BJ6</f>
        <v>0</v>
      </c>
      <c r="BK60" s="19">
        <f>SUM(BG60:BJ60)</f>
        <v>61</v>
      </c>
    </row>
    <row r="61" spans="1:63" ht="27">
      <c r="A61" s="31" t="s">
        <v>209</v>
      </c>
      <c r="B61" s="31"/>
      <c r="D61" s="19">
        <f>SUM(D32:D40)*D6</f>
        <v>0</v>
      </c>
      <c r="E61" s="19">
        <f>SUM(E32:E40)*E6</f>
        <v>0</v>
      </c>
      <c r="F61" s="19">
        <f>SUM(F32:F40)*F6</f>
        <v>45</v>
      </c>
      <c r="G61" s="19">
        <f>SUM(G32:G40)*G6</f>
        <v>0</v>
      </c>
      <c r="H61" s="19">
        <f>SUM(D61:G61)</f>
        <v>45</v>
      </c>
      <c r="I61" s="19">
        <f>SUM(I32:I40)*I6</f>
        <v>0</v>
      </c>
      <c r="J61" s="19">
        <f>SUM(J32:J40)*J6</f>
        <v>0</v>
      </c>
      <c r="K61" s="19">
        <f>SUM(K32:K40)*K6</f>
        <v>45</v>
      </c>
      <c r="L61" s="19">
        <f>SUM(L32:L40)*L6</f>
        <v>0</v>
      </c>
      <c r="M61" s="19">
        <f>SUM(I61:L61)</f>
        <v>45</v>
      </c>
      <c r="N61" s="19">
        <f>SUM(N32:N40)*N6</f>
        <v>0</v>
      </c>
      <c r="O61" s="19">
        <f>SUM(O32:O40)*O6</f>
        <v>0</v>
      </c>
      <c r="P61" s="19">
        <f>SUM(P32:P40)*P6</f>
        <v>5</v>
      </c>
      <c r="Q61" s="19">
        <f>SUM(Q32:Q40)*Q6</f>
        <v>0</v>
      </c>
      <c r="R61" s="19">
        <f>SUM(N61:Q61)</f>
        <v>5</v>
      </c>
      <c r="S61" s="19">
        <f>SUM(S32:S40)*S6</f>
        <v>20</v>
      </c>
      <c r="T61" s="19">
        <f>SUM(T32:T40)*T6</f>
        <v>56</v>
      </c>
      <c r="U61" s="19">
        <f>SUM(U32:U40)*U6</f>
        <v>0</v>
      </c>
      <c r="V61" s="19">
        <f>SUM(V32:V40)*V6</f>
        <v>0</v>
      </c>
      <c r="W61" s="19">
        <f>SUM(S61:V61)</f>
        <v>76</v>
      </c>
      <c r="X61" s="19">
        <f>SUM(X32:X40)*X6</f>
        <v>0</v>
      </c>
      <c r="Y61" s="19">
        <f>SUM(Y32:Y40)*Y6</f>
        <v>56</v>
      </c>
      <c r="Z61" s="19">
        <f>SUM(Z32:Z40)*Z6</f>
        <v>0</v>
      </c>
      <c r="AA61" s="19">
        <f>SUM(AA32:AA40)*AA6</f>
        <v>0</v>
      </c>
      <c r="AB61" s="19">
        <f>SUM(X61:AA61)</f>
        <v>56</v>
      </c>
      <c r="AC61" s="19">
        <f>SUM(AC32:AC40)*AC6</f>
        <v>0</v>
      </c>
      <c r="AD61" s="19">
        <f>SUM(AD32:AD40)*AD6</f>
        <v>8</v>
      </c>
      <c r="AE61" s="19">
        <f>SUM(AE32:AE40)*AE6</f>
        <v>5</v>
      </c>
      <c r="AF61" s="19">
        <f>SUM(AF32:AF40)*AF6</f>
        <v>0</v>
      </c>
      <c r="AG61" s="19">
        <f>SUM(AC61:AF61)</f>
        <v>13</v>
      </c>
      <c r="AH61" s="19">
        <f>SUM(AH32:AH40)*AH6</f>
        <v>30</v>
      </c>
      <c r="AI61" s="19">
        <f>SUM(AI32:AI40)*AI6</f>
        <v>0</v>
      </c>
      <c r="AJ61" s="19">
        <f>SUM(AJ32:AJ40)*AJ6</f>
        <v>30</v>
      </c>
      <c r="AK61" s="19">
        <f>SUM(AK32:AK40)*AK6</f>
        <v>0</v>
      </c>
      <c r="AL61" s="19">
        <f>SUM(AH61:AK61)</f>
        <v>60</v>
      </c>
      <c r="AM61" s="19">
        <f>SUM(AM32:AM40)*AM6</f>
        <v>20</v>
      </c>
      <c r="AN61" s="19">
        <f>SUM(AN32:AN40)*AN6</f>
        <v>0</v>
      </c>
      <c r="AO61" s="19">
        <f>SUM(AO32:AO40)*AO6</f>
        <v>30</v>
      </c>
      <c r="AP61" s="19">
        <f>SUM(AP32:AP40)*AP6</f>
        <v>0</v>
      </c>
      <c r="AQ61" s="19">
        <f>SUM(AM61:AP61)</f>
        <v>50</v>
      </c>
      <c r="AR61" s="19">
        <f>SUM(AR32:AR40)*AR6</f>
        <v>0</v>
      </c>
      <c r="AS61" s="19">
        <f>SUM(AS32:AS40)*AS6</f>
        <v>64</v>
      </c>
      <c r="AT61" s="19">
        <f>SUM(AT32:AT40)*AT6</f>
        <v>20</v>
      </c>
      <c r="AU61" s="19">
        <f>SUM(AU32:AU40)*AU6</f>
        <v>0</v>
      </c>
      <c r="AV61" s="19">
        <f>SUM(AR61:AU61)</f>
        <v>84</v>
      </c>
      <c r="AW61" s="19">
        <f>SUM(AW32:AW40)*AW6</f>
        <v>0</v>
      </c>
      <c r="AX61" s="19">
        <f>SUM(AX32:AX40)*AX6</f>
        <v>64</v>
      </c>
      <c r="AY61" s="19">
        <f>SUM(AY32:AY40)*AY6</f>
        <v>10</v>
      </c>
      <c r="AZ61" s="19">
        <f>SUM(AZ32:AZ40)*AZ6</f>
        <v>0</v>
      </c>
      <c r="BA61" s="19">
        <f>SUM(AW61:AZ61)</f>
        <v>74</v>
      </c>
      <c r="BB61" s="19">
        <f>SUM(BB32:BB40)*BB6</f>
        <v>0</v>
      </c>
      <c r="BC61" s="19">
        <f>SUM(BC32:BC40)*BC6</f>
        <v>0</v>
      </c>
      <c r="BD61" s="19">
        <f>SUM(BD32:BD40)*BD6</f>
        <v>45</v>
      </c>
      <c r="BE61" s="19">
        <f>SUM(BE32:BE40)*BE6</f>
        <v>0</v>
      </c>
      <c r="BF61" s="19">
        <f>SUM(BB61:BE61)</f>
        <v>45</v>
      </c>
      <c r="BG61" s="19">
        <f>SUM(BG32:BG40)*BG6</f>
        <v>0</v>
      </c>
      <c r="BH61" s="19">
        <f>SUM(BH32:BH40)*BH6</f>
        <v>0</v>
      </c>
      <c r="BI61" s="19">
        <f>SUM(BI32:BI40)*BI6</f>
        <v>35</v>
      </c>
      <c r="BJ61" s="19">
        <f>SUM(BJ32:BJ40)*BJ6</f>
        <v>0</v>
      </c>
      <c r="BK61" s="19">
        <f>SUM(BG61:BJ61)</f>
        <v>35</v>
      </c>
    </row>
    <row r="62" spans="1:63" s="30" customFormat="1" ht="27">
      <c r="A62" s="31" t="s">
        <v>210</v>
      </c>
      <c r="B62" s="31"/>
      <c r="D62" s="19">
        <f>SUM(D41:D50)*D6</f>
        <v>0</v>
      </c>
      <c r="E62" s="19">
        <f>SUM(E41:E50)*E6</f>
        <v>16</v>
      </c>
      <c r="F62" s="19">
        <f>SUM(F41:F50)*F6</f>
        <v>10</v>
      </c>
      <c r="G62" s="19">
        <f>SUM(G41:G50)*G6</f>
        <v>0</v>
      </c>
      <c r="H62" s="19">
        <f>SUM(D62:G62)</f>
        <v>26</v>
      </c>
      <c r="I62" s="19">
        <f>SUM(I41:I50)*I6</f>
        <v>0</v>
      </c>
      <c r="J62" s="19">
        <f>SUM(J41:J50)*J6</f>
        <v>16</v>
      </c>
      <c r="K62" s="19">
        <f>SUM(K41:K50)*K6</f>
        <v>15</v>
      </c>
      <c r="L62" s="19">
        <f>SUM(L41:L50)*L6</f>
        <v>0</v>
      </c>
      <c r="M62" s="19">
        <f>SUM(I62:L62)</f>
        <v>31</v>
      </c>
      <c r="N62" s="19">
        <f>SUM(N41:N50)*N6</f>
        <v>0</v>
      </c>
      <c r="O62" s="19">
        <f>SUM(O41:O50)*O6</f>
        <v>0</v>
      </c>
      <c r="P62" s="19">
        <f>SUM(P41:P50)*P6</f>
        <v>5</v>
      </c>
      <c r="Q62" s="19">
        <f>SUM(Q41:Q50)*Q6</f>
        <v>0</v>
      </c>
      <c r="R62" s="19">
        <f>SUM(N62:Q62)</f>
        <v>5</v>
      </c>
      <c r="S62" s="19">
        <f>SUM(S41:S50)*S6</f>
        <v>0</v>
      </c>
      <c r="T62" s="19">
        <f>SUM(T41:T50)*T6</f>
        <v>24</v>
      </c>
      <c r="U62" s="19">
        <f>SUM(U41:U50)*U6</f>
        <v>20</v>
      </c>
      <c r="V62" s="19">
        <f>SUM(V41:V50)*V6</f>
        <v>0</v>
      </c>
      <c r="W62" s="19">
        <f>SUM(S62:V62)</f>
        <v>44</v>
      </c>
      <c r="X62" s="19">
        <f>SUM(X41:X50)*X6</f>
        <v>0</v>
      </c>
      <c r="Y62" s="19">
        <f>SUM(Y41:Y50)*Y6</f>
        <v>16</v>
      </c>
      <c r="Z62" s="19">
        <f>SUM(Z41:Z50)*Z6</f>
        <v>20</v>
      </c>
      <c r="AA62" s="19">
        <f>SUM(AA41:AA50)*AA6</f>
        <v>0</v>
      </c>
      <c r="AB62" s="19">
        <f>SUM(X62:AA62)</f>
        <v>36</v>
      </c>
      <c r="AC62" s="19">
        <f>SUM(AC41:AC50)*AC6</f>
        <v>0</v>
      </c>
      <c r="AD62" s="19">
        <f>SUM(AD41:AD50)*AD6</f>
        <v>8</v>
      </c>
      <c r="AE62" s="19">
        <f>SUM(AE41:AE50)*AE6</f>
        <v>5</v>
      </c>
      <c r="AF62" s="19">
        <f>SUM(AF41:AF50)*AF6</f>
        <v>0</v>
      </c>
      <c r="AG62" s="19">
        <f>SUM(AC62:AF62)</f>
        <v>13</v>
      </c>
      <c r="AH62" s="19">
        <f>SUM(AH41:AH50)*AH6</f>
        <v>0</v>
      </c>
      <c r="AI62" s="19">
        <f>SUM(AI41:AI50)*AI6</f>
        <v>0</v>
      </c>
      <c r="AJ62" s="19">
        <f>SUM(AJ41:AJ50)*AJ6</f>
        <v>40</v>
      </c>
      <c r="AK62" s="19">
        <f>SUM(AK41:AK50)*AK6</f>
        <v>0</v>
      </c>
      <c r="AL62" s="19">
        <f>SUM(AH62:AK62)</f>
        <v>40</v>
      </c>
      <c r="AM62" s="19">
        <f>SUM(AM41:AM50)*AM6</f>
        <v>0</v>
      </c>
      <c r="AN62" s="19">
        <f>SUM(AN41:AN50)*AN6</f>
        <v>0</v>
      </c>
      <c r="AO62" s="19">
        <f>SUM(AO41:AO50)*AO6</f>
        <v>40</v>
      </c>
      <c r="AP62" s="19">
        <f>SUM(AP41:AP50)*AP6</f>
        <v>0</v>
      </c>
      <c r="AQ62" s="19">
        <f>SUM(AM62:AP62)</f>
        <v>40</v>
      </c>
      <c r="AR62" s="19">
        <f>SUM(AR41:AR50)*AR6</f>
        <v>0</v>
      </c>
      <c r="AS62" s="19">
        <f>SUM(AS41:AS50)*AS6</f>
        <v>16</v>
      </c>
      <c r="AT62" s="19">
        <f>SUM(AT41:AT50)*AT6</f>
        <v>30</v>
      </c>
      <c r="AU62" s="19">
        <f>SUM(AU41:AU50)*AU6</f>
        <v>0</v>
      </c>
      <c r="AV62" s="19">
        <f>SUM(AR62:AU62)</f>
        <v>46</v>
      </c>
      <c r="AW62" s="19">
        <f>SUM(AW41:AW50)*AW6</f>
        <v>0</v>
      </c>
      <c r="AX62" s="19">
        <f>SUM(AX41:AX50)*AX6</f>
        <v>16</v>
      </c>
      <c r="AY62" s="19">
        <f>SUM(AY41:AY50)*AY6</f>
        <v>30</v>
      </c>
      <c r="AZ62" s="19">
        <f>SUM(AZ41:AZ50)*AZ6</f>
        <v>0</v>
      </c>
      <c r="BA62" s="19">
        <f>SUM(AW62:AZ62)</f>
        <v>46</v>
      </c>
      <c r="BB62" s="19">
        <f>SUM(BB41:BB50)*BB6</f>
        <v>60</v>
      </c>
      <c r="BC62" s="19">
        <f>SUM(BC41:BC50)*BC6</f>
        <v>0</v>
      </c>
      <c r="BD62" s="19">
        <f>SUM(BD41:BD50)*BD6</f>
        <v>0</v>
      </c>
      <c r="BE62" s="19">
        <f>SUM(BE41:BE50)*BE6</f>
        <v>0</v>
      </c>
      <c r="BF62" s="19">
        <f>SUM(BB62:BE62)</f>
        <v>60</v>
      </c>
      <c r="BG62" s="19">
        <f>SUM(BG41:BG50)*BG6</f>
        <v>60</v>
      </c>
      <c r="BH62" s="19">
        <f>SUM(BH41:BH50)*BH6</f>
        <v>0</v>
      </c>
      <c r="BI62" s="19">
        <f>SUM(BI41:BI50)*BI6</f>
        <v>5</v>
      </c>
      <c r="BJ62" s="19">
        <f>SUM(BJ41:BJ50)*BJ6</f>
        <v>0</v>
      </c>
      <c r="BK62" s="19">
        <f>SUM(BG62:BJ62)</f>
        <v>65</v>
      </c>
    </row>
    <row r="63" spans="1:63" s="30" customFormat="1">
      <c r="A63" s="30" t="s">
        <v>206</v>
      </c>
      <c r="B63" s="31"/>
      <c r="D63" s="19">
        <f>SUM(D51:D57)*D6</f>
        <v>0</v>
      </c>
      <c r="E63" s="19">
        <f>SUM(E51:E57)*E6</f>
        <v>0</v>
      </c>
      <c r="F63" s="19">
        <f>SUM(F51:F57)*F6</f>
        <v>30</v>
      </c>
      <c r="G63" s="19">
        <f>SUM(G51:G57)*G6</f>
        <v>0</v>
      </c>
      <c r="H63" s="19">
        <f>SUM(D63:G63)</f>
        <v>30</v>
      </c>
      <c r="I63" s="19">
        <f>SUM(I51:I57)*I6</f>
        <v>0</v>
      </c>
      <c r="J63" s="19">
        <f>SUM(J51:J57)*J6</f>
        <v>0</v>
      </c>
      <c r="K63" s="19">
        <f>SUM(K51:K57)*K6</f>
        <v>30</v>
      </c>
      <c r="L63" s="19">
        <f>SUM(L51:L57)*L6</f>
        <v>0</v>
      </c>
      <c r="M63" s="19">
        <f>SUM(I63:L63)</f>
        <v>30</v>
      </c>
      <c r="N63" s="19">
        <f>SUM(N51:N57)*N6</f>
        <v>0</v>
      </c>
      <c r="O63" s="19">
        <f>SUM(O51:O57)*O6</f>
        <v>0</v>
      </c>
      <c r="P63" s="19">
        <f>SUM(P51:P57)*P6</f>
        <v>15</v>
      </c>
      <c r="Q63" s="19">
        <f>SUM(Q51:Q57)*Q6</f>
        <v>0</v>
      </c>
      <c r="R63" s="19">
        <f>SUM(N63:Q63)</f>
        <v>15</v>
      </c>
      <c r="S63" s="19">
        <f>SUM(S51:S57)*S6</f>
        <v>0</v>
      </c>
      <c r="T63" s="19">
        <f>SUM(T51:T57)*T6</f>
        <v>0</v>
      </c>
      <c r="U63" s="19">
        <f>SUM(U51:U57)*U6</f>
        <v>15</v>
      </c>
      <c r="V63" s="19">
        <f>SUM(V51:V57)*V6</f>
        <v>0</v>
      </c>
      <c r="W63" s="19">
        <f>SUM(S63:V63)</f>
        <v>15</v>
      </c>
      <c r="X63" s="19">
        <f>SUM(X51:X57)*X6</f>
        <v>0</v>
      </c>
      <c r="Y63" s="19">
        <f>SUM(Y51:Y57)*Y6</f>
        <v>0</v>
      </c>
      <c r="Z63" s="19">
        <f>SUM(Z51:Z57)*Z6</f>
        <v>15</v>
      </c>
      <c r="AA63" s="19">
        <f>SUM(AA51:AA57)*AA6</f>
        <v>0</v>
      </c>
      <c r="AB63" s="19">
        <f>SUM(X63:AA63)</f>
        <v>15</v>
      </c>
      <c r="AC63" s="19">
        <f>SUM(AC51:AC57)*AC6</f>
        <v>0</v>
      </c>
      <c r="AD63" s="19">
        <f>SUM(AD51:AD57)*AD6</f>
        <v>0</v>
      </c>
      <c r="AE63" s="19">
        <f>SUM(AE51:AE57)*AE6</f>
        <v>15</v>
      </c>
      <c r="AF63" s="19">
        <f>SUM(AF51:AF57)*AF6</f>
        <v>0</v>
      </c>
      <c r="AG63" s="19">
        <f>SUM(AC63:AF63)</f>
        <v>15</v>
      </c>
      <c r="AH63" s="19">
        <f>SUM(AH51:AH57)*AH6</f>
        <v>30</v>
      </c>
      <c r="AI63" s="19">
        <f>SUM(AI51:AI57)*AI6</f>
        <v>0</v>
      </c>
      <c r="AJ63" s="19">
        <f>SUM(AJ51:AJ57)*AJ6</f>
        <v>5</v>
      </c>
      <c r="AK63" s="19">
        <f>SUM(AK51:AK57)*AK6</f>
        <v>0</v>
      </c>
      <c r="AL63" s="19">
        <f>SUM(AH63:AK63)</f>
        <v>35</v>
      </c>
      <c r="AM63" s="19">
        <f>SUM(AM51:AM57)*AM6</f>
        <v>0</v>
      </c>
      <c r="AN63" s="19">
        <f>SUM(AN51:AN57)*AN6</f>
        <v>0</v>
      </c>
      <c r="AO63" s="19">
        <f>SUM(AO51:AO57)*AO6</f>
        <v>5</v>
      </c>
      <c r="AP63" s="19">
        <f>SUM(AP51:AP57)*AP6</f>
        <v>0</v>
      </c>
      <c r="AQ63" s="19">
        <f>SUM(AM63:AP63)</f>
        <v>5</v>
      </c>
      <c r="AR63" s="19">
        <f>SUM(AR51:AR57)*AR6</f>
        <v>0</v>
      </c>
      <c r="AS63" s="19">
        <f>SUM(AS51:AS57)*AS6</f>
        <v>8</v>
      </c>
      <c r="AT63" s="19">
        <f>SUM(AT51:AT57)*AT6</f>
        <v>30</v>
      </c>
      <c r="AU63" s="19">
        <f>SUM(AU51:AU57)*AU6</f>
        <v>0</v>
      </c>
      <c r="AV63" s="19">
        <f>SUM(AR63:AU63)</f>
        <v>38</v>
      </c>
      <c r="AW63" s="19">
        <f>SUM(AW51:AW57)*AW6</f>
        <v>0</v>
      </c>
      <c r="AX63" s="19">
        <f>SUM(AX51:AX57)*AX6</f>
        <v>8</v>
      </c>
      <c r="AY63" s="19">
        <f>SUM(AY51:AY57)*AY6</f>
        <v>30</v>
      </c>
      <c r="AZ63" s="19">
        <f>SUM(AZ51:AZ57)*AZ6</f>
        <v>0</v>
      </c>
      <c r="BA63" s="19">
        <f>SUM(AW63:AZ63)</f>
        <v>38</v>
      </c>
      <c r="BB63" s="19">
        <f>SUM(BB51:BB57)*BB6</f>
        <v>10</v>
      </c>
      <c r="BC63" s="19">
        <f>SUM(BC51:BC57)*BC6</f>
        <v>0</v>
      </c>
      <c r="BD63" s="19">
        <f>SUM(BD51:BD57)*BD6</f>
        <v>0</v>
      </c>
      <c r="BE63" s="19">
        <f>SUM(BE51:BE57)*BE6</f>
        <v>0</v>
      </c>
      <c r="BF63" s="19">
        <f>SUM(BB63:BE63)</f>
        <v>10</v>
      </c>
      <c r="BG63" s="19">
        <f>SUM(BG51:BG57)*BG6</f>
        <v>40</v>
      </c>
      <c r="BH63" s="19">
        <f>SUM(BH51:BH57)*BH6</f>
        <v>16</v>
      </c>
      <c r="BI63" s="19">
        <f>SUM(BI51:BI57)*BI6</f>
        <v>0</v>
      </c>
      <c r="BJ63" s="19">
        <f>SUM(BJ51:BJ57)*BJ6</f>
        <v>0</v>
      </c>
      <c r="BK63" s="19">
        <f>SUM(BG63:BJ63)</f>
        <v>56</v>
      </c>
    </row>
  </sheetData>
  <mergeCells count="30">
    <mergeCell ref="BG3:BK3"/>
    <mergeCell ref="D3:H3"/>
    <mergeCell ref="I3:M3"/>
    <mergeCell ref="N3:R3"/>
    <mergeCell ref="S3:W3"/>
    <mergeCell ref="X3:AB3"/>
    <mergeCell ref="AC3:AG3"/>
    <mergeCell ref="AH3:AL3"/>
    <mergeCell ref="AM3:AQ3"/>
    <mergeCell ref="AR3:AV3"/>
    <mergeCell ref="AW3:BA3"/>
    <mergeCell ref="BB3:BF3"/>
    <mergeCell ref="A51:A57"/>
    <mergeCell ref="AC4:AF4"/>
    <mergeCell ref="AH4:AK4"/>
    <mergeCell ref="AM4:AP4"/>
    <mergeCell ref="AR4:AU4"/>
    <mergeCell ref="A4:C4"/>
    <mergeCell ref="D4:G4"/>
    <mergeCell ref="I4:L4"/>
    <mergeCell ref="N4:Q4"/>
    <mergeCell ref="S4:V4"/>
    <mergeCell ref="X4:AA4"/>
    <mergeCell ref="BG4:BJ4"/>
    <mergeCell ref="A7:A20"/>
    <mergeCell ref="A21:A31"/>
    <mergeCell ref="A32:A40"/>
    <mergeCell ref="A41:A50"/>
    <mergeCell ref="AW4:AZ4"/>
    <mergeCell ref="BB4:BE4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3"/>
  <sheetViews>
    <sheetView zoomScale="110" zoomScaleNormal="110" workbookViewId="0">
      <selection activeCell="N4" sqref="N4"/>
    </sheetView>
  </sheetViews>
  <sheetFormatPr defaultRowHeight="16.5"/>
  <cols>
    <col min="1" max="1" width="31.25" customWidth="1"/>
    <col min="2" max="2" width="10.875" style="214" bestFit="1" customWidth="1"/>
    <col min="3" max="3" width="7.625" style="214" bestFit="1" customWidth="1"/>
    <col min="4" max="4" width="5.125" style="214" bestFit="1" customWidth="1"/>
    <col min="5" max="5" width="11" style="214" bestFit="1" customWidth="1"/>
    <col min="6" max="6" width="7.75" style="214" bestFit="1" customWidth="1"/>
    <col min="7" max="7" width="5.125" style="214" bestFit="1" customWidth="1"/>
    <col min="8" max="8" width="10.875" style="214" bestFit="1" customWidth="1"/>
    <col min="9" max="9" width="7.625" style="214" bestFit="1" customWidth="1"/>
    <col min="10" max="10" width="11" style="214" bestFit="1" customWidth="1"/>
    <col min="11" max="11" width="7.75" style="214" bestFit="1" customWidth="1"/>
    <col min="12" max="12" width="10.875" style="214" bestFit="1" customWidth="1"/>
    <col min="13" max="13" width="7.625" style="214" bestFit="1" customWidth="1"/>
  </cols>
  <sheetData>
    <row r="1" spans="1:15" ht="17.25" thickTop="1">
      <c r="A1" s="217" t="s">
        <v>211</v>
      </c>
      <c r="B1" s="215" t="s">
        <v>212</v>
      </c>
      <c r="C1" s="215" t="s">
        <v>213</v>
      </c>
      <c r="D1" s="215" t="s">
        <v>214</v>
      </c>
      <c r="E1" s="215" t="s">
        <v>215</v>
      </c>
      <c r="F1" s="215" t="s">
        <v>216</v>
      </c>
      <c r="G1" s="215" t="s">
        <v>217</v>
      </c>
      <c r="H1" s="215" t="s">
        <v>218</v>
      </c>
      <c r="I1" s="215" t="s">
        <v>219</v>
      </c>
      <c r="J1" s="215" t="s">
        <v>220</v>
      </c>
      <c r="K1" s="215" t="s">
        <v>221</v>
      </c>
      <c r="L1" s="215" t="s">
        <v>222</v>
      </c>
      <c r="M1" s="216" t="s">
        <v>223</v>
      </c>
    </row>
    <row r="2" spans="1:15">
      <c r="A2" s="218" t="s">
        <v>224</v>
      </c>
      <c r="B2" s="220">
        <f>'技術深度盤點 (2)'!H59</f>
        <v>60</v>
      </c>
      <c r="C2" s="220">
        <f>'技術深度盤點 (2)'!M59</f>
        <v>50</v>
      </c>
      <c r="D2" s="220">
        <f>'技術深度盤點 (2)'!R59</f>
        <v>5</v>
      </c>
      <c r="E2" s="220">
        <f>'技術深度盤點 (2)'!W59</f>
        <v>74</v>
      </c>
      <c r="F2" s="220">
        <f>'技術深度盤點 (2)'!AB59</f>
        <v>31</v>
      </c>
      <c r="G2" s="220">
        <f>'技術深度盤點 (2)'!AG59</f>
        <v>10</v>
      </c>
      <c r="H2" s="220">
        <f>'技術深度盤點 (2)'!AL59</f>
        <v>55</v>
      </c>
      <c r="I2" s="220">
        <f>'技術深度盤點 (2)'!AQ59</f>
        <v>40</v>
      </c>
      <c r="J2" s="220">
        <f>'技術深度盤點 (2)'!AV59</f>
        <v>70</v>
      </c>
      <c r="K2" s="220">
        <f>'技術深度盤點 (2)'!BA59</f>
        <v>70</v>
      </c>
      <c r="L2" s="220">
        <f>'技術深度盤點 (2)'!BF59</f>
        <v>33</v>
      </c>
      <c r="M2" s="221">
        <f>'技術深度盤點 (2)'!BK59</f>
        <v>44</v>
      </c>
    </row>
    <row r="3" spans="1:15">
      <c r="A3" s="218" t="s">
        <v>225</v>
      </c>
      <c r="B3" s="220">
        <f>'技術深度盤點 (2)'!H60</f>
        <v>43</v>
      </c>
      <c r="C3" s="220">
        <f>'技術深度盤點 (2)'!M60</f>
        <v>43</v>
      </c>
      <c r="D3" s="220">
        <f>'技術深度盤點 (2)'!R60</f>
        <v>20</v>
      </c>
      <c r="E3" s="220">
        <f>'技術深度盤點 (2)'!W60</f>
        <v>66</v>
      </c>
      <c r="F3" s="220">
        <f>'技術深度盤點 (2)'!AB60</f>
        <v>66</v>
      </c>
      <c r="G3" s="220">
        <f>'技術深度盤點 (2)'!AG60</f>
        <v>21</v>
      </c>
      <c r="H3" s="220">
        <f>'技術深度盤點 (2)'!AL60</f>
        <v>30</v>
      </c>
      <c r="I3" s="220">
        <f>'技術深度盤點 (2)'!AQ60</f>
        <v>30</v>
      </c>
      <c r="J3" s="220">
        <f>'技術深度盤點 (2)'!AV60</f>
        <v>55</v>
      </c>
      <c r="K3" s="220">
        <f>'技術深度盤點 (2)'!BA60</f>
        <v>55</v>
      </c>
      <c r="L3" s="220">
        <f>'技術深度盤點 (2)'!BF60</f>
        <v>61</v>
      </c>
      <c r="M3" s="221">
        <f>'技術深度盤點 (2)'!BK60</f>
        <v>61</v>
      </c>
    </row>
    <row r="4" spans="1:15">
      <c r="A4" s="218" t="s">
        <v>226</v>
      </c>
      <c r="B4" s="220">
        <f>'技術深度盤點 (2)'!H61</f>
        <v>45</v>
      </c>
      <c r="C4" s="220">
        <f>'技術深度盤點 (2)'!M61</f>
        <v>45</v>
      </c>
      <c r="D4" s="220">
        <f>'技術深度盤點 (2)'!R61</f>
        <v>5</v>
      </c>
      <c r="E4" s="220">
        <f>'技術深度盤點 (2)'!W61</f>
        <v>76</v>
      </c>
      <c r="F4" s="220">
        <f>'技術深度盤點 (2)'!AB61</f>
        <v>56</v>
      </c>
      <c r="G4" s="220">
        <f>'技術深度盤點 (2)'!AG61</f>
        <v>13</v>
      </c>
      <c r="H4" s="220">
        <f>'技術深度盤點 (2)'!AL61</f>
        <v>60</v>
      </c>
      <c r="I4" s="220">
        <f>'技術深度盤點 (2)'!AQ61</f>
        <v>50</v>
      </c>
      <c r="J4" s="220">
        <f>'技術深度盤點 (2)'!AV61</f>
        <v>84</v>
      </c>
      <c r="K4" s="220">
        <f>'技術深度盤點 (2)'!BA61</f>
        <v>74</v>
      </c>
      <c r="L4" s="220">
        <f>'技術深度盤點 (2)'!BF61</f>
        <v>45</v>
      </c>
      <c r="M4" s="221">
        <f>'技術深度盤點 (2)'!BK61</f>
        <v>35</v>
      </c>
    </row>
    <row r="5" spans="1:15">
      <c r="A5" s="218" t="s">
        <v>227</v>
      </c>
      <c r="B5" s="220">
        <f>'技術深度盤點 (2)'!H62</f>
        <v>26</v>
      </c>
      <c r="C5" s="220">
        <f>'技術深度盤點 (2)'!M62</f>
        <v>31</v>
      </c>
      <c r="D5" s="220">
        <f>'技術深度盤點 (2)'!R62</f>
        <v>5</v>
      </c>
      <c r="E5" s="220">
        <f>'技術深度盤點 (2)'!W62</f>
        <v>44</v>
      </c>
      <c r="F5" s="220">
        <f>'技術深度盤點 (2)'!AB62</f>
        <v>36</v>
      </c>
      <c r="G5" s="220">
        <f>'技術深度盤點 (2)'!AG62</f>
        <v>13</v>
      </c>
      <c r="H5" s="220">
        <f>'技術深度盤點 (2)'!AL62</f>
        <v>40</v>
      </c>
      <c r="I5" s="220">
        <f>'技術深度盤點 (2)'!AQ62</f>
        <v>40</v>
      </c>
      <c r="J5" s="220">
        <f>'技術深度盤點 (2)'!AV62</f>
        <v>46</v>
      </c>
      <c r="K5" s="220">
        <f>'技術深度盤點 (2)'!BA62</f>
        <v>46</v>
      </c>
      <c r="L5" s="220">
        <f>'技術深度盤點 (2)'!BF62</f>
        <v>60</v>
      </c>
      <c r="M5" s="221">
        <f>'技術深度盤點 (2)'!BK62</f>
        <v>65</v>
      </c>
    </row>
    <row r="6" spans="1:15" ht="17.25" thickBot="1">
      <c r="A6" s="219" t="s">
        <v>206</v>
      </c>
      <c r="B6" s="222">
        <f>'技術深度盤點 (2)'!H63</f>
        <v>30</v>
      </c>
      <c r="C6" s="222">
        <f>'技術深度盤點 (2)'!M63</f>
        <v>30</v>
      </c>
      <c r="D6" s="222">
        <f>'技術深度盤點 (2)'!R63</f>
        <v>15</v>
      </c>
      <c r="E6" s="222">
        <f>'技術深度盤點 (2)'!W63</f>
        <v>15</v>
      </c>
      <c r="F6" s="222">
        <f>'技術深度盤點 (2)'!AB63</f>
        <v>15</v>
      </c>
      <c r="G6" s="222">
        <f>'技術深度盤點 (2)'!AG63</f>
        <v>15</v>
      </c>
      <c r="H6" s="222">
        <f>'技術深度盤點 (2)'!AL63</f>
        <v>35</v>
      </c>
      <c r="I6" s="222">
        <f>'技術深度盤點 (2)'!AQ63</f>
        <v>5</v>
      </c>
      <c r="J6" s="222">
        <f>'技術深度盤點 (2)'!AV63</f>
        <v>38</v>
      </c>
      <c r="K6" s="222">
        <f>'技術深度盤點 (2)'!BA63</f>
        <v>38</v>
      </c>
      <c r="L6" s="222">
        <f>'技術深度盤點 (2)'!BF63</f>
        <v>10</v>
      </c>
      <c r="M6" s="223">
        <f>'技術深度盤點 (2)'!BK63</f>
        <v>56</v>
      </c>
    </row>
    <row r="7" spans="1:15" ht="17.25" thickTop="1">
      <c r="A7" s="217" t="s">
        <v>211</v>
      </c>
      <c r="B7" s="215" t="s">
        <v>212</v>
      </c>
      <c r="C7" s="215" t="s">
        <v>213</v>
      </c>
      <c r="D7" s="215" t="s">
        <v>214</v>
      </c>
      <c r="E7" s="215" t="s">
        <v>215</v>
      </c>
      <c r="F7" s="215" t="s">
        <v>216</v>
      </c>
      <c r="G7" s="215" t="s">
        <v>217</v>
      </c>
      <c r="H7" s="215" t="s">
        <v>218</v>
      </c>
      <c r="I7" s="215" t="s">
        <v>219</v>
      </c>
      <c r="J7" s="215" t="s">
        <v>220</v>
      </c>
      <c r="K7" s="215" t="s">
        <v>221</v>
      </c>
      <c r="L7" s="215" t="s">
        <v>222</v>
      </c>
      <c r="M7" s="216" t="s">
        <v>223</v>
      </c>
      <c r="N7" s="225" t="s">
        <v>228</v>
      </c>
    </row>
    <row r="8" spans="1:15">
      <c r="A8" s="218" t="s">
        <v>224</v>
      </c>
      <c r="B8" s="224">
        <f>B2/14</f>
        <v>4.2857142857142856</v>
      </c>
      <c r="C8" s="224">
        <f t="shared" ref="C8:M8" si="0">C2/14</f>
        <v>3.5714285714285716</v>
      </c>
      <c r="D8" s="224">
        <f t="shared" si="0"/>
        <v>0.35714285714285715</v>
      </c>
      <c r="E8" s="224">
        <f t="shared" si="0"/>
        <v>5.2857142857142856</v>
      </c>
      <c r="F8" s="224">
        <f t="shared" si="0"/>
        <v>2.2142857142857144</v>
      </c>
      <c r="G8" s="224">
        <f t="shared" si="0"/>
        <v>0.7142857142857143</v>
      </c>
      <c r="H8" s="224">
        <f t="shared" si="0"/>
        <v>3.9285714285714284</v>
      </c>
      <c r="I8" s="224">
        <f t="shared" si="0"/>
        <v>2.8571428571428572</v>
      </c>
      <c r="J8" s="224">
        <f t="shared" si="0"/>
        <v>5</v>
      </c>
      <c r="K8" s="224">
        <f t="shared" si="0"/>
        <v>5</v>
      </c>
      <c r="L8" s="224">
        <f t="shared" si="0"/>
        <v>2.3571428571428572</v>
      </c>
      <c r="M8" s="224">
        <f t="shared" si="0"/>
        <v>3.1428571428571428</v>
      </c>
      <c r="N8" s="224">
        <f>AVERAGE(B8:M8)</f>
        <v>3.2261904761904763</v>
      </c>
      <c r="O8" s="220">
        <v>14</v>
      </c>
    </row>
    <row r="9" spans="1:15">
      <c r="A9" s="218" t="s">
        <v>225</v>
      </c>
      <c r="B9" s="224">
        <f>B3/11</f>
        <v>3.9090909090909092</v>
      </c>
      <c r="C9" s="224">
        <f t="shared" ref="C9:M9" si="1">C3/11</f>
        <v>3.9090909090909092</v>
      </c>
      <c r="D9" s="224">
        <f t="shared" si="1"/>
        <v>1.8181818181818181</v>
      </c>
      <c r="E9" s="224">
        <f t="shared" si="1"/>
        <v>6</v>
      </c>
      <c r="F9" s="224">
        <f t="shared" si="1"/>
        <v>6</v>
      </c>
      <c r="G9" s="224">
        <f t="shared" si="1"/>
        <v>1.9090909090909092</v>
      </c>
      <c r="H9" s="224">
        <f t="shared" si="1"/>
        <v>2.7272727272727271</v>
      </c>
      <c r="I9" s="224">
        <f t="shared" si="1"/>
        <v>2.7272727272727271</v>
      </c>
      <c r="J9" s="224">
        <f t="shared" si="1"/>
        <v>5</v>
      </c>
      <c r="K9" s="224">
        <f t="shared" si="1"/>
        <v>5</v>
      </c>
      <c r="L9" s="224">
        <f t="shared" si="1"/>
        <v>5.5454545454545459</v>
      </c>
      <c r="M9" s="224">
        <f t="shared" si="1"/>
        <v>5.5454545454545459</v>
      </c>
      <c r="N9" s="224">
        <f>AVERAGE(B9:M9)</f>
        <v>4.1742424242424248</v>
      </c>
      <c r="O9" s="220">
        <v>11</v>
      </c>
    </row>
    <row r="10" spans="1:15">
      <c r="A10" s="218" t="s">
        <v>226</v>
      </c>
      <c r="B10" s="224">
        <f>B4/9</f>
        <v>5</v>
      </c>
      <c r="C10" s="224">
        <f t="shared" ref="C10:M10" si="2">C4/9</f>
        <v>5</v>
      </c>
      <c r="D10" s="224">
        <f t="shared" si="2"/>
        <v>0.55555555555555558</v>
      </c>
      <c r="E10" s="224">
        <f t="shared" si="2"/>
        <v>8.4444444444444446</v>
      </c>
      <c r="F10" s="224">
        <f t="shared" si="2"/>
        <v>6.2222222222222223</v>
      </c>
      <c r="G10" s="224">
        <f t="shared" si="2"/>
        <v>1.4444444444444444</v>
      </c>
      <c r="H10" s="224">
        <f t="shared" si="2"/>
        <v>6.666666666666667</v>
      </c>
      <c r="I10" s="224">
        <f t="shared" si="2"/>
        <v>5.5555555555555554</v>
      </c>
      <c r="J10" s="224">
        <f t="shared" si="2"/>
        <v>9.3333333333333339</v>
      </c>
      <c r="K10" s="224">
        <f t="shared" si="2"/>
        <v>8.2222222222222214</v>
      </c>
      <c r="L10" s="224">
        <f t="shared" si="2"/>
        <v>5</v>
      </c>
      <c r="M10" s="224">
        <f t="shared" si="2"/>
        <v>3.8888888888888888</v>
      </c>
      <c r="N10" s="224">
        <f>AVERAGE(B10:M10)</f>
        <v>5.4444444444444438</v>
      </c>
      <c r="O10" s="220">
        <v>9</v>
      </c>
    </row>
    <row r="11" spans="1:15">
      <c r="A11" s="218" t="s">
        <v>227</v>
      </c>
      <c r="B11" s="224">
        <f>B5/10</f>
        <v>2.6</v>
      </c>
      <c r="C11" s="224">
        <f t="shared" ref="C11:M11" si="3">C5/10</f>
        <v>3.1</v>
      </c>
      <c r="D11" s="224">
        <f t="shared" si="3"/>
        <v>0.5</v>
      </c>
      <c r="E11" s="224">
        <f t="shared" si="3"/>
        <v>4.4000000000000004</v>
      </c>
      <c r="F11" s="224">
        <f t="shared" si="3"/>
        <v>3.6</v>
      </c>
      <c r="G11" s="224">
        <f t="shared" si="3"/>
        <v>1.3</v>
      </c>
      <c r="H11" s="224">
        <f t="shared" si="3"/>
        <v>4</v>
      </c>
      <c r="I11" s="224">
        <f t="shared" si="3"/>
        <v>4</v>
      </c>
      <c r="J11" s="224">
        <f t="shared" si="3"/>
        <v>4.5999999999999996</v>
      </c>
      <c r="K11" s="224">
        <f t="shared" si="3"/>
        <v>4.5999999999999996</v>
      </c>
      <c r="L11" s="224">
        <f t="shared" si="3"/>
        <v>6</v>
      </c>
      <c r="M11" s="224">
        <f t="shared" si="3"/>
        <v>6.5</v>
      </c>
      <c r="N11" s="224">
        <f>AVERAGE(B11:M11)</f>
        <v>3.7666666666666671</v>
      </c>
      <c r="O11" s="220">
        <v>10</v>
      </c>
    </row>
    <row r="12" spans="1:15" ht="17.25" thickBot="1">
      <c r="A12" s="219" t="s">
        <v>206</v>
      </c>
      <c r="B12" s="224">
        <f>B6/7</f>
        <v>4.2857142857142856</v>
      </c>
      <c r="C12" s="224">
        <f t="shared" ref="C12:M12" si="4">C6/7</f>
        <v>4.2857142857142856</v>
      </c>
      <c r="D12" s="224">
        <f t="shared" si="4"/>
        <v>2.1428571428571428</v>
      </c>
      <c r="E12" s="224">
        <f t="shared" si="4"/>
        <v>2.1428571428571428</v>
      </c>
      <c r="F12" s="224">
        <f t="shared" si="4"/>
        <v>2.1428571428571428</v>
      </c>
      <c r="G12" s="224">
        <f t="shared" si="4"/>
        <v>2.1428571428571428</v>
      </c>
      <c r="H12" s="224">
        <f t="shared" si="4"/>
        <v>5</v>
      </c>
      <c r="I12" s="224">
        <f t="shared" si="4"/>
        <v>0.7142857142857143</v>
      </c>
      <c r="J12" s="224">
        <f t="shared" si="4"/>
        <v>5.4285714285714288</v>
      </c>
      <c r="K12" s="224">
        <f t="shared" si="4"/>
        <v>5.4285714285714288</v>
      </c>
      <c r="L12" s="224">
        <f t="shared" si="4"/>
        <v>1.4285714285714286</v>
      </c>
      <c r="M12" s="224">
        <f t="shared" si="4"/>
        <v>8</v>
      </c>
      <c r="N12" s="224">
        <f>AVERAGE(B12:M12)</f>
        <v>3.5952380952380953</v>
      </c>
      <c r="O12" s="222">
        <v>7</v>
      </c>
    </row>
    <row r="13" spans="1:15" ht="17.25" thickTop="1"/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O13"/>
  <sheetViews>
    <sheetView topLeftCell="A13" zoomScaleNormal="100" workbookViewId="0">
      <selection activeCell="L41" sqref="L41"/>
    </sheetView>
  </sheetViews>
  <sheetFormatPr defaultRowHeight="16.5"/>
  <cols>
    <col min="1" max="1" width="31.25" customWidth="1"/>
    <col min="2" max="2" width="10.875" style="214" bestFit="1" customWidth="1"/>
    <col min="3" max="3" width="7.625" style="214" bestFit="1" customWidth="1"/>
    <col min="4" max="4" width="5.125" style="214" hidden="1" customWidth="1"/>
    <col min="5" max="5" width="11" style="214" bestFit="1" customWidth="1"/>
    <col min="6" max="6" width="7.75" style="214" bestFit="1" customWidth="1"/>
    <col min="7" max="7" width="5.125" style="214" hidden="1" customWidth="1"/>
    <col min="8" max="8" width="10.875" style="214" bestFit="1" customWidth="1"/>
    <col min="9" max="9" width="7.625" style="214" bestFit="1" customWidth="1"/>
    <col min="10" max="10" width="11" style="214" bestFit="1" customWidth="1"/>
    <col min="11" max="11" width="7.75" style="214" bestFit="1" customWidth="1"/>
    <col min="12" max="12" width="10.875" style="214" bestFit="1" customWidth="1"/>
    <col min="13" max="13" width="7.625" style="214" bestFit="1" customWidth="1"/>
  </cols>
  <sheetData>
    <row r="1" spans="1:15" ht="17.25" thickTop="1">
      <c r="A1" s="217" t="s">
        <v>211</v>
      </c>
      <c r="B1" s="215" t="s">
        <v>212</v>
      </c>
      <c r="C1" s="215" t="s">
        <v>213</v>
      </c>
      <c r="D1" s="215" t="s">
        <v>214</v>
      </c>
      <c r="E1" s="215" t="s">
        <v>65</v>
      </c>
      <c r="F1" s="215" t="s">
        <v>66</v>
      </c>
      <c r="G1" s="215" t="s">
        <v>217</v>
      </c>
      <c r="H1" s="215" t="s">
        <v>218</v>
      </c>
      <c r="I1" s="215" t="s">
        <v>219</v>
      </c>
      <c r="J1" s="215" t="s">
        <v>57</v>
      </c>
      <c r="K1" s="215" t="s">
        <v>221</v>
      </c>
      <c r="L1" s="215" t="s">
        <v>222</v>
      </c>
      <c r="M1" s="216" t="s">
        <v>223</v>
      </c>
    </row>
    <row r="2" spans="1:15">
      <c r="A2" s="218" t="s">
        <v>224</v>
      </c>
      <c r="B2" s="220">
        <f>'技術深度盤點 (2)'!H59</f>
        <v>60</v>
      </c>
      <c r="C2" s="220">
        <f>'技術深度盤點 (2)'!M59</f>
        <v>50</v>
      </c>
      <c r="D2" s="220">
        <f>'技術深度盤點 (2)'!R59</f>
        <v>5</v>
      </c>
      <c r="E2" s="220">
        <f>'技術深度盤點 (2)'!W59</f>
        <v>74</v>
      </c>
      <c r="F2" s="220">
        <f>'技術深度盤點 (2)'!AB59</f>
        <v>31</v>
      </c>
      <c r="G2" s="220">
        <f>'技術深度盤點 (2)'!AG59</f>
        <v>10</v>
      </c>
      <c r="H2" s="220">
        <f>'技術深度盤點 (2)'!AL59</f>
        <v>55</v>
      </c>
      <c r="I2" s="220">
        <f>'技術深度盤點 (2)'!AQ59</f>
        <v>40</v>
      </c>
      <c r="J2" s="356">
        <f>'技術深度盤點 (2)'!AV59</f>
        <v>70</v>
      </c>
      <c r="K2" s="356">
        <f>'技術深度盤點 (2)'!BA59</f>
        <v>70</v>
      </c>
      <c r="L2" s="220">
        <f>'技術深度盤點 (2)'!BF59</f>
        <v>33</v>
      </c>
      <c r="M2" s="221">
        <f>'技術深度盤點 (2)'!BK59</f>
        <v>44</v>
      </c>
    </row>
    <row r="3" spans="1:15">
      <c r="A3" s="218" t="s">
        <v>225</v>
      </c>
      <c r="B3" s="351">
        <f>'技術深度盤點 (2)'!H60</f>
        <v>43</v>
      </c>
      <c r="C3" s="351">
        <f>'技術深度盤點 (2)'!M60</f>
        <v>43</v>
      </c>
      <c r="D3" s="220">
        <f>'技術深度盤點 (2)'!R60</f>
        <v>20</v>
      </c>
      <c r="E3" s="352">
        <f>'技術深度盤點 (2)'!W60</f>
        <v>66</v>
      </c>
      <c r="F3" s="352">
        <f>'技術深度盤點 (2)'!AB60</f>
        <v>66</v>
      </c>
      <c r="G3" s="220">
        <f>'技術深度盤點 (2)'!AG60</f>
        <v>21</v>
      </c>
      <c r="H3" s="353">
        <f>'技術深度盤點 (2)'!AL60</f>
        <v>30</v>
      </c>
      <c r="I3" s="353">
        <f>'技術深度盤點 (2)'!AQ60</f>
        <v>30</v>
      </c>
      <c r="J3" s="356">
        <f>'技術深度盤點 (2)'!AV60</f>
        <v>55</v>
      </c>
      <c r="K3" s="356">
        <f>'技術深度盤點 (2)'!BA60</f>
        <v>55</v>
      </c>
      <c r="L3" s="354">
        <f>'技術深度盤點 (2)'!BF60</f>
        <v>61</v>
      </c>
      <c r="M3" s="355">
        <f>'技術深度盤點 (2)'!BK60</f>
        <v>61</v>
      </c>
    </row>
    <row r="4" spans="1:15">
      <c r="A4" s="218" t="s">
        <v>209</v>
      </c>
      <c r="B4" s="220">
        <f>'技術深度盤點 (2)'!H61</f>
        <v>45</v>
      </c>
      <c r="C4" s="220">
        <f>'技術深度盤點 (2)'!M61</f>
        <v>45</v>
      </c>
      <c r="D4" s="220">
        <f>'技術深度盤點 (2)'!R61</f>
        <v>5</v>
      </c>
      <c r="E4" s="220">
        <f>'技術深度盤點 (2)'!W61</f>
        <v>76</v>
      </c>
      <c r="F4" s="220">
        <f>'技術深度盤點 (2)'!AB61</f>
        <v>56</v>
      </c>
      <c r="G4" s="220">
        <f>'技術深度盤點 (2)'!AG61</f>
        <v>13</v>
      </c>
      <c r="H4" s="220">
        <f>'技術深度盤點 (2)'!AL61</f>
        <v>60</v>
      </c>
      <c r="I4" s="220">
        <f>'技術深度盤點 (2)'!AQ61</f>
        <v>50</v>
      </c>
      <c r="J4" s="356">
        <f>'技術深度盤點 (2)'!AV61</f>
        <v>84</v>
      </c>
      <c r="K4" s="356">
        <f>'技術深度盤點 (2)'!BA61</f>
        <v>74</v>
      </c>
      <c r="L4" s="220">
        <f>'技術深度盤點 (2)'!BF61</f>
        <v>45</v>
      </c>
      <c r="M4" s="221">
        <f>'技術深度盤點 (2)'!BK61</f>
        <v>35</v>
      </c>
    </row>
    <row r="5" spans="1:15">
      <c r="A5" s="218" t="s">
        <v>244</v>
      </c>
      <c r="B5" s="220">
        <f>'技術深度盤點 (2)'!H62</f>
        <v>26</v>
      </c>
      <c r="C5" s="220">
        <f>'技術深度盤點 (2)'!M62</f>
        <v>31</v>
      </c>
      <c r="D5" s="220">
        <f>'技術深度盤點 (2)'!R62</f>
        <v>5</v>
      </c>
      <c r="E5" s="220">
        <f>'技術深度盤點 (2)'!W62</f>
        <v>44</v>
      </c>
      <c r="F5" s="220">
        <f>'技術深度盤點 (2)'!AB62</f>
        <v>36</v>
      </c>
      <c r="G5" s="220">
        <f>'技術深度盤點 (2)'!AG62</f>
        <v>13</v>
      </c>
      <c r="H5" s="220">
        <f>'技術深度盤點 (2)'!AL62</f>
        <v>40</v>
      </c>
      <c r="I5" s="220">
        <f>'技術深度盤點 (2)'!AQ62</f>
        <v>40</v>
      </c>
      <c r="J5" s="356">
        <f>'技術深度盤點 (2)'!AV62</f>
        <v>46</v>
      </c>
      <c r="K5" s="356">
        <f>'技術深度盤點 (2)'!BA62</f>
        <v>46</v>
      </c>
      <c r="L5" s="220">
        <f>'技術深度盤點 (2)'!BF62</f>
        <v>60</v>
      </c>
      <c r="M5" s="221">
        <f>'技術深度盤點 (2)'!BK62</f>
        <v>65</v>
      </c>
    </row>
    <row r="6" spans="1:15" ht="17.25" thickBot="1">
      <c r="A6" s="219" t="s">
        <v>245</v>
      </c>
      <c r="B6" s="222">
        <f>'技術深度盤點 (2)'!H63</f>
        <v>30</v>
      </c>
      <c r="C6" s="222">
        <f>'技術深度盤點 (2)'!M63</f>
        <v>30</v>
      </c>
      <c r="D6" s="222">
        <f>'技術深度盤點 (2)'!R63</f>
        <v>15</v>
      </c>
      <c r="E6" s="222">
        <f>'技術深度盤點 (2)'!W63</f>
        <v>15</v>
      </c>
      <c r="F6" s="222">
        <f>'技術深度盤點 (2)'!AB63</f>
        <v>15</v>
      </c>
      <c r="G6" s="222">
        <f>'技術深度盤點 (2)'!AG63</f>
        <v>15</v>
      </c>
      <c r="H6" s="222">
        <f>'技術深度盤點 (2)'!AL63</f>
        <v>35</v>
      </c>
      <c r="I6" s="222">
        <f>'技術深度盤點 (2)'!AQ63</f>
        <v>5</v>
      </c>
      <c r="J6" s="357">
        <f>'技術深度盤點 (2)'!AV63</f>
        <v>38</v>
      </c>
      <c r="K6" s="357">
        <f>'技術深度盤點 (2)'!BA63</f>
        <v>38</v>
      </c>
      <c r="L6" s="222">
        <f>'技術深度盤點 (2)'!BF63</f>
        <v>10</v>
      </c>
      <c r="M6" s="223">
        <f>'技術深度盤點 (2)'!BK63</f>
        <v>56</v>
      </c>
    </row>
    <row r="7" spans="1:15" ht="17.25" thickTop="1">
      <c r="A7" s="217" t="s">
        <v>211</v>
      </c>
      <c r="B7" s="215" t="s">
        <v>212</v>
      </c>
      <c r="C7" s="215" t="s">
        <v>213</v>
      </c>
      <c r="D7" s="215" t="s">
        <v>214</v>
      </c>
      <c r="E7" s="215" t="s">
        <v>65</v>
      </c>
      <c r="F7" s="215" t="s">
        <v>66</v>
      </c>
      <c r="G7" s="215" t="s">
        <v>217</v>
      </c>
      <c r="H7" s="215" t="s">
        <v>218</v>
      </c>
      <c r="I7" s="215" t="s">
        <v>219</v>
      </c>
      <c r="J7" s="215" t="s">
        <v>57</v>
      </c>
      <c r="K7" s="215" t="s">
        <v>221</v>
      </c>
      <c r="L7" s="215" t="s">
        <v>222</v>
      </c>
      <c r="M7" s="216" t="s">
        <v>223</v>
      </c>
      <c r="N7" s="225" t="s">
        <v>228</v>
      </c>
    </row>
    <row r="8" spans="1:15">
      <c r="A8" s="218" t="s">
        <v>224</v>
      </c>
      <c r="B8" s="224">
        <f>B2/14</f>
        <v>4.2857142857142856</v>
      </c>
      <c r="C8" s="224">
        <f t="shared" ref="C8:M8" si="0">C2/14</f>
        <v>3.5714285714285716</v>
      </c>
      <c r="D8" s="224">
        <f t="shared" si="0"/>
        <v>0.35714285714285715</v>
      </c>
      <c r="E8" s="224">
        <f t="shared" si="0"/>
        <v>5.2857142857142856</v>
      </c>
      <c r="F8" s="224">
        <f t="shared" si="0"/>
        <v>2.2142857142857144</v>
      </c>
      <c r="G8" s="224">
        <f t="shared" si="0"/>
        <v>0.7142857142857143</v>
      </c>
      <c r="H8" s="224">
        <f t="shared" si="0"/>
        <v>3.9285714285714284</v>
      </c>
      <c r="I8" s="224">
        <f t="shared" si="0"/>
        <v>2.8571428571428572</v>
      </c>
      <c r="J8" s="224">
        <f t="shared" si="0"/>
        <v>5</v>
      </c>
      <c r="K8" s="224">
        <f t="shared" si="0"/>
        <v>5</v>
      </c>
      <c r="L8" s="224">
        <f t="shared" si="0"/>
        <v>2.3571428571428572</v>
      </c>
      <c r="M8" s="224">
        <f t="shared" si="0"/>
        <v>3.1428571428571428</v>
      </c>
      <c r="N8" s="224">
        <f>AVERAGE(B8:M8)</f>
        <v>3.2261904761904763</v>
      </c>
      <c r="O8" s="220">
        <v>14</v>
      </c>
    </row>
    <row r="9" spans="1:15">
      <c r="A9" s="218" t="s">
        <v>225</v>
      </c>
      <c r="B9" s="224">
        <f>B3/11</f>
        <v>3.9090909090909092</v>
      </c>
      <c r="C9" s="224">
        <f t="shared" ref="C9:M9" si="1">C3/11</f>
        <v>3.9090909090909092</v>
      </c>
      <c r="D9" s="224">
        <f t="shared" si="1"/>
        <v>1.8181818181818181</v>
      </c>
      <c r="E9" s="224">
        <f t="shared" si="1"/>
        <v>6</v>
      </c>
      <c r="F9" s="224">
        <f t="shared" si="1"/>
        <v>6</v>
      </c>
      <c r="G9" s="224">
        <f t="shared" si="1"/>
        <v>1.9090909090909092</v>
      </c>
      <c r="H9" s="224">
        <f t="shared" si="1"/>
        <v>2.7272727272727271</v>
      </c>
      <c r="I9" s="224">
        <f t="shared" si="1"/>
        <v>2.7272727272727271</v>
      </c>
      <c r="J9" s="224">
        <f t="shared" si="1"/>
        <v>5</v>
      </c>
      <c r="K9" s="224">
        <f t="shared" si="1"/>
        <v>5</v>
      </c>
      <c r="L9" s="224">
        <f t="shared" si="1"/>
        <v>5.5454545454545459</v>
      </c>
      <c r="M9" s="224">
        <f t="shared" si="1"/>
        <v>5.5454545454545459</v>
      </c>
      <c r="N9" s="224">
        <f>AVERAGE(B9:M9)</f>
        <v>4.1742424242424248</v>
      </c>
      <c r="O9" s="220">
        <v>11</v>
      </c>
    </row>
    <row r="10" spans="1:15">
      <c r="A10" s="218" t="s">
        <v>209</v>
      </c>
      <c r="B10" s="224">
        <f>B4/9</f>
        <v>5</v>
      </c>
      <c r="C10" s="224">
        <f t="shared" ref="C10:M10" si="2">C4/9</f>
        <v>5</v>
      </c>
      <c r="D10" s="224">
        <f t="shared" si="2"/>
        <v>0.55555555555555558</v>
      </c>
      <c r="E10" s="224">
        <f t="shared" si="2"/>
        <v>8.4444444444444446</v>
      </c>
      <c r="F10" s="224">
        <f t="shared" si="2"/>
        <v>6.2222222222222223</v>
      </c>
      <c r="G10" s="224">
        <f t="shared" si="2"/>
        <v>1.4444444444444444</v>
      </c>
      <c r="H10" s="224">
        <f t="shared" si="2"/>
        <v>6.666666666666667</v>
      </c>
      <c r="I10" s="224">
        <f t="shared" si="2"/>
        <v>5.5555555555555554</v>
      </c>
      <c r="J10" s="224">
        <f t="shared" si="2"/>
        <v>9.3333333333333339</v>
      </c>
      <c r="K10" s="224">
        <f t="shared" si="2"/>
        <v>8.2222222222222214</v>
      </c>
      <c r="L10" s="224">
        <f t="shared" si="2"/>
        <v>5</v>
      </c>
      <c r="M10" s="224">
        <f t="shared" si="2"/>
        <v>3.8888888888888888</v>
      </c>
      <c r="N10" s="224">
        <f>AVERAGE(B10:M10)</f>
        <v>5.4444444444444438</v>
      </c>
      <c r="O10" s="220">
        <v>9</v>
      </c>
    </row>
    <row r="11" spans="1:15">
      <c r="A11" s="218" t="s">
        <v>244</v>
      </c>
      <c r="B11" s="224">
        <f>B5/10</f>
        <v>2.6</v>
      </c>
      <c r="C11" s="224">
        <f t="shared" ref="C11:M11" si="3">C5/10</f>
        <v>3.1</v>
      </c>
      <c r="D11" s="224">
        <f t="shared" si="3"/>
        <v>0.5</v>
      </c>
      <c r="E11" s="224">
        <f t="shared" si="3"/>
        <v>4.4000000000000004</v>
      </c>
      <c r="F11" s="224">
        <f t="shared" si="3"/>
        <v>3.6</v>
      </c>
      <c r="G11" s="224">
        <f t="shared" si="3"/>
        <v>1.3</v>
      </c>
      <c r="H11" s="224">
        <f t="shared" si="3"/>
        <v>4</v>
      </c>
      <c r="I11" s="224">
        <f t="shared" si="3"/>
        <v>4</v>
      </c>
      <c r="J11" s="224">
        <f t="shared" si="3"/>
        <v>4.5999999999999996</v>
      </c>
      <c r="K11" s="224">
        <f t="shared" si="3"/>
        <v>4.5999999999999996</v>
      </c>
      <c r="L11" s="224">
        <f t="shared" si="3"/>
        <v>6</v>
      </c>
      <c r="M11" s="224">
        <f t="shared" si="3"/>
        <v>6.5</v>
      </c>
      <c r="N11" s="224">
        <f>AVERAGE(B11:M11)</f>
        <v>3.7666666666666671</v>
      </c>
      <c r="O11" s="220">
        <v>10</v>
      </c>
    </row>
    <row r="12" spans="1:15" ht="17.25" thickBot="1">
      <c r="A12" s="219" t="s">
        <v>245</v>
      </c>
      <c r="B12" s="224">
        <f>B6/7</f>
        <v>4.2857142857142856</v>
      </c>
      <c r="C12" s="224">
        <f t="shared" ref="C12:M12" si="4">C6/7</f>
        <v>4.2857142857142856</v>
      </c>
      <c r="D12" s="224">
        <f t="shared" si="4"/>
        <v>2.1428571428571428</v>
      </c>
      <c r="E12" s="224">
        <f t="shared" si="4"/>
        <v>2.1428571428571428</v>
      </c>
      <c r="F12" s="224">
        <f t="shared" si="4"/>
        <v>2.1428571428571428</v>
      </c>
      <c r="G12" s="224">
        <f t="shared" si="4"/>
        <v>2.1428571428571428</v>
      </c>
      <c r="H12" s="224">
        <f t="shared" si="4"/>
        <v>5</v>
      </c>
      <c r="I12" s="224">
        <f t="shared" si="4"/>
        <v>0.7142857142857143</v>
      </c>
      <c r="J12" s="224">
        <f t="shared" si="4"/>
        <v>5.4285714285714288</v>
      </c>
      <c r="K12" s="224">
        <f t="shared" si="4"/>
        <v>5.4285714285714288</v>
      </c>
      <c r="L12" s="224">
        <f t="shared" si="4"/>
        <v>1.4285714285714286</v>
      </c>
      <c r="M12" s="224">
        <f t="shared" si="4"/>
        <v>8</v>
      </c>
      <c r="N12" s="224">
        <f>AVERAGE(B12:M12)</f>
        <v>3.5952380952380953</v>
      </c>
      <c r="O12" s="222">
        <v>7</v>
      </c>
    </row>
    <row r="13" spans="1:15" ht="17.25" thickTop="1"/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O13"/>
  <sheetViews>
    <sheetView topLeftCell="A13" zoomScaleNormal="100" workbookViewId="0">
      <selection activeCell="N19" sqref="N19"/>
    </sheetView>
  </sheetViews>
  <sheetFormatPr defaultRowHeight="16.5"/>
  <cols>
    <col min="1" max="1" width="31.25" customWidth="1"/>
    <col min="2" max="2" width="10.875" style="214" bestFit="1" customWidth="1"/>
    <col min="3" max="3" width="7.625" style="214" bestFit="1" customWidth="1"/>
    <col min="4" max="4" width="5.125" style="214" hidden="1" customWidth="1"/>
    <col min="5" max="5" width="11" style="214" bestFit="1" customWidth="1"/>
    <col min="6" max="6" width="7.75" style="214" bestFit="1" customWidth="1"/>
    <col min="7" max="7" width="5.125" style="214" hidden="1" customWidth="1"/>
    <col min="8" max="8" width="10.875" style="214" bestFit="1" customWidth="1"/>
    <col min="9" max="9" width="7.625" style="214" bestFit="1" customWidth="1"/>
    <col min="10" max="10" width="11" style="214" bestFit="1" customWidth="1"/>
    <col min="11" max="11" width="7.75" style="214" bestFit="1" customWidth="1"/>
    <col min="12" max="12" width="10.875" style="214" bestFit="1" customWidth="1"/>
    <col min="13" max="13" width="7.625" style="214" bestFit="1" customWidth="1"/>
  </cols>
  <sheetData>
    <row r="1" spans="1:15" ht="17.25" thickTop="1">
      <c r="A1" s="217" t="s">
        <v>211</v>
      </c>
      <c r="B1" s="215" t="s">
        <v>212</v>
      </c>
      <c r="C1" s="215" t="s">
        <v>213</v>
      </c>
      <c r="D1" s="215" t="s">
        <v>214</v>
      </c>
      <c r="E1" s="215" t="s">
        <v>65</v>
      </c>
      <c r="F1" s="215" t="s">
        <v>66</v>
      </c>
      <c r="G1" s="215" t="s">
        <v>217</v>
      </c>
      <c r="H1" s="215" t="s">
        <v>218</v>
      </c>
      <c r="I1" s="215" t="s">
        <v>219</v>
      </c>
      <c r="J1" s="215" t="s">
        <v>57</v>
      </c>
      <c r="K1" s="215" t="s">
        <v>221</v>
      </c>
      <c r="L1" s="215" t="s">
        <v>222</v>
      </c>
      <c r="M1" s="216" t="s">
        <v>223</v>
      </c>
    </row>
    <row r="2" spans="1:15">
      <c r="A2" s="218" t="s">
        <v>224</v>
      </c>
      <c r="B2" s="220">
        <f>'技術深度盤點 (2)'!H59</f>
        <v>60</v>
      </c>
      <c r="C2" s="220">
        <f>'技術深度盤點 (2)'!M59</f>
        <v>50</v>
      </c>
      <c r="D2" s="220">
        <f>'技術深度盤點 (2)'!R59</f>
        <v>5</v>
      </c>
      <c r="E2" s="220">
        <f>'技術深度盤點 (2)'!W59</f>
        <v>74</v>
      </c>
      <c r="F2" s="220">
        <f>'技術深度盤點 (2)'!AB59</f>
        <v>31</v>
      </c>
      <c r="G2" s="220">
        <f>'技術深度盤點 (2)'!AG59</f>
        <v>10</v>
      </c>
      <c r="H2" s="220">
        <f>'技術深度盤點 (2)'!AL59</f>
        <v>55</v>
      </c>
      <c r="I2" s="220">
        <f>'技術深度盤點 (2)'!AQ59</f>
        <v>40</v>
      </c>
      <c r="J2" s="356">
        <f>'技術深度盤點 (2)'!AV59</f>
        <v>70</v>
      </c>
      <c r="K2" s="356">
        <f>'技術深度盤點 (2)'!BA59</f>
        <v>70</v>
      </c>
      <c r="L2" s="220">
        <f>'技術深度盤點 (2)'!BF59</f>
        <v>33</v>
      </c>
      <c r="M2" s="221">
        <f>'技術深度盤點 (2)'!BK59</f>
        <v>44</v>
      </c>
    </row>
    <row r="3" spans="1:15">
      <c r="A3" s="218" t="s">
        <v>225</v>
      </c>
      <c r="B3" s="351">
        <f>'技術深度盤點 (2)'!H60</f>
        <v>43</v>
      </c>
      <c r="C3" s="351">
        <f>'技術深度盤點 (2)'!M60</f>
        <v>43</v>
      </c>
      <c r="D3" s="220">
        <f>'技術深度盤點 (2)'!R60</f>
        <v>20</v>
      </c>
      <c r="E3" s="352">
        <f>'技術深度盤點 (2)'!W60</f>
        <v>66</v>
      </c>
      <c r="F3" s="352">
        <f>'技術深度盤點 (2)'!AB60</f>
        <v>66</v>
      </c>
      <c r="G3" s="220">
        <f>'技術深度盤點 (2)'!AG60</f>
        <v>21</v>
      </c>
      <c r="H3" s="353">
        <f>'技術深度盤點 (2)'!AL60</f>
        <v>30</v>
      </c>
      <c r="I3" s="353">
        <f>'技術深度盤點 (2)'!AQ60</f>
        <v>30</v>
      </c>
      <c r="J3" s="356">
        <f>'技術深度盤點 (2)'!AV60</f>
        <v>55</v>
      </c>
      <c r="K3" s="356">
        <f>'技術深度盤點 (2)'!BA60</f>
        <v>55</v>
      </c>
      <c r="L3" s="354">
        <f>'技術深度盤點 (2)'!BF60</f>
        <v>61</v>
      </c>
      <c r="M3" s="355">
        <f>'技術深度盤點 (2)'!BK60</f>
        <v>61</v>
      </c>
    </row>
    <row r="4" spans="1:15">
      <c r="A4" s="218" t="s">
        <v>209</v>
      </c>
      <c r="B4" s="220">
        <f>'技術深度盤點 (2)'!H61</f>
        <v>45</v>
      </c>
      <c r="C4" s="220">
        <f>'技術深度盤點 (2)'!M61</f>
        <v>45</v>
      </c>
      <c r="D4" s="220">
        <f>'技術深度盤點 (2)'!R61</f>
        <v>5</v>
      </c>
      <c r="E4" s="220">
        <f>'技術深度盤點 (2)'!W61</f>
        <v>76</v>
      </c>
      <c r="F4" s="220">
        <f>'技術深度盤點 (2)'!AB61</f>
        <v>56</v>
      </c>
      <c r="G4" s="220">
        <f>'技術深度盤點 (2)'!AG61</f>
        <v>13</v>
      </c>
      <c r="H4" s="220">
        <f>'技術深度盤點 (2)'!AL61</f>
        <v>60</v>
      </c>
      <c r="I4" s="220">
        <f>'技術深度盤點 (2)'!AQ61</f>
        <v>50</v>
      </c>
      <c r="J4" s="356">
        <f>'技術深度盤點 (2)'!AV61</f>
        <v>84</v>
      </c>
      <c r="K4" s="356">
        <f>'技術深度盤點 (2)'!BA61</f>
        <v>74</v>
      </c>
      <c r="L4" s="220">
        <f>'技術深度盤點 (2)'!BF61</f>
        <v>45</v>
      </c>
      <c r="M4" s="221">
        <f>'技術深度盤點 (2)'!BK61</f>
        <v>35</v>
      </c>
    </row>
    <row r="5" spans="1:15">
      <c r="A5" s="218" t="s">
        <v>244</v>
      </c>
      <c r="B5" s="220">
        <f>'技術深度盤點 (2)'!H62</f>
        <v>26</v>
      </c>
      <c r="C5" s="220">
        <f>'技術深度盤點 (2)'!M62</f>
        <v>31</v>
      </c>
      <c r="D5" s="220">
        <f>'技術深度盤點 (2)'!R62</f>
        <v>5</v>
      </c>
      <c r="E5" s="220">
        <f>'技術深度盤點 (2)'!W62</f>
        <v>44</v>
      </c>
      <c r="F5" s="220">
        <f>'技術深度盤點 (2)'!AB62</f>
        <v>36</v>
      </c>
      <c r="G5" s="220">
        <f>'技術深度盤點 (2)'!AG62</f>
        <v>13</v>
      </c>
      <c r="H5" s="220">
        <f>'技術深度盤點 (2)'!AL62</f>
        <v>40</v>
      </c>
      <c r="I5" s="220">
        <f>'技術深度盤點 (2)'!AQ62</f>
        <v>40</v>
      </c>
      <c r="J5" s="356">
        <f>'技術深度盤點 (2)'!AV62</f>
        <v>46</v>
      </c>
      <c r="K5" s="356">
        <f>'技術深度盤點 (2)'!BA62</f>
        <v>46</v>
      </c>
      <c r="L5" s="220">
        <f>'技術深度盤點 (2)'!BF62</f>
        <v>60</v>
      </c>
      <c r="M5" s="221">
        <f>'技術深度盤點 (2)'!BK62</f>
        <v>65</v>
      </c>
    </row>
    <row r="6" spans="1:15" ht="17.25" thickBot="1">
      <c r="A6" s="219" t="s">
        <v>245</v>
      </c>
      <c r="B6" s="222">
        <f>'技術深度盤點 (2)'!H63</f>
        <v>30</v>
      </c>
      <c r="C6" s="222">
        <f>'技術深度盤點 (2)'!M63</f>
        <v>30</v>
      </c>
      <c r="D6" s="222">
        <f>'技術深度盤點 (2)'!R63</f>
        <v>15</v>
      </c>
      <c r="E6" s="222">
        <f>'技術深度盤點 (2)'!W63</f>
        <v>15</v>
      </c>
      <c r="F6" s="222">
        <f>'技術深度盤點 (2)'!AB63</f>
        <v>15</v>
      </c>
      <c r="G6" s="222">
        <f>'技術深度盤點 (2)'!AG63</f>
        <v>15</v>
      </c>
      <c r="H6" s="222">
        <f>'技術深度盤點 (2)'!AL63</f>
        <v>35</v>
      </c>
      <c r="I6" s="222">
        <f>'技術深度盤點 (2)'!AQ63</f>
        <v>5</v>
      </c>
      <c r="J6" s="357">
        <f>'技術深度盤點 (2)'!AV63</f>
        <v>38</v>
      </c>
      <c r="K6" s="357">
        <f>'技術深度盤點 (2)'!BA63</f>
        <v>38</v>
      </c>
      <c r="L6" s="222">
        <f>'技術深度盤點 (2)'!BF63</f>
        <v>10</v>
      </c>
      <c r="M6" s="223">
        <f>'技術深度盤點 (2)'!BK63</f>
        <v>56</v>
      </c>
    </row>
    <row r="7" spans="1:15" ht="17.25" thickTop="1">
      <c r="A7" s="217" t="s">
        <v>211</v>
      </c>
      <c r="B7" s="215" t="s">
        <v>212</v>
      </c>
      <c r="C7" s="215" t="s">
        <v>213</v>
      </c>
      <c r="D7" s="215" t="s">
        <v>214</v>
      </c>
      <c r="E7" s="215" t="s">
        <v>65</v>
      </c>
      <c r="F7" s="215" t="s">
        <v>66</v>
      </c>
      <c r="G7" s="215" t="s">
        <v>217</v>
      </c>
      <c r="H7" s="215" t="s">
        <v>218</v>
      </c>
      <c r="I7" s="215" t="s">
        <v>219</v>
      </c>
      <c r="J7" s="215" t="s">
        <v>57</v>
      </c>
      <c r="K7" s="215" t="s">
        <v>221</v>
      </c>
      <c r="L7" s="215" t="s">
        <v>222</v>
      </c>
      <c r="M7" s="216" t="s">
        <v>223</v>
      </c>
      <c r="N7" s="225" t="s">
        <v>228</v>
      </c>
    </row>
    <row r="8" spans="1:15">
      <c r="A8" s="218" t="s">
        <v>224</v>
      </c>
      <c r="B8" s="224">
        <f>B2/14</f>
        <v>4.2857142857142856</v>
      </c>
      <c r="C8" s="224">
        <f t="shared" ref="C8:M8" si="0">C2/14</f>
        <v>3.5714285714285716</v>
      </c>
      <c r="D8" s="224">
        <f t="shared" si="0"/>
        <v>0.35714285714285715</v>
      </c>
      <c r="E8" s="224">
        <f t="shared" si="0"/>
        <v>5.2857142857142856</v>
      </c>
      <c r="F8" s="224">
        <f t="shared" si="0"/>
        <v>2.2142857142857144</v>
      </c>
      <c r="G8" s="224">
        <f t="shared" si="0"/>
        <v>0.7142857142857143</v>
      </c>
      <c r="H8" s="224">
        <f t="shared" si="0"/>
        <v>3.9285714285714284</v>
      </c>
      <c r="I8" s="224">
        <f t="shared" si="0"/>
        <v>2.8571428571428572</v>
      </c>
      <c r="J8" s="224">
        <f t="shared" si="0"/>
        <v>5</v>
      </c>
      <c r="K8" s="224">
        <f t="shared" si="0"/>
        <v>5</v>
      </c>
      <c r="L8" s="224">
        <f t="shared" si="0"/>
        <v>2.3571428571428572</v>
      </c>
      <c r="M8" s="224">
        <f t="shared" si="0"/>
        <v>3.1428571428571428</v>
      </c>
      <c r="N8" s="224">
        <f>AVERAGE(B8:M8)</f>
        <v>3.2261904761904763</v>
      </c>
      <c r="O8" s="220">
        <v>14</v>
      </c>
    </row>
    <row r="9" spans="1:15">
      <c r="A9" s="218" t="s">
        <v>225</v>
      </c>
      <c r="B9" s="224">
        <f>B3/11</f>
        <v>3.9090909090909092</v>
      </c>
      <c r="C9" s="224">
        <f t="shared" ref="C9:M9" si="1">C3/11</f>
        <v>3.9090909090909092</v>
      </c>
      <c r="D9" s="224">
        <f t="shared" si="1"/>
        <v>1.8181818181818181</v>
      </c>
      <c r="E9" s="224">
        <f t="shared" si="1"/>
        <v>6</v>
      </c>
      <c r="F9" s="224">
        <f t="shared" si="1"/>
        <v>6</v>
      </c>
      <c r="G9" s="224">
        <f t="shared" si="1"/>
        <v>1.9090909090909092</v>
      </c>
      <c r="H9" s="224">
        <f t="shared" si="1"/>
        <v>2.7272727272727271</v>
      </c>
      <c r="I9" s="224">
        <f t="shared" si="1"/>
        <v>2.7272727272727271</v>
      </c>
      <c r="J9" s="224">
        <f t="shared" si="1"/>
        <v>5</v>
      </c>
      <c r="K9" s="224">
        <f t="shared" si="1"/>
        <v>5</v>
      </c>
      <c r="L9" s="224">
        <f t="shared" si="1"/>
        <v>5.5454545454545459</v>
      </c>
      <c r="M9" s="224">
        <f t="shared" si="1"/>
        <v>5.5454545454545459</v>
      </c>
      <c r="N9" s="224">
        <f>AVERAGE(B9:M9)</f>
        <v>4.1742424242424248</v>
      </c>
      <c r="O9" s="220">
        <v>11</v>
      </c>
    </row>
    <row r="10" spans="1:15">
      <c r="A10" s="218" t="s">
        <v>209</v>
      </c>
      <c r="B10" s="224">
        <f>B4/9</f>
        <v>5</v>
      </c>
      <c r="C10" s="224">
        <f t="shared" ref="C10:M10" si="2">C4/9</f>
        <v>5</v>
      </c>
      <c r="D10" s="224">
        <f t="shared" si="2"/>
        <v>0.55555555555555558</v>
      </c>
      <c r="E10" s="224">
        <f t="shared" si="2"/>
        <v>8.4444444444444446</v>
      </c>
      <c r="F10" s="224">
        <f t="shared" si="2"/>
        <v>6.2222222222222223</v>
      </c>
      <c r="G10" s="224">
        <f t="shared" si="2"/>
        <v>1.4444444444444444</v>
      </c>
      <c r="H10" s="224">
        <f t="shared" si="2"/>
        <v>6.666666666666667</v>
      </c>
      <c r="I10" s="224">
        <f t="shared" si="2"/>
        <v>5.5555555555555554</v>
      </c>
      <c r="J10" s="224">
        <f t="shared" si="2"/>
        <v>9.3333333333333339</v>
      </c>
      <c r="K10" s="224">
        <f t="shared" si="2"/>
        <v>8.2222222222222214</v>
      </c>
      <c r="L10" s="224">
        <f t="shared" si="2"/>
        <v>5</v>
      </c>
      <c r="M10" s="224">
        <f t="shared" si="2"/>
        <v>3.8888888888888888</v>
      </c>
      <c r="N10" s="224">
        <f>AVERAGE(B10:M10)</f>
        <v>5.4444444444444438</v>
      </c>
      <c r="O10" s="220">
        <v>9</v>
      </c>
    </row>
    <row r="11" spans="1:15">
      <c r="A11" s="218" t="s">
        <v>244</v>
      </c>
      <c r="B11" s="224">
        <f>B5/10</f>
        <v>2.6</v>
      </c>
      <c r="C11" s="224">
        <f t="shared" ref="C11:M11" si="3">C5/10</f>
        <v>3.1</v>
      </c>
      <c r="D11" s="224">
        <f t="shared" si="3"/>
        <v>0.5</v>
      </c>
      <c r="E11" s="224">
        <f t="shared" si="3"/>
        <v>4.4000000000000004</v>
      </c>
      <c r="F11" s="224">
        <f t="shared" si="3"/>
        <v>3.6</v>
      </c>
      <c r="G11" s="224">
        <f t="shared" si="3"/>
        <v>1.3</v>
      </c>
      <c r="H11" s="224">
        <f t="shared" si="3"/>
        <v>4</v>
      </c>
      <c r="I11" s="224">
        <f t="shared" si="3"/>
        <v>4</v>
      </c>
      <c r="J11" s="224">
        <f t="shared" si="3"/>
        <v>4.5999999999999996</v>
      </c>
      <c r="K11" s="224">
        <f t="shared" si="3"/>
        <v>4.5999999999999996</v>
      </c>
      <c r="L11" s="224">
        <f t="shared" si="3"/>
        <v>6</v>
      </c>
      <c r="M11" s="224">
        <f t="shared" si="3"/>
        <v>6.5</v>
      </c>
      <c r="N11" s="224">
        <f>AVERAGE(B11:M11)</f>
        <v>3.7666666666666671</v>
      </c>
      <c r="O11" s="220">
        <v>10</v>
      </c>
    </row>
    <row r="12" spans="1:15" ht="17.25" thickBot="1">
      <c r="A12" s="219" t="s">
        <v>245</v>
      </c>
      <c r="B12" s="224">
        <f>B6/7</f>
        <v>4.2857142857142856</v>
      </c>
      <c r="C12" s="224">
        <f t="shared" ref="C12:M12" si="4">C6/7</f>
        <v>4.2857142857142856</v>
      </c>
      <c r="D12" s="224">
        <f t="shared" si="4"/>
        <v>2.1428571428571428</v>
      </c>
      <c r="E12" s="224">
        <f t="shared" si="4"/>
        <v>2.1428571428571428</v>
      </c>
      <c r="F12" s="224">
        <f t="shared" si="4"/>
        <v>2.1428571428571428</v>
      </c>
      <c r="G12" s="224">
        <f t="shared" si="4"/>
        <v>2.1428571428571428</v>
      </c>
      <c r="H12" s="224">
        <f t="shared" si="4"/>
        <v>5</v>
      </c>
      <c r="I12" s="224">
        <f t="shared" si="4"/>
        <v>0.7142857142857143</v>
      </c>
      <c r="J12" s="224">
        <f t="shared" si="4"/>
        <v>5.4285714285714288</v>
      </c>
      <c r="K12" s="224">
        <f t="shared" si="4"/>
        <v>5.4285714285714288</v>
      </c>
      <c r="L12" s="224">
        <f t="shared" si="4"/>
        <v>1.4285714285714286</v>
      </c>
      <c r="M12" s="224">
        <f t="shared" si="4"/>
        <v>8</v>
      </c>
      <c r="N12" s="224">
        <f>AVERAGE(B12:M12)</f>
        <v>3.5952380952380953</v>
      </c>
      <c r="O12" s="222">
        <v>7</v>
      </c>
    </row>
    <row r="13" spans="1:15" ht="17.25" thickTop="1"/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2:BP165"/>
  <sheetViews>
    <sheetView tabSelected="1" topLeftCell="A2" zoomScale="70" zoomScaleNormal="70" workbookViewId="0">
      <pane xSplit="2" ySplit="4" topLeftCell="W53" activePane="bottomRight" state="frozen"/>
      <selection activeCell="A2" sqref="A2"/>
      <selection pane="topRight" activeCell="C2" sqref="C2"/>
      <selection pane="bottomLeft" activeCell="A5" sqref="A5"/>
      <selection pane="bottomRight" activeCell="AA66" sqref="AA66"/>
    </sheetView>
  </sheetViews>
  <sheetFormatPr defaultColWidth="8.75" defaultRowHeight="16.5"/>
  <cols>
    <col min="1" max="1" width="16.25" style="30" customWidth="1"/>
    <col min="2" max="2" width="29.375" style="30" customWidth="1"/>
    <col min="3" max="3" width="21.5" style="30" customWidth="1"/>
    <col min="4" max="6" width="11.25" style="229" customWidth="1"/>
    <col min="7" max="7" width="9.5" style="229" customWidth="1"/>
    <col min="8" max="8" width="10.875" style="229" customWidth="1"/>
    <col min="9" max="9" width="11.375" style="19" customWidth="1"/>
    <col min="10" max="10" width="13.5" style="19" customWidth="1"/>
    <col min="11" max="12" width="10.25" style="19" customWidth="1"/>
    <col min="13" max="13" width="38.75" style="19" customWidth="1"/>
    <col min="14" max="14" width="11.375" style="19" customWidth="1"/>
    <col min="15" max="15" width="13.5" style="19" customWidth="1"/>
    <col min="16" max="17" width="10.25" style="19" customWidth="1"/>
    <col min="18" max="18" width="37.875" style="19" customWidth="1"/>
    <col min="19" max="19" width="10.875" style="19" customWidth="1"/>
    <col min="20" max="20" width="13.125" style="19" customWidth="1"/>
    <col min="21" max="23" width="10.25" style="19" customWidth="1"/>
    <col min="24" max="24" width="11.375" style="19" customWidth="1"/>
    <col min="25" max="25" width="13.5" style="19" customWidth="1"/>
    <col min="26" max="28" width="10.25" style="19" customWidth="1"/>
    <col min="29" max="29" width="11.375" style="19" customWidth="1"/>
    <col min="30" max="30" width="13.5" style="19" customWidth="1"/>
    <col min="31" max="33" width="10.25" style="19" customWidth="1"/>
    <col min="34" max="34" width="10.875" style="19" customWidth="1"/>
    <col min="35" max="35" width="13.125" style="19" customWidth="1"/>
    <col min="36" max="38" width="10.25" style="19" customWidth="1"/>
    <col min="39" max="39" width="11.375" style="19" customWidth="1"/>
    <col min="40" max="40" width="13.5" style="19" customWidth="1"/>
    <col min="41" max="42" width="10.25" style="19" customWidth="1"/>
    <col min="43" max="43" width="34.375" style="19" customWidth="1"/>
    <col min="44" max="44" width="11.375" style="19" customWidth="1"/>
    <col min="45" max="45" width="13.5" style="19" customWidth="1"/>
    <col min="46" max="48" width="10.25" style="19" customWidth="1"/>
    <col min="49" max="49" width="11.375" style="19" customWidth="1"/>
    <col min="50" max="50" width="13.5" style="19" customWidth="1"/>
    <col min="51" max="53" width="10.25" style="19" customWidth="1"/>
    <col min="54" max="54" width="11.375" style="19" customWidth="1"/>
    <col min="55" max="55" width="13.5" style="19" customWidth="1"/>
    <col min="56" max="58" width="10.25" style="19" customWidth="1"/>
    <col min="59" max="59" width="11.375" style="19" customWidth="1"/>
    <col min="60" max="60" width="13.5" style="19" customWidth="1"/>
    <col min="61" max="62" width="10.25" style="19" customWidth="1"/>
    <col min="63" max="63" width="28.25" style="19" customWidth="1"/>
    <col min="64" max="64" width="11.375" style="19" customWidth="1"/>
    <col min="65" max="65" width="13.5" style="19" customWidth="1"/>
    <col min="66" max="67" width="10.25" style="19" customWidth="1"/>
    <col min="68" max="68" width="18.625" style="19" customWidth="1"/>
    <col min="69" max="16384" width="8.75" style="19"/>
  </cols>
  <sheetData>
    <row r="2" spans="1:68" ht="36.75" customHeight="1" thickBot="1">
      <c r="E2" s="257"/>
      <c r="F2" s="257"/>
      <c r="I2" s="31"/>
      <c r="J2" s="31" t="s">
        <v>319</v>
      </c>
      <c r="K2" s="31" t="s">
        <v>320</v>
      </c>
    </row>
    <row r="3" spans="1:68" ht="18" thickTop="1" thickBot="1">
      <c r="A3" s="31"/>
      <c r="B3" s="32" t="s">
        <v>2</v>
      </c>
      <c r="C3" s="31"/>
      <c r="D3" s="257"/>
      <c r="E3" s="257"/>
      <c r="F3" s="257"/>
      <c r="G3" s="238"/>
      <c r="H3" s="238"/>
      <c r="I3" s="383" t="s">
        <v>63</v>
      </c>
      <c r="J3" s="384"/>
      <c r="K3" s="384"/>
      <c r="L3" s="384"/>
      <c r="M3" s="385"/>
      <c r="N3" s="383" t="s">
        <v>316</v>
      </c>
      <c r="O3" s="384"/>
      <c r="P3" s="384"/>
      <c r="Q3" s="384"/>
      <c r="R3" s="385"/>
      <c r="S3" s="383" t="s">
        <v>318</v>
      </c>
      <c r="T3" s="384"/>
      <c r="U3" s="384"/>
      <c r="V3" s="384"/>
      <c r="W3" s="385"/>
      <c r="X3" s="383" t="s">
        <v>65</v>
      </c>
      <c r="Y3" s="384"/>
      <c r="Z3" s="384"/>
      <c r="AA3" s="384"/>
      <c r="AB3" s="385"/>
      <c r="AC3" s="383" t="s">
        <v>275</v>
      </c>
      <c r="AD3" s="384"/>
      <c r="AE3" s="384"/>
      <c r="AF3" s="384"/>
      <c r="AG3" s="385"/>
      <c r="AH3" s="383" t="s">
        <v>67</v>
      </c>
      <c r="AI3" s="384"/>
      <c r="AJ3" s="384"/>
      <c r="AK3" s="384"/>
      <c r="AL3" s="385"/>
      <c r="AM3" s="383" t="s">
        <v>68</v>
      </c>
      <c r="AN3" s="384"/>
      <c r="AO3" s="384"/>
      <c r="AP3" s="384"/>
      <c r="AQ3" s="385"/>
      <c r="AR3" s="383" t="s">
        <v>279</v>
      </c>
      <c r="AS3" s="384"/>
      <c r="AT3" s="384"/>
      <c r="AU3" s="384"/>
      <c r="AV3" s="385"/>
      <c r="AW3" s="383" t="s">
        <v>57</v>
      </c>
      <c r="AX3" s="384"/>
      <c r="AY3" s="384"/>
      <c r="AZ3" s="384"/>
      <c r="BA3" s="385"/>
      <c r="BB3" s="383" t="s">
        <v>282</v>
      </c>
      <c r="BC3" s="384"/>
      <c r="BD3" s="384"/>
      <c r="BE3" s="384"/>
      <c r="BF3" s="385"/>
      <c r="BG3" s="383" t="s">
        <v>59</v>
      </c>
      <c r="BH3" s="384"/>
      <c r="BI3" s="384"/>
      <c r="BJ3" s="384"/>
      <c r="BK3" s="385"/>
      <c r="BL3" s="383" t="s">
        <v>285</v>
      </c>
      <c r="BM3" s="384"/>
      <c r="BN3" s="384"/>
      <c r="BO3" s="384"/>
      <c r="BP3" s="385"/>
    </row>
    <row r="4" spans="1:68" ht="32.25" thickTop="1">
      <c r="A4" s="372" t="s">
        <v>4</v>
      </c>
      <c r="B4" s="373"/>
      <c r="C4" s="374"/>
      <c r="D4" s="258" t="s">
        <v>288</v>
      </c>
      <c r="E4" s="258" t="s">
        <v>289</v>
      </c>
      <c r="F4" s="258" t="s">
        <v>290</v>
      </c>
      <c r="G4" s="237"/>
      <c r="H4" s="237"/>
      <c r="I4" s="375" t="s">
        <v>5</v>
      </c>
      <c r="J4" s="376"/>
      <c r="K4" s="377"/>
      <c r="L4" s="378"/>
      <c r="M4" s="33"/>
      <c r="N4" s="375" t="s">
        <v>5</v>
      </c>
      <c r="O4" s="376"/>
      <c r="P4" s="377"/>
      <c r="Q4" s="378"/>
      <c r="R4" s="33"/>
      <c r="S4" s="375" t="s">
        <v>5</v>
      </c>
      <c r="T4" s="376"/>
      <c r="U4" s="377"/>
      <c r="V4" s="378"/>
      <c r="W4" s="33"/>
      <c r="X4" s="375" t="s">
        <v>5</v>
      </c>
      <c r="Y4" s="376"/>
      <c r="Z4" s="377"/>
      <c r="AA4" s="378"/>
      <c r="AB4" s="33"/>
      <c r="AC4" s="375" t="s">
        <v>5</v>
      </c>
      <c r="AD4" s="376"/>
      <c r="AE4" s="377"/>
      <c r="AF4" s="378"/>
      <c r="AG4" s="33"/>
      <c r="AH4" s="375" t="s">
        <v>5</v>
      </c>
      <c r="AI4" s="376"/>
      <c r="AJ4" s="377"/>
      <c r="AK4" s="378"/>
      <c r="AL4" s="33"/>
      <c r="AM4" s="375" t="s">
        <v>5</v>
      </c>
      <c r="AN4" s="376"/>
      <c r="AO4" s="377"/>
      <c r="AP4" s="378"/>
      <c r="AQ4" s="33"/>
      <c r="AR4" s="375" t="s">
        <v>5</v>
      </c>
      <c r="AS4" s="376"/>
      <c r="AT4" s="377"/>
      <c r="AU4" s="378"/>
      <c r="AV4" s="33"/>
      <c r="AW4" s="375" t="s">
        <v>5</v>
      </c>
      <c r="AX4" s="376"/>
      <c r="AY4" s="377"/>
      <c r="AZ4" s="378"/>
      <c r="BA4" s="33"/>
      <c r="BB4" s="375" t="s">
        <v>5</v>
      </c>
      <c r="BC4" s="376"/>
      <c r="BD4" s="377"/>
      <c r="BE4" s="378"/>
      <c r="BF4" s="33"/>
      <c r="BG4" s="375" t="s">
        <v>5</v>
      </c>
      <c r="BH4" s="376"/>
      <c r="BI4" s="377"/>
      <c r="BJ4" s="378"/>
      <c r="BK4" s="33"/>
      <c r="BL4" s="375" t="s">
        <v>5</v>
      </c>
      <c r="BM4" s="376"/>
      <c r="BN4" s="377"/>
      <c r="BO4" s="378"/>
      <c r="BP4" s="33"/>
    </row>
    <row r="5" spans="1:68" ht="54">
      <c r="A5" s="15" t="s">
        <v>70</v>
      </c>
      <c r="B5" s="16" t="s">
        <v>3</v>
      </c>
      <c r="C5" s="17" t="s">
        <v>71</v>
      </c>
      <c r="D5" s="231" t="s">
        <v>246</v>
      </c>
      <c r="E5" s="231" t="s">
        <v>247</v>
      </c>
      <c r="F5" s="231" t="s">
        <v>248</v>
      </c>
      <c r="G5" s="232"/>
      <c r="H5" s="232"/>
      <c r="I5" s="21" t="s">
        <v>54</v>
      </c>
      <c r="J5" s="13" t="s">
        <v>72</v>
      </c>
      <c r="K5" s="14" t="s">
        <v>73</v>
      </c>
      <c r="L5" s="18" t="s">
        <v>52</v>
      </c>
      <c r="M5" s="12" t="s">
        <v>53</v>
      </c>
      <c r="N5" s="21" t="s">
        <v>54</v>
      </c>
      <c r="O5" s="13" t="s">
        <v>72</v>
      </c>
      <c r="P5" s="14" t="s">
        <v>73</v>
      </c>
      <c r="Q5" s="18" t="s">
        <v>52</v>
      </c>
      <c r="R5" s="12" t="s">
        <v>53</v>
      </c>
      <c r="S5" s="21" t="s">
        <v>54</v>
      </c>
      <c r="T5" s="13" t="s">
        <v>56</v>
      </c>
      <c r="U5" s="14" t="s">
        <v>74</v>
      </c>
      <c r="V5" s="18" t="s">
        <v>52</v>
      </c>
      <c r="W5" s="12" t="s">
        <v>53</v>
      </c>
      <c r="X5" s="21" t="s">
        <v>54</v>
      </c>
      <c r="Y5" s="13" t="s">
        <v>72</v>
      </c>
      <c r="Z5" s="14" t="s">
        <v>73</v>
      </c>
      <c r="AA5" s="18" t="s">
        <v>52</v>
      </c>
      <c r="AB5" s="12" t="s">
        <v>53</v>
      </c>
      <c r="AC5" s="21" t="s">
        <v>54</v>
      </c>
      <c r="AD5" s="13" t="s">
        <v>72</v>
      </c>
      <c r="AE5" s="14" t="s">
        <v>73</v>
      </c>
      <c r="AF5" s="18" t="s">
        <v>52</v>
      </c>
      <c r="AG5" s="12" t="s">
        <v>53</v>
      </c>
      <c r="AH5" s="21" t="s">
        <v>54</v>
      </c>
      <c r="AI5" s="13" t="s">
        <v>56</v>
      </c>
      <c r="AJ5" s="14" t="s">
        <v>74</v>
      </c>
      <c r="AK5" s="18" t="s">
        <v>52</v>
      </c>
      <c r="AL5" s="12" t="s">
        <v>53</v>
      </c>
      <c r="AM5" s="21" t="s">
        <v>54</v>
      </c>
      <c r="AN5" s="13" t="s">
        <v>72</v>
      </c>
      <c r="AO5" s="14" t="s">
        <v>73</v>
      </c>
      <c r="AP5" s="18" t="s">
        <v>52</v>
      </c>
      <c r="AQ5" s="12" t="s">
        <v>53</v>
      </c>
      <c r="AR5" s="21" t="s">
        <v>54</v>
      </c>
      <c r="AS5" s="13" t="s">
        <v>72</v>
      </c>
      <c r="AT5" s="14" t="s">
        <v>73</v>
      </c>
      <c r="AU5" s="18" t="s">
        <v>52</v>
      </c>
      <c r="AV5" s="12" t="s">
        <v>53</v>
      </c>
      <c r="AW5" s="21" t="s">
        <v>54</v>
      </c>
      <c r="AX5" s="13" t="s">
        <v>72</v>
      </c>
      <c r="AY5" s="14" t="s">
        <v>73</v>
      </c>
      <c r="AZ5" s="18" t="s">
        <v>52</v>
      </c>
      <c r="BA5" s="12" t="s">
        <v>53</v>
      </c>
      <c r="BB5" s="21" t="s">
        <v>54</v>
      </c>
      <c r="BC5" s="13" t="s">
        <v>72</v>
      </c>
      <c r="BD5" s="14" t="s">
        <v>73</v>
      </c>
      <c r="BE5" s="18" t="s">
        <v>52</v>
      </c>
      <c r="BF5" s="12" t="s">
        <v>53</v>
      </c>
      <c r="BG5" s="21" t="s">
        <v>54</v>
      </c>
      <c r="BH5" s="13" t="s">
        <v>72</v>
      </c>
      <c r="BI5" s="14" t="s">
        <v>73</v>
      </c>
      <c r="BJ5" s="18" t="s">
        <v>52</v>
      </c>
      <c r="BK5" s="12" t="s">
        <v>53</v>
      </c>
      <c r="BL5" s="21" t="s">
        <v>54</v>
      </c>
      <c r="BM5" s="13" t="s">
        <v>72</v>
      </c>
      <c r="BN5" s="14" t="s">
        <v>73</v>
      </c>
      <c r="BO5" s="18" t="s">
        <v>52</v>
      </c>
      <c r="BP5" s="12" t="s">
        <v>53</v>
      </c>
    </row>
    <row r="6" spans="1:68" ht="12.75" customHeight="1">
      <c r="A6" s="34"/>
      <c r="B6" s="16"/>
      <c r="C6" s="17"/>
      <c r="D6" s="232"/>
      <c r="E6" s="232"/>
      <c r="F6" s="232"/>
      <c r="G6" s="232"/>
      <c r="H6" s="232"/>
      <c r="I6" s="35">
        <v>0</v>
      </c>
      <c r="J6" s="36">
        <v>0</v>
      </c>
      <c r="K6" s="36">
        <v>0</v>
      </c>
      <c r="L6" s="37">
        <v>1</v>
      </c>
      <c r="M6" s="38"/>
      <c r="N6" s="35">
        <v>10</v>
      </c>
      <c r="O6" s="36">
        <v>8</v>
      </c>
      <c r="P6" s="36">
        <v>5</v>
      </c>
      <c r="Q6" s="37">
        <v>0</v>
      </c>
      <c r="R6" s="38"/>
      <c r="S6" s="35">
        <v>10</v>
      </c>
      <c r="T6" s="36">
        <v>8</v>
      </c>
      <c r="U6" s="36">
        <v>5</v>
      </c>
      <c r="V6" s="37">
        <v>0</v>
      </c>
      <c r="W6" s="38"/>
      <c r="X6" s="35">
        <v>10</v>
      </c>
      <c r="Y6" s="36">
        <v>8</v>
      </c>
      <c r="Z6" s="36">
        <v>5</v>
      </c>
      <c r="AA6" s="37">
        <v>0</v>
      </c>
      <c r="AB6" s="38"/>
      <c r="AC6" s="35">
        <v>10</v>
      </c>
      <c r="AD6" s="36">
        <v>8</v>
      </c>
      <c r="AE6" s="36">
        <v>5</v>
      </c>
      <c r="AF6" s="37">
        <v>0</v>
      </c>
      <c r="AG6" s="38"/>
      <c r="AH6" s="35">
        <v>10</v>
      </c>
      <c r="AI6" s="36">
        <v>8</v>
      </c>
      <c r="AJ6" s="36">
        <v>5</v>
      </c>
      <c r="AK6" s="37">
        <v>0</v>
      </c>
      <c r="AL6" s="38"/>
      <c r="AM6" s="35">
        <v>10</v>
      </c>
      <c r="AN6" s="36">
        <v>8</v>
      </c>
      <c r="AO6" s="36">
        <v>5</v>
      </c>
      <c r="AP6" s="37">
        <v>0</v>
      </c>
      <c r="AQ6" s="38"/>
      <c r="AR6" s="35">
        <v>10</v>
      </c>
      <c r="AS6" s="36">
        <v>8</v>
      </c>
      <c r="AT6" s="36">
        <v>5</v>
      </c>
      <c r="AU6" s="37">
        <v>0</v>
      </c>
      <c r="AV6" s="38"/>
      <c r="AW6" s="35">
        <v>10</v>
      </c>
      <c r="AX6" s="36">
        <v>8</v>
      </c>
      <c r="AY6" s="36">
        <v>5</v>
      </c>
      <c r="AZ6" s="37">
        <v>0</v>
      </c>
      <c r="BA6" s="38"/>
      <c r="BB6" s="35">
        <v>10</v>
      </c>
      <c r="BC6" s="36">
        <v>8</v>
      </c>
      <c r="BD6" s="36">
        <v>5</v>
      </c>
      <c r="BE6" s="37">
        <v>0</v>
      </c>
      <c r="BF6" s="38"/>
      <c r="BG6" s="35">
        <v>10</v>
      </c>
      <c r="BH6" s="36">
        <v>8</v>
      </c>
      <c r="BI6" s="36">
        <v>5</v>
      </c>
      <c r="BJ6" s="37">
        <v>0</v>
      </c>
      <c r="BK6" s="38"/>
      <c r="BL6" s="35">
        <v>10</v>
      </c>
      <c r="BM6" s="36">
        <v>8</v>
      </c>
      <c r="BN6" s="36">
        <v>5</v>
      </c>
      <c r="BO6" s="37">
        <v>0</v>
      </c>
      <c r="BP6" s="38"/>
    </row>
    <row r="7" spans="1:68" ht="87" thickBot="1">
      <c r="A7" s="366" t="s">
        <v>7</v>
      </c>
      <c r="B7" s="1" t="s">
        <v>8</v>
      </c>
      <c r="C7" s="2" t="s">
        <v>9</v>
      </c>
      <c r="D7" s="234" t="s">
        <v>61</v>
      </c>
      <c r="E7" s="234"/>
      <c r="F7" s="234"/>
      <c r="G7" s="239">
        <v>1</v>
      </c>
      <c r="H7" s="260">
        <f>IF(D7="V",1,2)</f>
        <v>1</v>
      </c>
      <c r="I7" s="39"/>
      <c r="J7" s="40"/>
      <c r="K7" s="41">
        <v>1</v>
      </c>
      <c r="L7" s="42"/>
      <c r="M7" s="23"/>
      <c r="N7" s="39"/>
      <c r="O7" s="40"/>
      <c r="P7" s="41">
        <v>1</v>
      </c>
      <c r="Q7" s="42"/>
      <c r="R7" s="23"/>
      <c r="S7" s="268"/>
      <c r="T7" s="268"/>
      <c r="U7" s="268"/>
      <c r="V7" s="269">
        <v>1</v>
      </c>
      <c r="W7" s="270" t="s">
        <v>127</v>
      </c>
      <c r="X7" s="39"/>
      <c r="Y7" s="40">
        <v>1</v>
      </c>
      <c r="Z7" s="41"/>
      <c r="AA7" s="42"/>
      <c r="AB7" s="23"/>
      <c r="AC7" s="39"/>
      <c r="AD7" s="40">
        <v>1</v>
      </c>
      <c r="AE7" s="41"/>
      <c r="AF7" s="42"/>
      <c r="AG7" s="23"/>
      <c r="AH7" s="39"/>
      <c r="AI7" s="40"/>
      <c r="AJ7" s="41"/>
      <c r="AK7" s="42">
        <v>1</v>
      </c>
      <c r="AL7" s="27" t="s">
        <v>138</v>
      </c>
      <c r="AM7" s="176"/>
      <c r="AN7" s="177"/>
      <c r="AO7" s="178">
        <v>1</v>
      </c>
      <c r="AP7" s="179"/>
      <c r="AQ7" s="180"/>
      <c r="AR7" s="176"/>
      <c r="AS7" s="177"/>
      <c r="AT7" s="178">
        <v>1</v>
      </c>
      <c r="AU7" s="179"/>
      <c r="AV7" s="180"/>
      <c r="AW7" s="119"/>
      <c r="AX7" s="40"/>
      <c r="AY7" s="41">
        <v>1</v>
      </c>
      <c r="AZ7" s="40"/>
      <c r="BA7" s="120"/>
      <c r="BB7" s="119"/>
      <c r="BC7" s="40"/>
      <c r="BD7" s="41">
        <v>1</v>
      </c>
      <c r="BE7" s="42"/>
      <c r="BF7" s="120"/>
      <c r="BG7" s="155"/>
      <c r="BH7" s="156"/>
      <c r="BI7" s="157"/>
      <c r="BJ7" s="41">
        <v>1</v>
      </c>
      <c r="BK7" s="153" t="s">
        <v>159</v>
      </c>
      <c r="BL7" s="155"/>
      <c r="BM7" s="156"/>
      <c r="BN7" s="157"/>
      <c r="BO7" s="41">
        <v>1</v>
      </c>
      <c r="BP7" s="153" t="s">
        <v>159</v>
      </c>
    </row>
    <row r="8" spans="1:68" ht="27.75" thickBot="1">
      <c r="A8" s="381"/>
      <c r="B8" s="1" t="s">
        <v>75</v>
      </c>
      <c r="C8" s="2" t="s">
        <v>76</v>
      </c>
      <c r="D8" s="234" t="s">
        <v>61</v>
      </c>
      <c r="E8" s="234"/>
      <c r="F8" s="234"/>
      <c r="G8" s="239">
        <v>1</v>
      </c>
      <c r="H8" s="260">
        <f t="shared" ref="H8:H57" si="0">IF(D8="V",1,2)</f>
        <v>1</v>
      </c>
      <c r="I8" s="39"/>
      <c r="J8" s="40"/>
      <c r="K8" s="41">
        <v>1</v>
      </c>
      <c r="L8" s="42"/>
      <c r="M8" s="23"/>
      <c r="N8" s="39"/>
      <c r="O8" s="40"/>
      <c r="P8" s="41">
        <v>1</v>
      </c>
      <c r="Q8" s="42"/>
      <c r="R8" s="23"/>
      <c r="S8" s="43"/>
      <c r="T8" s="43"/>
      <c r="U8" s="43"/>
      <c r="V8" s="44">
        <v>1</v>
      </c>
      <c r="W8" s="24" t="s">
        <v>127</v>
      </c>
      <c r="X8" s="39"/>
      <c r="Y8" s="40">
        <v>1</v>
      </c>
      <c r="Z8" s="41"/>
      <c r="AA8" s="42"/>
      <c r="AB8" s="23"/>
      <c r="AC8" s="39"/>
      <c r="AD8" s="40">
        <v>1</v>
      </c>
      <c r="AE8" s="41"/>
      <c r="AF8" s="42"/>
      <c r="AG8" s="23"/>
      <c r="AH8" s="39"/>
      <c r="AI8" s="40"/>
      <c r="AJ8" s="41"/>
      <c r="AK8" s="42">
        <v>1</v>
      </c>
      <c r="AL8" s="27" t="s">
        <v>138</v>
      </c>
      <c r="AM8" s="176"/>
      <c r="AN8" s="177"/>
      <c r="AO8" s="178">
        <v>1</v>
      </c>
      <c r="AP8" s="179"/>
      <c r="AQ8" s="180"/>
      <c r="AR8" s="176"/>
      <c r="AS8" s="177"/>
      <c r="AT8" s="178">
        <v>1</v>
      </c>
      <c r="AU8" s="179"/>
      <c r="AV8" s="180"/>
      <c r="AW8" s="119"/>
      <c r="AX8" s="40"/>
      <c r="AY8" s="41">
        <v>1</v>
      </c>
      <c r="AZ8" s="42"/>
      <c r="BA8" s="120"/>
      <c r="BB8" s="119"/>
      <c r="BC8" s="40"/>
      <c r="BD8" s="41">
        <v>1</v>
      </c>
      <c r="BE8" s="42"/>
      <c r="BF8" s="120"/>
      <c r="BG8" s="155"/>
      <c r="BH8" s="41">
        <v>1</v>
      </c>
      <c r="BI8" s="157"/>
      <c r="BJ8" s="41"/>
      <c r="BK8" s="153"/>
      <c r="BL8" s="155"/>
      <c r="BM8" s="41">
        <v>1</v>
      </c>
      <c r="BN8" s="157"/>
      <c r="BO8" s="41"/>
      <c r="BP8" s="153"/>
    </row>
    <row r="9" spans="1:68" ht="61.9" customHeight="1" thickBot="1">
      <c r="A9" s="381"/>
      <c r="B9" s="1" t="s">
        <v>10</v>
      </c>
      <c r="C9" s="2" t="s">
        <v>11</v>
      </c>
      <c r="D9" s="234"/>
      <c r="E9" s="234"/>
      <c r="F9" s="234" t="s">
        <v>61</v>
      </c>
      <c r="G9" s="239">
        <v>1</v>
      </c>
      <c r="H9" s="260">
        <f t="shared" si="0"/>
        <v>2</v>
      </c>
      <c r="I9" s="39"/>
      <c r="J9" s="40"/>
      <c r="K9" s="41">
        <v>1</v>
      </c>
      <c r="L9" s="42"/>
      <c r="M9" s="23"/>
      <c r="N9" s="39"/>
      <c r="O9" s="40"/>
      <c r="P9" s="41">
        <v>1</v>
      </c>
      <c r="Q9" s="42"/>
      <c r="R9" s="23"/>
      <c r="S9" s="43"/>
      <c r="T9" s="43"/>
      <c r="U9" s="43"/>
      <c r="V9" s="44">
        <v>1</v>
      </c>
      <c r="W9" s="24" t="s">
        <v>127</v>
      </c>
      <c r="X9" s="39">
        <v>1</v>
      </c>
      <c r="Y9" s="40"/>
      <c r="Z9" s="41"/>
      <c r="AA9" s="42"/>
      <c r="AB9" s="23"/>
      <c r="AC9" s="39"/>
      <c r="AD9" s="40"/>
      <c r="AE9" s="41"/>
      <c r="AF9" s="42">
        <v>1</v>
      </c>
      <c r="AG9" s="114" t="s">
        <v>155</v>
      </c>
      <c r="AH9" s="39"/>
      <c r="AI9" s="40"/>
      <c r="AJ9" s="41"/>
      <c r="AK9" s="42">
        <v>1</v>
      </c>
      <c r="AL9" s="27" t="s">
        <v>138</v>
      </c>
      <c r="AM9" s="176"/>
      <c r="AN9" s="177"/>
      <c r="AO9" s="178"/>
      <c r="AP9" s="179">
        <v>1</v>
      </c>
      <c r="AQ9" s="23" t="s">
        <v>170</v>
      </c>
      <c r="AR9" s="176"/>
      <c r="AS9" s="177"/>
      <c r="AT9" s="178"/>
      <c r="AU9" s="179">
        <v>1</v>
      </c>
      <c r="AV9" s="23" t="s">
        <v>170</v>
      </c>
      <c r="AW9" s="119"/>
      <c r="AX9" s="40"/>
      <c r="AY9" s="41">
        <v>1</v>
      </c>
      <c r="AZ9" s="42"/>
      <c r="BA9" s="120"/>
      <c r="BB9" s="119"/>
      <c r="BC9" s="40"/>
      <c r="BD9" s="41">
        <v>1</v>
      </c>
      <c r="BE9" s="42"/>
      <c r="BF9" s="120"/>
      <c r="BG9" s="155"/>
      <c r="BH9" s="156"/>
      <c r="BI9" s="41">
        <v>1</v>
      </c>
      <c r="BJ9" s="41"/>
      <c r="BK9" s="153"/>
      <c r="BL9" s="155"/>
      <c r="BM9" s="156"/>
      <c r="BN9" s="157"/>
      <c r="BO9" s="41"/>
      <c r="BP9" s="153" t="s">
        <v>160</v>
      </c>
    </row>
    <row r="10" spans="1:68" ht="39" thickBot="1">
      <c r="A10" s="381"/>
      <c r="B10" s="1" t="s">
        <v>12</v>
      </c>
      <c r="C10" s="2" t="s">
        <v>13</v>
      </c>
      <c r="D10" s="234"/>
      <c r="E10" s="234"/>
      <c r="F10" s="234" t="s">
        <v>292</v>
      </c>
      <c r="G10" s="239">
        <v>1</v>
      </c>
      <c r="H10" s="260">
        <f t="shared" si="0"/>
        <v>2</v>
      </c>
      <c r="I10" s="39"/>
      <c r="J10" s="40"/>
      <c r="K10" s="45"/>
      <c r="L10" s="41">
        <v>1</v>
      </c>
      <c r="M10" s="23" t="s">
        <v>62</v>
      </c>
      <c r="N10" s="39"/>
      <c r="O10" s="40"/>
      <c r="P10" s="45"/>
      <c r="Q10" s="46">
        <v>1</v>
      </c>
      <c r="R10" s="47"/>
      <c r="S10" s="43"/>
      <c r="T10" s="43"/>
      <c r="U10" s="43"/>
      <c r="V10" s="44">
        <v>1</v>
      </c>
      <c r="W10" s="24"/>
      <c r="X10" s="39">
        <v>1</v>
      </c>
      <c r="Y10" s="40"/>
      <c r="Z10" s="41"/>
      <c r="AA10" s="42"/>
      <c r="AB10" s="23"/>
      <c r="AC10" s="39"/>
      <c r="AD10" s="40"/>
      <c r="AE10" s="41"/>
      <c r="AF10" s="250">
        <v>1</v>
      </c>
      <c r="AG10" s="23"/>
      <c r="AH10" s="39"/>
      <c r="AI10" s="40"/>
      <c r="AJ10" s="41">
        <v>1</v>
      </c>
      <c r="AK10" s="42"/>
      <c r="AL10" s="27" t="s">
        <v>139</v>
      </c>
      <c r="AM10" s="181"/>
      <c r="AN10" s="182"/>
      <c r="AO10" s="183">
        <v>1</v>
      </c>
      <c r="AP10" s="184"/>
      <c r="AQ10" s="185"/>
      <c r="AR10" s="181"/>
      <c r="AS10" s="182"/>
      <c r="AT10" s="183">
        <v>1</v>
      </c>
      <c r="AU10" s="184"/>
      <c r="AV10" s="185"/>
      <c r="AW10" s="121"/>
      <c r="AX10" s="116"/>
      <c r="AY10" s="122"/>
      <c r="AZ10" s="41">
        <v>1</v>
      </c>
      <c r="BA10" s="123"/>
      <c r="BB10" s="121"/>
      <c r="BC10" s="116"/>
      <c r="BD10" s="122"/>
      <c r="BE10" s="41">
        <v>1</v>
      </c>
      <c r="BF10" s="123"/>
      <c r="BG10" s="155"/>
      <c r="BH10" s="156"/>
      <c r="BI10" s="41">
        <v>1</v>
      </c>
      <c r="BJ10" s="41"/>
      <c r="BK10" s="153"/>
      <c r="BL10" s="155"/>
      <c r="BM10" s="156"/>
      <c r="BN10" s="41">
        <v>1</v>
      </c>
      <c r="BO10" s="41"/>
      <c r="BP10" s="153"/>
    </row>
    <row r="11" spans="1:68" ht="30.6" customHeight="1" thickBot="1">
      <c r="A11" s="381"/>
      <c r="B11" s="1" t="s">
        <v>77</v>
      </c>
      <c r="C11" s="2" t="s">
        <v>14</v>
      </c>
      <c r="D11" s="234" t="s">
        <v>61</v>
      </c>
      <c r="E11" s="234"/>
      <c r="F11" s="234"/>
      <c r="G11" s="239">
        <v>1</v>
      </c>
      <c r="H11" s="260">
        <f t="shared" si="0"/>
        <v>1</v>
      </c>
      <c r="I11" s="39"/>
      <c r="J11" s="40"/>
      <c r="K11" s="41">
        <v>1</v>
      </c>
      <c r="L11" s="46"/>
      <c r="M11" s="47"/>
      <c r="N11" s="39"/>
      <c r="O11" s="40"/>
      <c r="P11" s="41">
        <v>1</v>
      </c>
      <c r="Q11" s="46"/>
      <c r="R11" s="47"/>
      <c r="S11" s="43"/>
      <c r="T11" s="43"/>
      <c r="U11" s="43"/>
      <c r="V11" s="44">
        <v>1</v>
      </c>
      <c r="W11" s="24" t="s">
        <v>128</v>
      </c>
      <c r="X11" s="39"/>
      <c r="Y11" s="40"/>
      <c r="Z11" s="41">
        <v>1</v>
      </c>
      <c r="AA11" s="42"/>
      <c r="AB11" s="23"/>
      <c r="AC11" s="39"/>
      <c r="AD11" s="40"/>
      <c r="AE11" s="41">
        <v>1</v>
      </c>
      <c r="AF11" s="42"/>
      <c r="AG11" s="23"/>
      <c r="AH11" s="39"/>
      <c r="AI11" s="40"/>
      <c r="AJ11" s="41"/>
      <c r="AK11" s="42">
        <v>1</v>
      </c>
      <c r="AL11" s="27" t="s">
        <v>140</v>
      </c>
      <c r="AM11" s="181"/>
      <c r="AN11" s="182"/>
      <c r="AO11" s="183">
        <v>1</v>
      </c>
      <c r="AP11" s="184"/>
      <c r="AQ11" s="185"/>
      <c r="AR11" s="181"/>
      <c r="AS11" s="182"/>
      <c r="AT11" s="183">
        <v>1</v>
      </c>
      <c r="AU11" s="184"/>
      <c r="AV11" s="185"/>
      <c r="AW11" s="121"/>
      <c r="AX11" s="41">
        <v>1</v>
      </c>
      <c r="AY11" s="122"/>
      <c r="AZ11" s="124"/>
      <c r="BA11" s="123"/>
      <c r="BB11" s="121"/>
      <c r="BC11" s="41">
        <v>1</v>
      </c>
      <c r="BD11" s="122"/>
      <c r="BE11" s="124"/>
      <c r="BF11" s="123"/>
      <c r="BG11" s="155"/>
      <c r="BH11" s="156"/>
      <c r="BI11" s="41">
        <v>1</v>
      </c>
      <c r="BJ11" s="41"/>
      <c r="BK11" s="153"/>
      <c r="BL11" s="155"/>
      <c r="BM11" s="156"/>
      <c r="BN11" s="41">
        <v>1</v>
      </c>
      <c r="BO11" s="41"/>
      <c r="BP11" s="153"/>
    </row>
    <row r="12" spans="1:68" ht="23.1" customHeight="1" thickBot="1">
      <c r="A12" s="381"/>
      <c r="B12" s="1" t="s">
        <v>78</v>
      </c>
      <c r="C12" s="2" t="s">
        <v>79</v>
      </c>
      <c r="D12" s="234"/>
      <c r="E12" s="234"/>
      <c r="F12" s="234" t="s">
        <v>293</v>
      </c>
      <c r="G12" s="239">
        <v>1</v>
      </c>
      <c r="H12" s="260">
        <f t="shared" si="0"/>
        <v>2</v>
      </c>
      <c r="I12" s="39"/>
      <c r="J12" s="40"/>
      <c r="K12" s="41">
        <v>1</v>
      </c>
      <c r="L12" s="46"/>
      <c r="M12" s="47"/>
      <c r="N12" s="39"/>
      <c r="O12" s="40"/>
      <c r="P12" s="41">
        <v>1</v>
      </c>
      <c r="Q12" s="46"/>
      <c r="R12" s="47"/>
      <c r="S12" s="43"/>
      <c r="T12" s="43"/>
      <c r="U12" s="43"/>
      <c r="V12" s="44">
        <v>1</v>
      </c>
      <c r="W12" s="24" t="s">
        <v>127</v>
      </c>
      <c r="X12" s="39"/>
      <c r="Y12" s="40"/>
      <c r="Z12" s="41">
        <v>1</v>
      </c>
      <c r="AA12" s="42"/>
      <c r="AB12" s="23"/>
      <c r="AC12" s="39"/>
      <c r="AD12" s="40"/>
      <c r="AE12" s="41"/>
      <c r="AF12" s="42">
        <v>1</v>
      </c>
      <c r="AG12" s="23"/>
      <c r="AH12" s="39"/>
      <c r="AI12" s="40"/>
      <c r="AJ12" s="41"/>
      <c r="AK12" s="42">
        <v>1</v>
      </c>
      <c r="AL12" s="27" t="s">
        <v>138</v>
      </c>
      <c r="AM12" s="181">
        <v>1</v>
      </c>
      <c r="AN12" s="182"/>
      <c r="AO12" s="183"/>
      <c r="AP12" s="184"/>
      <c r="AQ12" s="185" t="s">
        <v>197</v>
      </c>
      <c r="AR12" s="181"/>
      <c r="AS12" s="182"/>
      <c r="AT12" s="183"/>
      <c r="AU12" s="184">
        <v>1</v>
      </c>
      <c r="AV12" s="185" t="s">
        <v>172</v>
      </c>
      <c r="AW12" s="121"/>
      <c r="AX12" s="41">
        <v>1</v>
      </c>
      <c r="AY12" s="122"/>
      <c r="AZ12" s="124"/>
      <c r="BA12" s="123"/>
      <c r="BB12" s="121"/>
      <c r="BC12" s="41">
        <v>1</v>
      </c>
      <c r="BD12" s="122"/>
      <c r="BE12" s="124"/>
      <c r="BF12" s="123"/>
      <c r="BG12" s="155"/>
      <c r="BH12" s="156"/>
      <c r="BI12" s="41">
        <v>1</v>
      </c>
      <c r="BJ12" s="41"/>
      <c r="BK12" s="153"/>
      <c r="BL12" s="155"/>
      <c r="BM12" s="156"/>
      <c r="BN12" s="41">
        <v>1</v>
      </c>
      <c r="BO12" s="41"/>
      <c r="BP12" s="153"/>
    </row>
    <row r="13" spans="1:68" ht="54.75" customHeight="1" thickBot="1">
      <c r="A13" s="381"/>
      <c r="B13" s="1" t="s">
        <v>80</v>
      </c>
      <c r="C13" s="2" t="s">
        <v>15</v>
      </c>
      <c r="D13" s="234"/>
      <c r="E13" s="234"/>
      <c r="F13" s="234" t="s">
        <v>61</v>
      </c>
      <c r="G13" s="239">
        <v>1</v>
      </c>
      <c r="H13" s="260">
        <f t="shared" si="0"/>
        <v>2</v>
      </c>
      <c r="I13" s="39"/>
      <c r="J13" s="40"/>
      <c r="K13" s="41">
        <v>1</v>
      </c>
      <c r="L13" s="46"/>
      <c r="M13" s="47"/>
      <c r="N13" s="39"/>
      <c r="O13" s="40"/>
      <c r="P13" s="41">
        <v>1</v>
      </c>
      <c r="Q13" s="46"/>
      <c r="R13" s="47"/>
      <c r="S13" s="43"/>
      <c r="T13" s="43"/>
      <c r="U13" s="43"/>
      <c r="V13" s="44">
        <v>1</v>
      </c>
      <c r="W13" s="24" t="s">
        <v>127</v>
      </c>
      <c r="X13" s="39">
        <v>1</v>
      </c>
      <c r="Y13" s="40"/>
      <c r="Z13" s="41"/>
      <c r="AA13" s="42"/>
      <c r="AB13" s="23"/>
      <c r="AC13" s="39"/>
      <c r="AD13" s="40"/>
      <c r="AE13" s="41"/>
      <c r="AF13" s="250">
        <v>1</v>
      </c>
      <c r="AG13" s="23"/>
      <c r="AH13" s="39"/>
      <c r="AI13" s="40"/>
      <c r="AJ13" s="41"/>
      <c r="AK13" s="42">
        <v>1</v>
      </c>
      <c r="AL13" s="27" t="s">
        <v>138</v>
      </c>
      <c r="AM13" s="181"/>
      <c r="AN13" s="182"/>
      <c r="AO13" s="183"/>
      <c r="AP13" s="184">
        <v>1</v>
      </c>
      <c r="AQ13" s="185" t="s">
        <v>173</v>
      </c>
      <c r="AR13" s="181"/>
      <c r="AS13" s="182"/>
      <c r="AT13" s="183"/>
      <c r="AU13" s="184">
        <v>1</v>
      </c>
      <c r="AV13" s="185" t="s">
        <v>173</v>
      </c>
      <c r="AW13" s="121"/>
      <c r="AX13" s="116"/>
      <c r="AY13" s="41">
        <v>1</v>
      </c>
      <c r="AZ13" s="124"/>
      <c r="BA13" s="123"/>
      <c r="BB13" s="121"/>
      <c r="BC13" s="116"/>
      <c r="BD13" s="41">
        <v>1</v>
      </c>
      <c r="BE13" s="124"/>
      <c r="BF13" s="123"/>
      <c r="BG13" s="155"/>
      <c r="BH13" s="156"/>
      <c r="BI13" s="157"/>
      <c r="BJ13" s="41">
        <v>1</v>
      </c>
      <c r="BK13" s="153" t="s">
        <v>160</v>
      </c>
      <c r="BL13" s="155"/>
      <c r="BM13" s="156"/>
      <c r="BN13" s="157"/>
      <c r="BO13" s="41">
        <v>1</v>
      </c>
      <c r="BP13" s="153" t="s">
        <v>160</v>
      </c>
    </row>
    <row r="14" spans="1:68" ht="52.5" thickBot="1">
      <c r="A14" s="381"/>
      <c r="B14" s="1" t="s">
        <v>81</v>
      </c>
      <c r="C14" s="2" t="s">
        <v>16</v>
      </c>
      <c r="D14" s="234" t="s">
        <v>61</v>
      </c>
      <c r="E14" s="234"/>
      <c r="F14" s="234"/>
      <c r="G14" s="239">
        <v>1</v>
      </c>
      <c r="H14" s="260">
        <f t="shared" si="0"/>
        <v>1</v>
      </c>
      <c r="I14" s="39"/>
      <c r="J14" s="40"/>
      <c r="K14" s="41">
        <v>1</v>
      </c>
      <c r="L14" s="46"/>
      <c r="M14" s="47"/>
      <c r="N14" s="39"/>
      <c r="O14" s="40"/>
      <c r="P14" s="41">
        <v>1</v>
      </c>
      <c r="Q14" s="46"/>
      <c r="R14" s="47"/>
      <c r="S14" s="43"/>
      <c r="T14" s="43"/>
      <c r="U14" s="43"/>
      <c r="V14" s="44">
        <v>1</v>
      </c>
      <c r="W14" s="24" t="s">
        <v>127</v>
      </c>
      <c r="X14" s="39"/>
      <c r="Y14" s="40"/>
      <c r="Z14" s="41"/>
      <c r="AA14" s="42">
        <v>1</v>
      </c>
      <c r="AB14" s="23" t="s">
        <v>156</v>
      </c>
      <c r="AC14" s="39"/>
      <c r="AD14" s="40"/>
      <c r="AE14" s="41"/>
      <c r="AF14" s="42">
        <v>1</v>
      </c>
      <c r="AG14" s="23" t="s">
        <v>156</v>
      </c>
      <c r="AH14" s="39"/>
      <c r="AI14" s="40"/>
      <c r="AJ14" s="41"/>
      <c r="AK14" s="42">
        <v>1</v>
      </c>
      <c r="AL14" s="27" t="s">
        <v>138</v>
      </c>
      <c r="AM14" s="181"/>
      <c r="AN14" s="182"/>
      <c r="AO14" s="183">
        <v>1</v>
      </c>
      <c r="AP14" s="184"/>
      <c r="AQ14" s="185"/>
      <c r="AR14" s="181"/>
      <c r="AS14" s="182"/>
      <c r="AT14" s="183">
        <v>1</v>
      </c>
      <c r="AU14" s="184"/>
      <c r="AV14" s="185"/>
      <c r="AW14" s="121"/>
      <c r="AX14" s="116"/>
      <c r="AY14" s="41">
        <v>1</v>
      </c>
      <c r="AZ14" s="124"/>
      <c r="BA14" s="123"/>
      <c r="BB14" s="121"/>
      <c r="BC14" s="116"/>
      <c r="BD14" s="41">
        <v>1</v>
      </c>
      <c r="BE14" s="124"/>
      <c r="BF14" s="123"/>
      <c r="BG14" s="155"/>
      <c r="BH14" s="156"/>
      <c r="BI14" s="157"/>
      <c r="BJ14" s="41">
        <v>1</v>
      </c>
      <c r="BK14" s="153" t="s">
        <v>161</v>
      </c>
      <c r="BL14" s="155"/>
      <c r="BM14" s="156"/>
      <c r="BN14" s="157"/>
      <c r="BO14" s="41">
        <v>1</v>
      </c>
      <c r="BP14" s="153" t="s">
        <v>161</v>
      </c>
    </row>
    <row r="15" spans="1:68" ht="48" thickBot="1">
      <c r="A15" s="381"/>
      <c r="B15" s="1" t="s">
        <v>82</v>
      </c>
      <c r="C15" s="2" t="s">
        <v>83</v>
      </c>
      <c r="D15" s="234"/>
      <c r="E15" s="234"/>
      <c r="F15" s="234" t="s">
        <v>293</v>
      </c>
      <c r="G15" s="239">
        <v>1</v>
      </c>
      <c r="H15" s="260">
        <f t="shared" si="0"/>
        <v>2</v>
      </c>
      <c r="I15" s="39">
        <v>1</v>
      </c>
      <c r="J15" s="40"/>
      <c r="K15" s="45"/>
      <c r="L15" s="46"/>
      <c r="M15" s="23" t="s">
        <v>168</v>
      </c>
      <c r="N15" s="39"/>
      <c r="O15" s="40"/>
      <c r="P15" s="45"/>
      <c r="Q15" s="41">
        <v>1</v>
      </c>
      <c r="R15" s="23" t="s">
        <v>62</v>
      </c>
      <c r="S15" s="43"/>
      <c r="T15" s="43"/>
      <c r="U15" s="43"/>
      <c r="V15" s="44">
        <v>1</v>
      </c>
      <c r="W15" s="24"/>
      <c r="X15" s="39"/>
      <c r="Y15" s="40"/>
      <c r="Z15" s="41"/>
      <c r="AA15" s="42">
        <v>1</v>
      </c>
      <c r="AB15" s="23" t="s">
        <v>156</v>
      </c>
      <c r="AC15" s="39"/>
      <c r="AD15" s="40"/>
      <c r="AE15" s="41"/>
      <c r="AF15" s="42">
        <v>1</v>
      </c>
      <c r="AG15" s="23" t="s">
        <v>156</v>
      </c>
      <c r="AH15" s="39"/>
      <c r="AI15" s="40"/>
      <c r="AJ15" s="41">
        <v>1</v>
      </c>
      <c r="AK15" s="42"/>
      <c r="AL15" s="27" t="s">
        <v>141</v>
      </c>
      <c r="AM15" s="181"/>
      <c r="AN15" s="182"/>
      <c r="AO15" s="183"/>
      <c r="AP15" s="184">
        <v>1</v>
      </c>
      <c r="AQ15" s="115" t="s">
        <v>174</v>
      </c>
      <c r="AR15" s="181"/>
      <c r="AS15" s="182"/>
      <c r="AT15" s="183"/>
      <c r="AU15" s="184">
        <v>1</v>
      </c>
      <c r="AV15" s="185" t="s">
        <v>174</v>
      </c>
      <c r="AW15" s="121"/>
      <c r="AX15" s="116"/>
      <c r="AY15" s="41">
        <v>1</v>
      </c>
      <c r="AZ15" s="124"/>
      <c r="BA15" s="123"/>
      <c r="BB15" s="121"/>
      <c r="BC15" s="116"/>
      <c r="BD15" s="41">
        <v>1</v>
      </c>
      <c r="BE15" s="124"/>
      <c r="BF15" s="123"/>
      <c r="BG15" s="155"/>
      <c r="BH15" s="156"/>
      <c r="BI15" s="157"/>
      <c r="BJ15" s="41">
        <v>1</v>
      </c>
      <c r="BK15" s="153" t="s">
        <v>162</v>
      </c>
      <c r="BL15" s="155"/>
      <c r="BM15" s="41">
        <v>1</v>
      </c>
      <c r="BN15" s="157"/>
      <c r="BO15" s="41"/>
      <c r="BP15" s="153"/>
    </row>
    <row r="16" spans="1:68" ht="43.5" customHeight="1" thickBot="1">
      <c r="A16" s="381"/>
      <c r="B16" s="1" t="s">
        <v>17</v>
      </c>
      <c r="C16" s="2" t="s">
        <v>84</v>
      </c>
      <c r="D16" s="234" t="s">
        <v>293</v>
      </c>
      <c r="E16" s="234"/>
      <c r="F16" s="234"/>
      <c r="G16" s="239">
        <v>1</v>
      </c>
      <c r="H16" s="260">
        <f t="shared" si="0"/>
        <v>1</v>
      </c>
      <c r="I16" s="48"/>
      <c r="J16" s="49"/>
      <c r="K16" s="41">
        <v>1</v>
      </c>
      <c r="L16" s="46"/>
      <c r="M16" s="47"/>
      <c r="N16" s="48"/>
      <c r="O16" s="49"/>
      <c r="P16" s="41">
        <v>1</v>
      </c>
      <c r="Q16" s="46"/>
      <c r="R16" s="47"/>
      <c r="S16" s="43"/>
      <c r="T16" s="43"/>
      <c r="U16" s="43">
        <v>1</v>
      </c>
      <c r="V16" s="44"/>
      <c r="W16" s="24" t="s">
        <v>129</v>
      </c>
      <c r="X16" s="39"/>
      <c r="Y16" s="40"/>
      <c r="Z16" s="41">
        <v>1</v>
      </c>
      <c r="AA16" s="42"/>
      <c r="AB16" s="23"/>
      <c r="AC16" s="39"/>
      <c r="AD16" s="40"/>
      <c r="AE16" s="41">
        <v>1</v>
      </c>
      <c r="AF16" s="42"/>
      <c r="AG16" s="23"/>
      <c r="AH16" s="39"/>
      <c r="AI16" s="40"/>
      <c r="AJ16" s="41"/>
      <c r="AK16" s="42">
        <v>1</v>
      </c>
      <c r="AL16" s="27" t="s">
        <v>142</v>
      </c>
      <c r="AM16" s="181">
        <v>1</v>
      </c>
      <c r="AN16" s="182"/>
      <c r="AO16" s="183"/>
      <c r="AP16" s="184"/>
      <c r="AQ16" s="185" t="s">
        <v>198</v>
      </c>
      <c r="AR16" s="181">
        <v>1</v>
      </c>
      <c r="AS16" s="182"/>
      <c r="AT16" s="183"/>
      <c r="AU16" s="184"/>
      <c r="AV16" s="185" t="s">
        <v>176</v>
      </c>
      <c r="AW16" s="125"/>
      <c r="AX16" s="41">
        <v>1</v>
      </c>
      <c r="AY16" s="122"/>
      <c r="AZ16" s="124"/>
      <c r="BA16" s="123"/>
      <c r="BB16" s="125"/>
      <c r="BC16" s="41">
        <v>1</v>
      </c>
      <c r="BD16" s="122"/>
      <c r="BE16" s="124"/>
      <c r="BF16" s="123"/>
      <c r="BG16" s="155"/>
      <c r="BH16" s="156"/>
      <c r="BI16" s="157"/>
      <c r="BJ16" s="41">
        <v>1</v>
      </c>
      <c r="BK16" s="153" t="s">
        <v>162</v>
      </c>
      <c r="BL16" s="155"/>
      <c r="BM16" s="41">
        <v>1</v>
      </c>
      <c r="BN16" s="157"/>
      <c r="BO16" s="41"/>
      <c r="BP16" s="153"/>
    </row>
    <row r="17" spans="1:68" ht="15.6" customHeight="1" thickBot="1">
      <c r="A17" s="381"/>
      <c r="B17" s="3" t="s">
        <v>18</v>
      </c>
      <c r="C17" s="2" t="s">
        <v>19</v>
      </c>
      <c r="D17" s="234"/>
      <c r="E17" s="234"/>
      <c r="F17" s="234" t="s">
        <v>61</v>
      </c>
      <c r="G17" s="239">
        <v>1</v>
      </c>
      <c r="H17" s="260">
        <f t="shared" si="0"/>
        <v>2</v>
      </c>
      <c r="I17" s="48"/>
      <c r="J17" s="49"/>
      <c r="K17" s="41">
        <v>1</v>
      </c>
      <c r="L17" s="46"/>
      <c r="M17" s="47"/>
      <c r="N17" s="48"/>
      <c r="O17" s="49"/>
      <c r="P17" s="41">
        <v>1</v>
      </c>
      <c r="Q17" s="46"/>
      <c r="R17" s="47"/>
      <c r="S17" s="43"/>
      <c r="T17" s="43"/>
      <c r="U17" s="43"/>
      <c r="V17" s="44">
        <v>1</v>
      </c>
      <c r="W17" s="24" t="s">
        <v>127</v>
      </c>
      <c r="X17" s="39"/>
      <c r="Y17" s="40"/>
      <c r="Z17" s="41"/>
      <c r="AA17" s="42">
        <v>1</v>
      </c>
      <c r="AB17" s="23" t="s">
        <v>156</v>
      </c>
      <c r="AC17" s="39"/>
      <c r="AD17" s="40"/>
      <c r="AE17" s="41"/>
      <c r="AF17" s="42">
        <v>1</v>
      </c>
      <c r="AG17" s="23" t="s">
        <v>156</v>
      </c>
      <c r="AH17" s="39"/>
      <c r="AI17" s="40"/>
      <c r="AJ17" s="41"/>
      <c r="AK17" s="42">
        <v>1</v>
      </c>
      <c r="AL17" s="27" t="s">
        <v>138</v>
      </c>
      <c r="AM17" s="181"/>
      <c r="AN17" s="182"/>
      <c r="AO17" s="183"/>
      <c r="AP17" s="184">
        <v>1</v>
      </c>
      <c r="AQ17" s="185" t="s">
        <v>173</v>
      </c>
      <c r="AR17" s="181"/>
      <c r="AS17" s="182"/>
      <c r="AT17" s="183"/>
      <c r="AU17" s="184">
        <v>1</v>
      </c>
      <c r="AV17" s="185" t="s">
        <v>173</v>
      </c>
      <c r="AW17" s="125"/>
      <c r="AX17" s="41">
        <v>1</v>
      </c>
      <c r="AY17" s="122"/>
      <c r="AZ17" s="124"/>
      <c r="BA17" s="123"/>
      <c r="BB17" s="125"/>
      <c r="BC17" s="41">
        <v>1</v>
      </c>
      <c r="BD17" s="122"/>
      <c r="BE17" s="124"/>
      <c r="BF17" s="123"/>
      <c r="BG17" s="155"/>
      <c r="BH17" s="156"/>
      <c r="BI17" s="157"/>
      <c r="BJ17" s="41">
        <v>1</v>
      </c>
      <c r="BK17" s="153" t="s">
        <v>160</v>
      </c>
      <c r="BL17" s="155"/>
      <c r="BM17" s="156"/>
      <c r="BN17" s="157"/>
      <c r="BO17" s="41">
        <v>1</v>
      </c>
      <c r="BP17" s="153" t="s">
        <v>160</v>
      </c>
    </row>
    <row r="18" spans="1:68" ht="22.15" customHeight="1" thickBot="1">
      <c r="A18" s="381"/>
      <c r="B18" s="3" t="s">
        <v>20</v>
      </c>
      <c r="C18" s="4" t="s">
        <v>21</v>
      </c>
      <c r="D18" s="234"/>
      <c r="E18" s="234"/>
      <c r="F18" s="234" t="s">
        <v>292</v>
      </c>
      <c r="G18" s="240">
        <v>1</v>
      </c>
      <c r="H18" s="261">
        <f t="shared" si="0"/>
        <v>2</v>
      </c>
      <c r="I18" s="50"/>
      <c r="J18" s="51"/>
      <c r="K18" s="41">
        <v>1</v>
      </c>
      <c r="L18" s="52"/>
      <c r="M18" s="53"/>
      <c r="N18" s="50"/>
      <c r="O18" s="51"/>
      <c r="P18" s="41">
        <v>1</v>
      </c>
      <c r="Q18" s="52"/>
      <c r="R18" s="53"/>
      <c r="S18" s="54"/>
      <c r="T18" s="54"/>
      <c r="U18" s="54"/>
      <c r="V18" s="271">
        <v>1</v>
      </c>
      <c r="W18" s="25" t="s">
        <v>130</v>
      </c>
      <c r="X18" s="57"/>
      <c r="Y18" s="58"/>
      <c r="Z18" s="59">
        <v>1</v>
      </c>
      <c r="AA18" s="60"/>
      <c r="AB18" s="22"/>
      <c r="AC18" s="57"/>
      <c r="AD18" s="58"/>
      <c r="AE18" s="59">
        <v>1</v>
      </c>
      <c r="AF18" s="60"/>
      <c r="AG18" s="22"/>
      <c r="AH18" s="57"/>
      <c r="AI18" s="58"/>
      <c r="AJ18" s="59"/>
      <c r="AK18" s="60">
        <v>1</v>
      </c>
      <c r="AL18" s="28" t="s">
        <v>143</v>
      </c>
      <c r="AM18" s="186">
        <v>1</v>
      </c>
      <c r="AN18" s="187"/>
      <c r="AO18" s="188"/>
      <c r="AP18" s="189"/>
      <c r="AQ18" s="190" t="s">
        <v>177</v>
      </c>
      <c r="AR18" s="186"/>
      <c r="AS18" s="187"/>
      <c r="AT18" s="188">
        <v>1</v>
      </c>
      <c r="AU18" s="189"/>
      <c r="AV18" s="190"/>
      <c r="AW18" s="126"/>
      <c r="AX18" s="41">
        <v>1</v>
      </c>
      <c r="AY18" s="127"/>
      <c r="AZ18" s="128"/>
      <c r="BA18" s="129"/>
      <c r="BB18" s="126"/>
      <c r="BC18" s="41">
        <v>1</v>
      </c>
      <c r="BD18" s="127"/>
      <c r="BE18" s="128"/>
      <c r="BF18" s="129"/>
      <c r="BG18" s="160"/>
      <c r="BH18" s="161"/>
      <c r="BI18" s="41">
        <v>1</v>
      </c>
      <c r="BJ18" s="41"/>
      <c r="BK18" s="154"/>
      <c r="BL18" s="160"/>
      <c r="BM18" s="161"/>
      <c r="BN18" s="41">
        <v>1</v>
      </c>
      <c r="BO18" s="41"/>
      <c r="BP18" s="154"/>
    </row>
    <row r="19" spans="1:68" ht="52.5" thickBot="1">
      <c r="A19" s="381"/>
      <c r="B19" s="1" t="s">
        <v>22</v>
      </c>
      <c r="C19" s="4"/>
      <c r="D19" s="234"/>
      <c r="E19" s="234"/>
      <c r="F19" s="234" t="s">
        <v>61</v>
      </c>
      <c r="G19" s="240">
        <v>1</v>
      </c>
      <c r="H19" s="261">
        <f t="shared" si="0"/>
        <v>2</v>
      </c>
      <c r="I19" s="50"/>
      <c r="J19" s="51"/>
      <c r="K19" s="56"/>
      <c r="L19" s="41">
        <v>1</v>
      </c>
      <c r="M19" s="22" t="s">
        <v>123</v>
      </c>
      <c r="N19" s="50"/>
      <c r="O19" s="51"/>
      <c r="P19" s="56"/>
      <c r="Q19" s="41">
        <v>1</v>
      </c>
      <c r="R19" s="22" t="s">
        <v>123</v>
      </c>
      <c r="S19" s="61"/>
      <c r="T19" s="61"/>
      <c r="U19" s="61"/>
      <c r="V19" s="62">
        <v>1</v>
      </c>
      <c r="W19" s="63" t="s">
        <v>131</v>
      </c>
      <c r="X19" s="57"/>
      <c r="Y19" s="58">
        <v>1</v>
      </c>
      <c r="Z19" s="59"/>
      <c r="AA19" s="60"/>
      <c r="AB19" s="22"/>
      <c r="AC19" s="57"/>
      <c r="AD19" s="58"/>
      <c r="AE19" s="59"/>
      <c r="AF19" s="60">
        <v>1</v>
      </c>
      <c r="AG19" s="22"/>
      <c r="AH19" s="57"/>
      <c r="AI19" s="58"/>
      <c r="AJ19" s="59"/>
      <c r="AK19" s="60">
        <v>1</v>
      </c>
      <c r="AL19" s="28" t="s">
        <v>144</v>
      </c>
      <c r="AM19" s="186"/>
      <c r="AN19" s="187"/>
      <c r="AO19" s="188"/>
      <c r="AP19" s="189">
        <v>1</v>
      </c>
      <c r="AQ19" s="115" t="s">
        <v>174</v>
      </c>
      <c r="AR19" s="186"/>
      <c r="AS19" s="187"/>
      <c r="AT19" s="188"/>
      <c r="AU19" s="189">
        <v>1</v>
      </c>
      <c r="AV19" s="190" t="s">
        <v>174</v>
      </c>
      <c r="AW19" s="126"/>
      <c r="AX19" s="130"/>
      <c r="AY19" s="127"/>
      <c r="AZ19" s="41">
        <v>1</v>
      </c>
      <c r="BA19" s="123" t="s">
        <v>158</v>
      </c>
      <c r="BB19" s="126"/>
      <c r="BC19" s="130"/>
      <c r="BD19" s="127"/>
      <c r="BE19" s="41">
        <v>1</v>
      </c>
      <c r="BF19" s="123" t="s">
        <v>158</v>
      </c>
      <c r="BG19" s="160"/>
      <c r="BH19" s="161"/>
      <c r="BI19" s="159"/>
      <c r="BJ19" s="41">
        <v>1</v>
      </c>
      <c r="BK19" s="154" t="s">
        <v>163</v>
      </c>
      <c r="BL19" s="160"/>
      <c r="BM19" s="161"/>
      <c r="BN19" s="159"/>
      <c r="BO19" s="41">
        <v>1</v>
      </c>
      <c r="BP19" s="154" t="s">
        <v>163</v>
      </c>
    </row>
    <row r="20" spans="1:68" ht="52.5" thickBot="1">
      <c r="A20" s="386"/>
      <c r="B20" s="262" t="s">
        <v>85</v>
      </c>
      <c r="C20" s="263"/>
      <c r="D20" s="264"/>
      <c r="E20" s="264"/>
      <c r="F20" s="264" t="s">
        <v>61</v>
      </c>
      <c r="G20" s="265">
        <v>1</v>
      </c>
      <c r="H20" s="266">
        <f t="shared" si="0"/>
        <v>2</v>
      </c>
      <c r="I20" s="272"/>
      <c r="J20" s="273"/>
      <c r="K20" s="274"/>
      <c r="L20" s="275">
        <v>1</v>
      </c>
      <c r="M20" s="276" t="s">
        <v>124</v>
      </c>
      <c r="N20" s="272"/>
      <c r="O20" s="273"/>
      <c r="P20" s="274"/>
      <c r="Q20" s="277">
        <v>1</v>
      </c>
      <c r="R20" s="276" t="s">
        <v>124</v>
      </c>
      <c r="S20" s="278"/>
      <c r="T20" s="278"/>
      <c r="U20" s="278"/>
      <c r="V20" s="279">
        <v>1</v>
      </c>
      <c r="W20" s="280" t="s">
        <v>127</v>
      </c>
      <c r="X20" s="272"/>
      <c r="Y20" s="273"/>
      <c r="Z20" s="277"/>
      <c r="AA20" s="275">
        <v>1</v>
      </c>
      <c r="AB20" s="276" t="s">
        <v>156</v>
      </c>
      <c r="AC20" s="272"/>
      <c r="AD20" s="273"/>
      <c r="AE20" s="277"/>
      <c r="AF20" s="275">
        <v>1</v>
      </c>
      <c r="AG20" s="276" t="s">
        <v>156</v>
      </c>
      <c r="AH20" s="272"/>
      <c r="AI20" s="273"/>
      <c r="AJ20" s="277"/>
      <c r="AK20" s="275">
        <v>1</v>
      </c>
      <c r="AL20" s="281" t="s">
        <v>138</v>
      </c>
      <c r="AM20" s="282"/>
      <c r="AN20" s="283"/>
      <c r="AO20" s="284"/>
      <c r="AP20" s="285">
        <v>1</v>
      </c>
      <c r="AQ20" s="286" t="s">
        <v>174</v>
      </c>
      <c r="AR20" s="282"/>
      <c r="AS20" s="283"/>
      <c r="AT20" s="284"/>
      <c r="AU20" s="285">
        <v>1</v>
      </c>
      <c r="AV20" s="287" t="s">
        <v>174</v>
      </c>
      <c r="AW20" s="288"/>
      <c r="AX20" s="289"/>
      <c r="AY20" s="290"/>
      <c r="AZ20" s="291">
        <v>1</v>
      </c>
      <c r="BA20" s="292" t="s">
        <v>158</v>
      </c>
      <c r="BB20" s="288"/>
      <c r="BC20" s="289"/>
      <c r="BD20" s="290"/>
      <c r="BE20" s="291">
        <v>1</v>
      </c>
      <c r="BF20" s="292" t="s">
        <v>158</v>
      </c>
      <c r="BG20" s="293"/>
      <c r="BH20" s="294"/>
      <c r="BI20" s="295"/>
      <c r="BJ20" s="277">
        <v>1</v>
      </c>
      <c r="BK20" s="296" t="s">
        <v>163</v>
      </c>
      <c r="BL20" s="293"/>
      <c r="BM20" s="294"/>
      <c r="BN20" s="295"/>
      <c r="BO20" s="291">
        <v>1</v>
      </c>
      <c r="BP20" s="296" t="s">
        <v>163</v>
      </c>
    </row>
    <row r="21" spans="1:68" ht="39.75" thickTop="1" thickBot="1">
      <c r="A21" s="387" t="s">
        <v>0</v>
      </c>
      <c r="B21" s="299" t="s">
        <v>86</v>
      </c>
      <c r="C21" s="300" t="s">
        <v>23</v>
      </c>
      <c r="D21" s="301" t="s">
        <v>61</v>
      </c>
      <c r="E21" s="301"/>
      <c r="F21" s="301"/>
      <c r="G21" s="302">
        <v>2</v>
      </c>
      <c r="H21" s="302">
        <f t="shared" si="0"/>
        <v>1</v>
      </c>
      <c r="I21" s="303"/>
      <c r="J21" s="304"/>
      <c r="K21" s="305">
        <v>1</v>
      </c>
      <c r="L21" s="306"/>
      <c r="M21" s="307"/>
      <c r="N21" s="303"/>
      <c r="O21" s="304"/>
      <c r="P21" s="305">
        <v>1</v>
      </c>
      <c r="Q21" s="306"/>
      <c r="R21" s="307"/>
      <c r="S21" s="308"/>
      <c r="T21" s="308"/>
      <c r="U21" s="308"/>
      <c r="V21" s="309">
        <v>1</v>
      </c>
      <c r="W21" s="310"/>
      <c r="X21" s="303"/>
      <c r="Y21" s="311">
        <v>1</v>
      </c>
      <c r="Z21" s="305"/>
      <c r="AA21" s="312"/>
      <c r="AB21" s="313"/>
      <c r="AC21" s="314"/>
      <c r="AD21" s="311">
        <v>1</v>
      </c>
      <c r="AE21" s="305"/>
      <c r="AF21" s="306"/>
      <c r="AG21" s="307"/>
      <c r="AH21" s="314"/>
      <c r="AI21" s="311"/>
      <c r="AJ21" s="305"/>
      <c r="AK21" s="312">
        <v>1</v>
      </c>
      <c r="AL21" s="315" t="s">
        <v>145</v>
      </c>
      <c r="AM21" s="316"/>
      <c r="AN21" s="317"/>
      <c r="AO21" s="318">
        <v>1</v>
      </c>
      <c r="AP21" s="319"/>
      <c r="AQ21" s="320"/>
      <c r="AR21" s="316"/>
      <c r="AS21" s="317"/>
      <c r="AT21" s="318">
        <v>1</v>
      </c>
      <c r="AU21" s="319"/>
      <c r="AV21" s="320"/>
      <c r="AW21" s="321"/>
      <c r="AX21" s="322"/>
      <c r="AY21" s="305">
        <v>1</v>
      </c>
      <c r="AZ21" s="323"/>
      <c r="BA21" s="324"/>
      <c r="BB21" s="321"/>
      <c r="BC21" s="322"/>
      <c r="BD21" s="305">
        <v>1</v>
      </c>
      <c r="BE21" s="323"/>
      <c r="BF21" s="324"/>
      <c r="BG21" s="325"/>
      <c r="BH21" s="305">
        <v>1</v>
      </c>
      <c r="BI21" s="326"/>
      <c r="BJ21" s="305"/>
      <c r="BK21" s="327"/>
      <c r="BL21" s="325"/>
      <c r="BM21" s="305">
        <v>1</v>
      </c>
      <c r="BN21" s="326"/>
      <c r="BO21" s="305"/>
      <c r="BP21" s="327"/>
    </row>
    <row r="22" spans="1:68" ht="18" thickBot="1">
      <c r="A22" s="364"/>
      <c r="B22" s="5" t="s">
        <v>87</v>
      </c>
      <c r="C22" s="6" t="s">
        <v>24</v>
      </c>
      <c r="D22" s="234" t="s">
        <v>61</v>
      </c>
      <c r="E22" s="234"/>
      <c r="F22" s="234"/>
      <c r="G22" s="241">
        <v>2</v>
      </c>
      <c r="H22" s="241">
        <f t="shared" si="0"/>
        <v>1</v>
      </c>
      <c r="I22" s="72"/>
      <c r="J22" s="41">
        <v>1</v>
      </c>
      <c r="K22" s="80"/>
      <c r="L22" s="41"/>
      <c r="M22" s="81"/>
      <c r="N22" s="72"/>
      <c r="O22" s="41">
        <v>1</v>
      </c>
      <c r="P22" s="80"/>
      <c r="Q22" s="74"/>
      <c r="R22" s="81"/>
      <c r="S22" s="43"/>
      <c r="T22" s="43"/>
      <c r="U22" s="43">
        <v>1</v>
      </c>
      <c r="V22" s="44"/>
      <c r="W22" s="24"/>
      <c r="X22" s="72"/>
      <c r="Y22" s="78">
        <v>1</v>
      </c>
      <c r="Z22" s="80"/>
      <c r="AA22" s="74"/>
      <c r="AB22" s="81"/>
      <c r="AC22" s="72"/>
      <c r="AD22" s="78">
        <v>1</v>
      </c>
      <c r="AE22" s="80"/>
      <c r="AF22" s="74"/>
      <c r="AG22" s="81"/>
      <c r="AH22" s="77"/>
      <c r="AI22" s="78"/>
      <c r="AJ22" s="76">
        <v>1</v>
      </c>
      <c r="AK22" s="79"/>
      <c r="AL22" s="82"/>
      <c r="AM22" s="195"/>
      <c r="AN22" s="196"/>
      <c r="AO22" s="197">
        <v>1</v>
      </c>
      <c r="AP22" s="198"/>
      <c r="AQ22" s="200"/>
      <c r="AR22" s="195"/>
      <c r="AS22" s="196"/>
      <c r="AT22" s="197">
        <v>1</v>
      </c>
      <c r="AU22" s="198"/>
      <c r="AV22" s="200"/>
      <c r="AW22" s="134"/>
      <c r="AX22" s="41">
        <v>1</v>
      </c>
      <c r="AY22" s="138"/>
      <c r="AZ22" s="136"/>
      <c r="BA22" s="139"/>
      <c r="BB22" s="134"/>
      <c r="BC22" s="41">
        <v>1</v>
      </c>
      <c r="BD22" s="138"/>
      <c r="BE22" s="136"/>
      <c r="BF22" s="139"/>
      <c r="BG22" s="165"/>
      <c r="BH22" s="41">
        <v>1</v>
      </c>
      <c r="BI22" s="166"/>
      <c r="BJ22" s="41"/>
      <c r="BK22" s="168"/>
      <c r="BL22" s="165"/>
      <c r="BM22" s="41">
        <v>1</v>
      </c>
      <c r="BN22" s="166"/>
      <c r="BO22" s="41"/>
      <c r="BP22" s="168"/>
    </row>
    <row r="23" spans="1:68" ht="31.7" customHeight="1" thickBot="1">
      <c r="A23" s="364"/>
      <c r="B23" s="5" t="s">
        <v>25</v>
      </c>
      <c r="C23" s="6" t="s">
        <v>88</v>
      </c>
      <c r="D23" s="234" t="s">
        <v>61</v>
      </c>
      <c r="E23" s="234"/>
      <c r="F23" s="234"/>
      <c r="G23" s="241">
        <v>2</v>
      </c>
      <c r="H23" s="241">
        <f t="shared" si="0"/>
        <v>1</v>
      </c>
      <c r="I23" s="72"/>
      <c r="J23" s="73"/>
      <c r="K23" s="80"/>
      <c r="L23" s="41">
        <v>1</v>
      </c>
      <c r="M23" s="23" t="s">
        <v>62</v>
      </c>
      <c r="N23" s="72"/>
      <c r="O23" s="73"/>
      <c r="P23" s="80"/>
      <c r="Q23" s="41">
        <v>1</v>
      </c>
      <c r="R23" s="23" t="s">
        <v>62</v>
      </c>
      <c r="S23" s="43"/>
      <c r="T23" s="43"/>
      <c r="U23" s="43"/>
      <c r="V23" s="44">
        <v>1</v>
      </c>
      <c r="W23" s="24" t="s">
        <v>127</v>
      </c>
      <c r="X23" s="72"/>
      <c r="Y23" s="73"/>
      <c r="Z23" s="80"/>
      <c r="AA23" s="79">
        <v>1</v>
      </c>
      <c r="AB23" s="81"/>
      <c r="AC23" s="72"/>
      <c r="AD23" s="73"/>
      <c r="AE23" s="80"/>
      <c r="AF23" s="79">
        <v>1</v>
      </c>
      <c r="AG23" s="81"/>
      <c r="AH23" s="77"/>
      <c r="AI23" s="78"/>
      <c r="AJ23" s="76"/>
      <c r="AK23" s="79">
        <v>1</v>
      </c>
      <c r="AL23" s="82" t="s">
        <v>138</v>
      </c>
      <c r="AM23" s="195"/>
      <c r="AN23" s="196"/>
      <c r="AO23" s="197"/>
      <c r="AP23" s="198">
        <v>1</v>
      </c>
      <c r="AQ23" s="115" t="s">
        <v>174</v>
      </c>
      <c r="AR23" s="195"/>
      <c r="AS23" s="196"/>
      <c r="AT23" s="197"/>
      <c r="AU23" s="198">
        <v>1</v>
      </c>
      <c r="AV23" s="115" t="s">
        <v>174</v>
      </c>
      <c r="AW23" s="134"/>
      <c r="AX23" s="135"/>
      <c r="AY23" s="138"/>
      <c r="AZ23" s="41">
        <v>1</v>
      </c>
      <c r="BA23" s="139"/>
      <c r="BB23" s="134"/>
      <c r="BC23" s="135"/>
      <c r="BD23" s="138"/>
      <c r="BE23" s="41">
        <v>1</v>
      </c>
      <c r="BF23" s="139"/>
      <c r="BG23" s="165"/>
      <c r="BH23" s="169"/>
      <c r="BI23" s="166"/>
      <c r="BJ23" s="41">
        <v>1</v>
      </c>
      <c r="BK23" s="153" t="s">
        <v>160</v>
      </c>
      <c r="BL23" s="165"/>
      <c r="BM23" s="169"/>
      <c r="BN23" s="166"/>
      <c r="BO23" s="41">
        <v>1</v>
      </c>
      <c r="BP23" s="153" t="s">
        <v>160</v>
      </c>
    </row>
    <row r="24" spans="1:68" ht="35.25" thickBot="1">
      <c r="A24" s="364"/>
      <c r="B24" s="5" t="s">
        <v>26</v>
      </c>
      <c r="C24" s="6" t="s">
        <v>89</v>
      </c>
      <c r="D24" s="234"/>
      <c r="E24" s="234"/>
      <c r="F24" s="234" t="s">
        <v>292</v>
      </c>
      <c r="G24" s="241">
        <v>2</v>
      </c>
      <c r="H24" s="241">
        <f t="shared" si="0"/>
        <v>2</v>
      </c>
      <c r="I24" s="72"/>
      <c r="J24" s="73"/>
      <c r="K24" s="80"/>
      <c r="L24" s="41">
        <v>1</v>
      </c>
      <c r="M24" s="23" t="s">
        <v>62</v>
      </c>
      <c r="N24" s="72"/>
      <c r="O24" s="73"/>
      <c r="P24" s="80"/>
      <c r="Q24" s="41">
        <v>1</v>
      </c>
      <c r="R24" s="23" t="s">
        <v>62</v>
      </c>
      <c r="S24" s="43"/>
      <c r="T24" s="43"/>
      <c r="U24" s="43"/>
      <c r="V24" s="44">
        <v>1</v>
      </c>
      <c r="W24" s="24" t="s">
        <v>127</v>
      </c>
      <c r="X24" s="72"/>
      <c r="Y24" s="73"/>
      <c r="Z24" s="80"/>
      <c r="AA24" s="79">
        <v>1</v>
      </c>
      <c r="AB24" s="81"/>
      <c r="AC24" s="72"/>
      <c r="AD24" s="73"/>
      <c r="AE24" s="80"/>
      <c r="AF24" s="79">
        <v>1</v>
      </c>
      <c r="AG24" s="81"/>
      <c r="AH24" s="77"/>
      <c r="AI24" s="78"/>
      <c r="AJ24" s="76"/>
      <c r="AK24" s="79">
        <v>1</v>
      </c>
      <c r="AL24" s="82" t="s">
        <v>138</v>
      </c>
      <c r="AM24" s="195"/>
      <c r="AN24" s="196"/>
      <c r="AO24" s="197"/>
      <c r="AP24" s="198">
        <v>1</v>
      </c>
      <c r="AQ24" s="115" t="s">
        <v>174</v>
      </c>
      <c r="AR24" s="195"/>
      <c r="AS24" s="196"/>
      <c r="AT24" s="197"/>
      <c r="AU24" s="198">
        <v>1</v>
      </c>
      <c r="AV24" s="200" t="s">
        <v>174</v>
      </c>
      <c r="AW24" s="134"/>
      <c r="AX24" s="135"/>
      <c r="AY24" s="138"/>
      <c r="AZ24" s="41">
        <v>1</v>
      </c>
      <c r="BA24" s="139"/>
      <c r="BB24" s="134"/>
      <c r="BC24" s="135"/>
      <c r="BD24" s="138"/>
      <c r="BE24" s="41">
        <v>1</v>
      </c>
      <c r="BF24" s="139"/>
      <c r="BG24" s="165"/>
      <c r="BH24" s="169"/>
      <c r="BI24" s="166"/>
      <c r="BJ24" s="41">
        <v>1</v>
      </c>
      <c r="BK24" s="153" t="s">
        <v>160</v>
      </c>
      <c r="BL24" s="165"/>
      <c r="BM24" s="169"/>
      <c r="BN24" s="166"/>
      <c r="BO24" s="41">
        <v>1</v>
      </c>
      <c r="BP24" s="153" t="s">
        <v>160</v>
      </c>
    </row>
    <row r="25" spans="1:68" ht="35.25" thickBot="1">
      <c r="A25" s="364"/>
      <c r="B25" s="5" t="s">
        <v>27</v>
      </c>
      <c r="C25" s="6" t="s">
        <v>90</v>
      </c>
      <c r="D25" s="234"/>
      <c r="E25" s="234"/>
      <c r="F25" s="234" t="s">
        <v>293</v>
      </c>
      <c r="G25" s="241">
        <v>2</v>
      </c>
      <c r="H25" s="241">
        <f t="shared" si="0"/>
        <v>2</v>
      </c>
      <c r="I25" s="72"/>
      <c r="J25" s="73"/>
      <c r="K25" s="80"/>
      <c r="L25" s="41">
        <v>1</v>
      </c>
      <c r="M25" s="23" t="s">
        <v>62</v>
      </c>
      <c r="N25" s="72"/>
      <c r="O25" s="73"/>
      <c r="P25" s="80"/>
      <c r="Q25" s="41">
        <v>1</v>
      </c>
      <c r="R25" s="23" t="s">
        <v>62</v>
      </c>
      <c r="S25" s="43"/>
      <c r="T25" s="43"/>
      <c r="U25" s="43"/>
      <c r="V25" s="44">
        <v>1</v>
      </c>
      <c r="W25" s="24" t="s">
        <v>127</v>
      </c>
      <c r="X25" s="72"/>
      <c r="Y25" s="73"/>
      <c r="Z25" s="80"/>
      <c r="AA25" s="79">
        <v>1</v>
      </c>
      <c r="AB25" s="81"/>
      <c r="AC25" s="72"/>
      <c r="AD25" s="73"/>
      <c r="AE25" s="80"/>
      <c r="AF25" s="79">
        <v>1</v>
      </c>
      <c r="AG25" s="81"/>
      <c r="AH25" s="77"/>
      <c r="AI25" s="78"/>
      <c r="AJ25" s="76"/>
      <c r="AK25" s="79">
        <v>1</v>
      </c>
      <c r="AL25" s="82" t="s">
        <v>138</v>
      </c>
      <c r="AM25" s="195"/>
      <c r="AN25" s="196"/>
      <c r="AO25" s="197"/>
      <c r="AP25" s="198">
        <v>1</v>
      </c>
      <c r="AQ25" s="115" t="s">
        <v>174</v>
      </c>
      <c r="AR25" s="195"/>
      <c r="AS25" s="196"/>
      <c r="AT25" s="197"/>
      <c r="AU25" s="198">
        <v>1</v>
      </c>
      <c r="AV25" s="200" t="s">
        <v>174</v>
      </c>
      <c r="AW25" s="134"/>
      <c r="AX25" s="135"/>
      <c r="AY25" s="138"/>
      <c r="AZ25" s="41">
        <v>1</v>
      </c>
      <c r="BA25" s="139"/>
      <c r="BB25" s="134"/>
      <c r="BC25" s="135"/>
      <c r="BD25" s="138"/>
      <c r="BE25" s="41">
        <v>1</v>
      </c>
      <c r="BF25" s="139"/>
      <c r="BG25" s="165"/>
      <c r="BH25" s="169"/>
      <c r="BI25" s="166"/>
      <c r="BJ25" s="41">
        <v>1</v>
      </c>
      <c r="BK25" s="153" t="s">
        <v>160</v>
      </c>
      <c r="BL25" s="165"/>
      <c r="BM25" s="169"/>
      <c r="BN25" s="166"/>
      <c r="BO25" s="41">
        <v>1</v>
      </c>
      <c r="BP25" s="153" t="s">
        <v>160</v>
      </c>
    </row>
    <row r="26" spans="1:68" ht="18" thickBot="1">
      <c r="A26" s="365"/>
      <c r="B26" s="1" t="s">
        <v>91</v>
      </c>
      <c r="C26" s="2" t="s">
        <v>28</v>
      </c>
      <c r="D26" s="234" t="s">
        <v>287</v>
      </c>
      <c r="E26" s="234"/>
      <c r="F26" s="234"/>
      <c r="G26" s="239">
        <v>2</v>
      </c>
      <c r="H26" s="239">
        <f t="shared" si="0"/>
        <v>1</v>
      </c>
      <c r="I26" s="48"/>
      <c r="J26" s="49"/>
      <c r="K26" s="41">
        <v>1</v>
      </c>
      <c r="L26" s="46"/>
      <c r="M26" s="47"/>
      <c r="N26" s="48"/>
      <c r="O26" s="49"/>
      <c r="P26" s="41">
        <v>1</v>
      </c>
      <c r="Q26" s="46"/>
      <c r="R26" s="47"/>
      <c r="S26" s="43"/>
      <c r="T26" s="43"/>
      <c r="U26" s="43"/>
      <c r="V26" s="44">
        <v>1</v>
      </c>
      <c r="W26" s="24" t="s">
        <v>127</v>
      </c>
      <c r="X26" s="48"/>
      <c r="Y26" s="40">
        <v>1</v>
      </c>
      <c r="Z26" s="45"/>
      <c r="AA26" s="46"/>
      <c r="AB26" s="47"/>
      <c r="AC26" s="48"/>
      <c r="AD26" s="40">
        <v>1</v>
      </c>
      <c r="AE26" s="45"/>
      <c r="AF26" s="46"/>
      <c r="AG26" s="47"/>
      <c r="AH26" s="39"/>
      <c r="AI26" s="40"/>
      <c r="AJ26" s="41"/>
      <c r="AK26" s="42">
        <v>1</v>
      </c>
      <c r="AL26" s="27" t="s">
        <v>138</v>
      </c>
      <c r="AM26" s="181"/>
      <c r="AN26" s="182"/>
      <c r="AO26" s="183">
        <v>1</v>
      </c>
      <c r="AP26" s="184"/>
      <c r="AQ26" s="185"/>
      <c r="AR26" s="181"/>
      <c r="AS26" s="182"/>
      <c r="AT26" s="183">
        <v>1</v>
      </c>
      <c r="AU26" s="184"/>
      <c r="AV26" s="185"/>
      <c r="AW26" s="125"/>
      <c r="AX26" s="41">
        <v>1</v>
      </c>
      <c r="AY26" s="122"/>
      <c r="AZ26" s="124"/>
      <c r="BA26" s="123"/>
      <c r="BB26" s="125"/>
      <c r="BC26" s="41">
        <v>1</v>
      </c>
      <c r="BD26" s="122"/>
      <c r="BE26" s="124"/>
      <c r="BF26" s="123"/>
      <c r="BG26" s="155"/>
      <c r="BH26" s="41">
        <v>1</v>
      </c>
      <c r="BI26" s="157"/>
      <c r="BJ26" s="41"/>
      <c r="BK26" s="153"/>
      <c r="BL26" s="155"/>
      <c r="BM26" s="41">
        <v>1</v>
      </c>
      <c r="BN26" s="157"/>
      <c r="BO26" s="41"/>
      <c r="BP26" s="153"/>
    </row>
    <row r="27" spans="1:68" ht="18" thickBot="1">
      <c r="A27" s="365"/>
      <c r="B27" s="1" t="s">
        <v>92</v>
      </c>
      <c r="C27" s="2" t="s">
        <v>29</v>
      </c>
      <c r="D27" s="234" t="s">
        <v>287</v>
      </c>
      <c r="E27" s="234"/>
      <c r="F27" s="234"/>
      <c r="G27" s="239">
        <v>2</v>
      </c>
      <c r="H27" s="239">
        <f t="shared" si="0"/>
        <v>1</v>
      </c>
      <c r="I27" s="48"/>
      <c r="J27" s="49"/>
      <c r="K27" s="41">
        <v>1</v>
      </c>
      <c r="L27" s="46"/>
      <c r="M27" s="47"/>
      <c r="N27" s="48"/>
      <c r="O27" s="49"/>
      <c r="P27" s="41">
        <v>1</v>
      </c>
      <c r="Q27" s="46"/>
      <c r="R27" s="47"/>
      <c r="S27" s="43"/>
      <c r="T27" s="43"/>
      <c r="U27" s="44">
        <v>1</v>
      </c>
      <c r="V27" s="83"/>
      <c r="W27" s="24" t="s">
        <v>127</v>
      </c>
      <c r="X27" s="48"/>
      <c r="Y27" s="40">
        <v>1</v>
      </c>
      <c r="Z27" s="45"/>
      <c r="AA27" s="46"/>
      <c r="AB27" s="47"/>
      <c r="AC27" s="48"/>
      <c r="AD27" s="40">
        <v>1</v>
      </c>
      <c r="AE27" s="45"/>
      <c r="AF27" s="46"/>
      <c r="AG27" s="47"/>
      <c r="AH27" s="39"/>
      <c r="AI27" s="40"/>
      <c r="AJ27" s="41"/>
      <c r="AK27" s="42">
        <v>1</v>
      </c>
      <c r="AL27" s="27" t="s">
        <v>138</v>
      </c>
      <c r="AM27" s="181"/>
      <c r="AN27" s="182"/>
      <c r="AO27" s="183">
        <v>1</v>
      </c>
      <c r="AP27" s="184"/>
      <c r="AQ27" s="185"/>
      <c r="AR27" s="181"/>
      <c r="AS27" s="182"/>
      <c r="AT27" s="183">
        <v>1</v>
      </c>
      <c r="AU27" s="184"/>
      <c r="AV27" s="185"/>
      <c r="AW27" s="125"/>
      <c r="AX27" s="41">
        <v>1</v>
      </c>
      <c r="AY27" s="122"/>
      <c r="AZ27" s="124"/>
      <c r="BA27" s="123"/>
      <c r="BB27" s="125"/>
      <c r="BC27" s="41">
        <v>1</v>
      </c>
      <c r="BD27" s="122"/>
      <c r="BE27" s="124"/>
      <c r="BF27" s="123"/>
      <c r="BG27" s="155"/>
      <c r="BH27" s="41">
        <v>1</v>
      </c>
      <c r="BI27" s="157"/>
      <c r="BJ27" s="41"/>
      <c r="BK27" s="153"/>
      <c r="BL27" s="155"/>
      <c r="BM27" s="41">
        <v>1</v>
      </c>
      <c r="BN27" s="157"/>
      <c r="BO27" s="41"/>
      <c r="BP27" s="153"/>
    </row>
    <row r="28" spans="1:68" ht="18" thickBot="1">
      <c r="A28" s="365"/>
      <c r="B28" s="1" t="s">
        <v>93</v>
      </c>
      <c r="C28" s="2" t="s">
        <v>30</v>
      </c>
      <c r="D28" s="234" t="s">
        <v>61</v>
      </c>
      <c r="E28" s="234"/>
      <c r="F28" s="234"/>
      <c r="G28" s="239">
        <v>2</v>
      </c>
      <c r="H28" s="239">
        <f t="shared" si="0"/>
        <v>1</v>
      </c>
      <c r="I28" s="48"/>
      <c r="J28" s="49"/>
      <c r="K28" s="41">
        <v>1</v>
      </c>
      <c r="L28" s="46"/>
      <c r="M28" s="47"/>
      <c r="N28" s="48"/>
      <c r="O28" s="49"/>
      <c r="P28" s="41">
        <v>1</v>
      </c>
      <c r="Q28" s="46"/>
      <c r="R28" s="47"/>
      <c r="S28" s="43"/>
      <c r="T28" s="43"/>
      <c r="U28" s="43">
        <v>1</v>
      </c>
      <c r="V28" s="44"/>
      <c r="W28" s="24" t="s">
        <v>127</v>
      </c>
      <c r="X28" s="48"/>
      <c r="Y28" s="40">
        <v>1</v>
      </c>
      <c r="Z28" s="45"/>
      <c r="AA28" s="46"/>
      <c r="AB28" s="47"/>
      <c r="AC28" s="48"/>
      <c r="AD28" s="40">
        <v>1</v>
      </c>
      <c r="AE28" s="45"/>
      <c r="AF28" s="46"/>
      <c r="AG28" s="47"/>
      <c r="AH28" s="39"/>
      <c r="AI28" s="40"/>
      <c r="AJ28" s="41"/>
      <c r="AK28" s="42">
        <v>1</v>
      </c>
      <c r="AL28" s="27" t="s">
        <v>138</v>
      </c>
      <c r="AM28" s="181"/>
      <c r="AN28" s="182"/>
      <c r="AO28" s="183">
        <v>1</v>
      </c>
      <c r="AP28" s="184"/>
      <c r="AQ28" s="185"/>
      <c r="AR28" s="181"/>
      <c r="AS28" s="182"/>
      <c r="AT28" s="183">
        <v>1</v>
      </c>
      <c r="AU28" s="184"/>
      <c r="AV28" s="185"/>
      <c r="AW28" s="125"/>
      <c r="AX28" s="41">
        <v>1</v>
      </c>
      <c r="AY28" s="122"/>
      <c r="AZ28" s="124"/>
      <c r="BA28" s="123"/>
      <c r="BB28" s="125"/>
      <c r="BC28" s="41">
        <v>1</v>
      </c>
      <c r="BD28" s="122"/>
      <c r="BE28" s="124"/>
      <c r="BF28" s="123"/>
      <c r="BG28" s="155"/>
      <c r="BH28" s="41">
        <v>1</v>
      </c>
      <c r="BI28" s="157"/>
      <c r="BJ28" s="41"/>
      <c r="BK28" s="153"/>
      <c r="BL28" s="155"/>
      <c r="BM28" s="41">
        <v>1</v>
      </c>
      <c r="BN28" s="157"/>
      <c r="BO28" s="41"/>
      <c r="BP28" s="153"/>
    </row>
    <row r="29" spans="1:68" ht="33.75" thickBot="1">
      <c r="A29" s="365"/>
      <c r="B29" s="1" t="s">
        <v>31</v>
      </c>
      <c r="C29" s="2" t="s">
        <v>32</v>
      </c>
      <c r="D29" s="234"/>
      <c r="E29" s="234"/>
      <c r="F29" s="234" t="s">
        <v>292</v>
      </c>
      <c r="G29" s="239">
        <v>2</v>
      </c>
      <c r="H29" s="239">
        <f t="shared" si="0"/>
        <v>2</v>
      </c>
      <c r="I29" s="48"/>
      <c r="J29" s="49"/>
      <c r="K29" s="41">
        <v>1</v>
      </c>
      <c r="L29" s="46"/>
      <c r="M29" s="47"/>
      <c r="N29" s="48"/>
      <c r="O29" s="49"/>
      <c r="P29" s="41">
        <v>1</v>
      </c>
      <c r="Q29" s="46"/>
      <c r="R29" s="47"/>
      <c r="S29" s="43"/>
      <c r="T29" s="43"/>
      <c r="U29" s="43"/>
      <c r="V29" s="44">
        <v>1</v>
      </c>
      <c r="W29" s="24" t="s">
        <v>127</v>
      </c>
      <c r="X29" s="48"/>
      <c r="Y29" s="40">
        <v>1</v>
      </c>
      <c r="Z29" s="45"/>
      <c r="AA29" s="46"/>
      <c r="AB29" s="47"/>
      <c r="AC29" s="48"/>
      <c r="AD29" s="40">
        <v>1</v>
      </c>
      <c r="AE29" s="45"/>
      <c r="AF29" s="46"/>
      <c r="AG29" s="47"/>
      <c r="AH29" s="39"/>
      <c r="AI29" s="40"/>
      <c r="AJ29" s="41"/>
      <c r="AK29" s="42">
        <v>1</v>
      </c>
      <c r="AL29" s="27" t="s">
        <v>138</v>
      </c>
      <c r="AM29" s="181"/>
      <c r="AN29" s="182"/>
      <c r="AO29" s="183"/>
      <c r="AP29" s="184">
        <v>1</v>
      </c>
      <c r="AQ29" s="115" t="s">
        <v>174</v>
      </c>
      <c r="AR29" s="181"/>
      <c r="AS29" s="182"/>
      <c r="AT29" s="183"/>
      <c r="AU29" s="184">
        <v>1</v>
      </c>
      <c r="AV29" s="185" t="s">
        <v>174</v>
      </c>
      <c r="AW29" s="125"/>
      <c r="AX29" s="140"/>
      <c r="AY29" s="41">
        <v>1</v>
      </c>
      <c r="AZ29" s="124"/>
      <c r="BA29" s="123"/>
      <c r="BB29" s="125"/>
      <c r="BC29" s="140"/>
      <c r="BD29" s="41">
        <v>1</v>
      </c>
      <c r="BE29" s="124"/>
      <c r="BF29" s="123"/>
      <c r="BG29" s="155"/>
      <c r="BH29" s="41">
        <v>1</v>
      </c>
      <c r="BI29" s="157"/>
      <c r="BJ29" s="41"/>
      <c r="BK29" s="153"/>
      <c r="BL29" s="155"/>
      <c r="BM29" s="41">
        <v>1</v>
      </c>
      <c r="BN29" s="157"/>
      <c r="BO29" s="41"/>
      <c r="BP29" s="153"/>
    </row>
    <row r="30" spans="1:68" ht="25.35" customHeight="1" thickBot="1">
      <c r="A30" s="366"/>
      <c r="B30" s="3" t="s">
        <v>94</v>
      </c>
      <c r="C30" s="4" t="s">
        <v>33</v>
      </c>
      <c r="D30" s="234" t="s">
        <v>61</v>
      </c>
      <c r="E30" s="234"/>
      <c r="F30" s="234"/>
      <c r="G30" s="240">
        <v>2</v>
      </c>
      <c r="H30" s="240">
        <f t="shared" si="0"/>
        <v>1</v>
      </c>
      <c r="I30" s="50"/>
      <c r="J30" s="51"/>
      <c r="K30" s="41">
        <v>1</v>
      </c>
      <c r="L30" s="52"/>
      <c r="M30" s="53"/>
      <c r="N30" s="50"/>
      <c r="O30" s="51"/>
      <c r="P30" s="41">
        <v>1</v>
      </c>
      <c r="Q30" s="52"/>
      <c r="R30" s="53"/>
      <c r="S30" s="54"/>
      <c r="T30" s="54"/>
      <c r="U30" s="43">
        <v>1</v>
      </c>
      <c r="V30" s="271"/>
      <c r="W30" s="25"/>
      <c r="X30" s="50"/>
      <c r="Y30" s="58">
        <v>1</v>
      </c>
      <c r="Z30" s="56"/>
      <c r="AA30" s="52"/>
      <c r="AB30" s="53"/>
      <c r="AC30" s="50"/>
      <c r="AD30" s="58">
        <v>1</v>
      </c>
      <c r="AE30" s="56"/>
      <c r="AF30" s="52"/>
      <c r="AG30" s="53"/>
      <c r="AH30" s="57"/>
      <c r="AI30" s="58">
        <v>1</v>
      </c>
      <c r="AJ30" s="59"/>
      <c r="AK30" s="60"/>
      <c r="AL30" s="28" t="s">
        <v>146</v>
      </c>
      <c r="AM30" s="186"/>
      <c r="AN30" s="187"/>
      <c r="AO30" s="188">
        <v>1</v>
      </c>
      <c r="AP30" s="189"/>
      <c r="AQ30" s="115"/>
      <c r="AR30" s="186"/>
      <c r="AS30" s="187"/>
      <c r="AT30" s="188">
        <v>1</v>
      </c>
      <c r="AU30" s="189"/>
      <c r="AV30" s="190"/>
      <c r="AW30" s="126"/>
      <c r="AX30" s="41">
        <v>1</v>
      </c>
      <c r="AY30" s="127"/>
      <c r="AZ30" s="128"/>
      <c r="BA30" s="129"/>
      <c r="BB30" s="126"/>
      <c r="BC30" s="41">
        <v>1</v>
      </c>
      <c r="BD30" s="127"/>
      <c r="BE30" s="128"/>
      <c r="BF30" s="129"/>
      <c r="BG30" s="160"/>
      <c r="BH30" s="41">
        <v>1</v>
      </c>
      <c r="BI30" s="159"/>
      <c r="BJ30" s="41"/>
      <c r="BK30" s="154"/>
      <c r="BL30" s="160"/>
      <c r="BM30" s="41">
        <v>1</v>
      </c>
      <c r="BN30" s="159"/>
      <c r="BO30" s="41"/>
      <c r="BP30" s="154"/>
    </row>
    <row r="31" spans="1:68" ht="18" thickBot="1">
      <c r="A31" s="388"/>
      <c r="B31" s="262" t="s">
        <v>95</v>
      </c>
      <c r="C31" s="263" t="s">
        <v>34</v>
      </c>
      <c r="D31" s="264"/>
      <c r="E31" s="264"/>
      <c r="F31" s="264" t="s">
        <v>61</v>
      </c>
      <c r="G31" s="265">
        <v>2</v>
      </c>
      <c r="H31" s="265">
        <f t="shared" si="0"/>
        <v>2</v>
      </c>
      <c r="I31" s="328"/>
      <c r="J31" s="329"/>
      <c r="K31" s="273">
        <v>1</v>
      </c>
      <c r="L31" s="330"/>
      <c r="M31" s="331"/>
      <c r="N31" s="328"/>
      <c r="O31" s="329"/>
      <c r="P31" s="273">
        <v>1</v>
      </c>
      <c r="Q31" s="330"/>
      <c r="R31" s="331"/>
      <c r="S31" s="278"/>
      <c r="T31" s="278"/>
      <c r="U31" s="332"/>
      <c r="V31" s="279">
        <v>1</v>
      </c>
      <c r="W31" s="280"/>
      <c r="X31" s="272">
        <v>1</v>
      </c>
      <c r="Y31" s="329"/>
      <c r="Z31" s="274"/>
      <c r="AA31" s="330"/>
      <c r="AB31" s="331"/>
      <c r="AC31" s="272">
        <v>1</v>
      </c>
      <c r="AD31" s="329"/>
      <c r="AE31" s="274"/>
      <c r="AF31" s="330"/>
      <c r="AG31" s="331"/>
      <c r="AH31" s="272"/>
      <c r="AI31" s="273">
        <v>1</v>
      </c>
      <c r="AJ31" s="277"/>
      <c r="AK31" s="275"/>
      <c r="AL31" s="281"/>
      <c r="AM31" s="282"/>
      <c r="AN31" s="283"/>
      <c r="AO31" s="284"/>
      <c r="AP31" s="285">
        <v>1</v>
      </c>
      <c r="AQ31" s="287" t="s">
        <v>178</v>
      </c>
      <c r="AR31" s="282"/>
      <c r="AS31" s="283"/>
      <c r="AT31" s="284"/>
      <c r="AU31" s="285">
        <v>1</v>
      </c>
      <c r="AV31" s="287" t="s">
        <v>179</v>
      </c>
      <c r="AW31" s="333"/>
      <c r="AX31" s="334"/>
      <c r="AY31" s="277">
        <v>1</v>
      </c>
      <c r="AZ31" s="335"/>
      <c r="BA31" s="292"/>
      <c r="BB31" s="333"/>
      <c r="BC31" s="334"/>
      <c r="BD31" s="277">
        <v>1</v>
      </c>
      <c r="BE31" s="335"/>
      <c r="BF31" s="292"/>
      <c r="BG31" s="293"/>
      <c r="BH31" s="294"/>
      <c r="BI31" s="277">
        <v>1</v>
      </c>
      <c r="BJ31" s="277"/>
      <c r="BK31" s="296"/>
      <c r="BL31" s="293"/>
      <c r="BM31" s="294"/>
      <c r="BN31" s="277">
        <v>1</v>
      </c>
      <c r="BO31" s="277"/>
      <c r="BP31" s="296"/>
    </row>
    <row r="32" spans="1:68" ht="19.899999999999999" customHeight="1" thickTop="1" thickBot="1">
      <c r="A32" s="387" t="s">
        <v>1</v>
      </c>
      <c r="B32" s="299" t="s">
        <v>96</v>
      </c>
      <c r="C32" s="300" t="s">
        <v>97</v>
      </c>
      <c r="D32" s="301" t="s">
        <v>61</v>
      </c>
      <c r="E32" s="301"/>
      <c r="F32" s="301"/>
      <c r="G32" s="302">
        <v>3</v>
      </c>
      <c r="H32" s="302">
        <f t="shared" si="0"/>
        <v>1</v>
      </c>
      <c r="I32" s="303"/>
      <c r="J32" s="304"/>
      <c r="K32" s="305">
        <v>1</v>
      </c>
      <c r="L32" s="306"/>
      <c r="M32" s="307"/>
      <c r="N32" s="303"/>
      <c r="O32" s="304"/>
      <c r="P32" s="305">
        <v>1</v>
      </c>
      <c r="Q32" s="306"/>
      <c r="R32" s="307"/>
      <c r="S32" s="308"/>
      <c r="T32" s="308"/>
      <c r="U32" s="308"/>
      <c r="V32" s="309">
        <v>1</v>
      </c>
      <c r="W32" s="310"/>
      <c r="X32" s="303"/>
      <c r="Y32" s="311">
        <v>1</v>
      </c>
      <c r="Z32" s="305"/>
      <c r="AA32" s="306"/>
      <c r="AB32" s="307"/>
      <c r="AC32" s="303"/>
      <c r="AD32" s="311">
        <v>1</v>
      </c>
      <c r="AE32" s="336"/>
      <c r="AF32" s="306"/>
      <c r="AG32" s="307"/>
      <c r="AH32" s="314"/>
      <c r="AI32" s="311"/>
      <c r="AJ32" s="305"/>
      <c r="AK32" s="312">
        <v>1</v>
      </c>
      <c r="AL32" s="315" t="s">
        <v>147</v>
      </c>
      <c r="AM32" s="316"/>
      <c r="AN32" s="317"/>
      <c r="AO32" s="318">
        <v>1</v>
      </c>
      <c r="AP32" s="319"/>
      <c r="AQ32" s="320"/>
      <c r="AR32" s="316"/>
      <c r="AS32" s="317"/>
      <c r="AT32" s="318">
        <v>1</v>
      </c>
      <c r="AU32" s="319"/>
      <c r="AV32" s="320"/>
      <c r="AW32" s="321"/>
      <c r="AX32" s="305">
        <v>1</v>
      </c>
      <c r="AY32" s="337"/>
      <c r="AZ32" s="323"/>
      <c r="BA32" s="324"/>
      <c r="BB32" s="321"/>
      <c r="BC32" s="305">
        <v>1</v>
      </c>
      <c r="BD32" s="337"/>
      <c r="BE32" s="323"/>
      <c r="BF32" s="324"/>
      <c r="BG32" s="325"/>
      <c r="BH32" s="338"/>
      <c r="BI32" s="305">
        <v>1</v>
      </c>
      <c r="BJ32" s="305"/>
      <c r="BK32" s="327"/>
      <c r="BL32" s="325"/>
      <c r="BM32" s="338"/>
      <c r="BN32" s="305">
        <v>1</v>
      </c>
      <c r="BO32" s="305"/>
      <c r="BP32" s="327"/>
    </row>
    <row r="33" spans="1:68" ht="18" thickBot="1">
      <c r="A33" s="365"/>
      <c r="B33" s="1" t="s">
        <v>98</v>
      </c>
      <c r="C33" s="2" t="s">
        <v>35</v>
      </c>
      <c r="D33" s="234" t="s">
        <v>61</v>
      </c>
      <c r="E33" s="234"/>
      <c r="F33" s="234"/>
      <c r="G33" s="239">
        <v>3</v>
      </c>
      <c r="H33" s="239">
        <f t="shared" si="0"/>
        <v>1</v>
      </c>
      <c r="I33" s="48"/>
      <c r="J33" s="49"/>
      <c r="K33" s="41">
        <v>1</v>
      </c>
      <c r="L33" s="46"/>
      <c r="M33" s="47"/>
      <c r="N33" s="48"/>
      <c r="O33" s="49"/>
      <c r="P33" s="41">
        <v>1</v>
      </c>
      <c r="Q33" s="46"/>
      <c r="R33" s="47"/>
      <c r="S33" s="43"/>
      <c r="T33" s="43"/>
      <c r="U33" s="43">
        <v>1</v>
      </c>
      <c r="V33" s="44"/>
      <c r="W33" s="24" t="s">
        <v>132</v>
      </c>
      <c r="X33" s="48"/>
      <c r="Y33" s="40">
        <v>1</v>
      </c>
      <c r="Z33" s="45"/>
      <c r="AA33" s="46"/>
      <c r="AB33" s="47"/>
      <c r="AC33" s="48"/>
      <c r="AD33" s="40">
        <v>1</v>
      </c>
      <c r="AE33" s="45"/>
      <c r="AF33" s="46"/>
      <c r="AG33" s="47"/>
      <c r="AH33" s="39"/>
      <c r="AI33" s="40"/>
      <c r="AJ33" s="41">
        <v>1</v>
      </c>
      <c r="AK33" s="42"/>
      <c r="AL33" s="27" t="s">
        <v>148</v>
      </c>
      <c r="AM33" s="181"/>
      <c r="AN33" s="182"/>
      <c r="AO33" s="183">
        <v>1</v>
      </c>
      <c r="AP33" s="184"/>
      <c r="AQ33" s="185"/>
      <c r="AR33" s="181"/>
      <c r="AS33" s="182"/>
      <c r="AT33" s="183">
        <v>1</v>
      </c>
      <c r="AU33" s="184"/>
      <c r="AV33" s="185"/>
      <c r="AW33" s="125"/>
      <c r="AX33" s="41">
        <v>1</v>
      </c>
      <c r="AY33" s="122"/>
      <c r="AZ33" s="124"/>
      <c r="BA33" s="123"/>
      <c r="BB33" s="125"/>
      <c r="BC33" s="41">
        <v>1</v>
      </c>
      <c r="BD33" s="122"/>
      <c r="BE33" s="124"/>
      <c r="BF33" s="123"/>
      <c r="BG33" s="155"/>
      <c r="BH33" s="156"/>
      <c r="BI33" s="41">
        <v>1</v>
      </c>
      <c r="BJ33" s="41"/>
      <c r="BK33" s="153"/>
      <c r="BL33" s="155"/>
      <c r="BM33" s="156"/>
      <c r="BN33" s="41">
        <v>1</v>
      </c>
      <c r="BO33" s="41"/>
      <c r="BP33" s="153"/>
    </row>
    <row r="34" spans="1:68" ht="21.6" customHeight="1" thickBot="1">
      <c r="A34" s="365"/>
      <c r="B34" s="1" t="s">
        <v>99</v>
      </c>
      <c r="C34" s="2" t="s">
        <v>100</v>
      </c>
      <c r="D34" s="234"/>
      <c r="E34" s="234"/>
      <c r="F34" s="234" t="s">
        <v>61</v>
      </c>
      <c r="G34" s="239">
        <v>3</v>
      </c>
      <c r="H34" s="239">
        <f t="shared" si="0"/>
        <v>2</v>
      </c>
      <c r="I34" s="48"/>
      <c r="J34" s="49"/>
      <c r="K34" s="41">
        <v>1</v>
      </c>
      <c r="L34" s="46"/>
      <c r="M34" s="47"/>
      <c r="N34" s="48"/>
      <c r="O34" s="49"/>
      <c r="P34" s="41">
        <v>1</v>
      </c>
      <c r="Q34" s="46"/>
      <c r="R34" s="47"/>
      <c r="S34" s="43"/>
      <c r="T34" s="43"/>
      <c r="U34" s="43"/>
      <c r="V34" s="44">
        <v>1</v>
      </c>
      <c r="W34" s="24" t="s">
        <v>133</v>
      </c>
      <c r="X34" s="39">
        <v>1</v>
      </c>
      <c r="Y34" s="49"/>
      <c r="Z34" s="45"/>
      <c r="AA34" s="46"/>
      <c r="AB34" s="47"/>
      <c r="AC34" s="48"/>
      <c r="AD34" s="49"/>
      <c r="AE34" s="45"/>
      <c r="AF34" s="250">
        <v>1</v>
      </c>
      <c r="AG34" s="47"/>
      <c r="AH34" s="39"/>
      <c r="AI34" s="40"/>
      <c r="AJ34" s="41"/>
      <c r="AK34" s="42">
        <v>1</v>
      </c>
      <c r="AL34" s="27" t="s">
        <v>149</v>
      </c>
      <c r="AM34" s="181">
        <v>1</v>
      </c>
      <c r="AN34" s="182"/>
      <c r="AO34" s="183"/>
      <c r="AP34" s="184"/>
      <c r="AQ34" s="185" t="s">
        <v>199</v>
      </c>
      <c r="AR34" s="181">
        <v>1</v>
      </c>
      <c r="AS34" s="182"/>
      <c r="AT34" s="183"/>
      <c r="AU34" s="184"/>
      <c r="AV34" s="185" t="s">
        <v>199</v>
      </c>
      <c r="AW34" s="125"/>
      <c r="AX34" s="41">
        <v>1</v>
      </c>
      <c r="AY34" s="122"/>
      <c r="AZ34" s="124"/>
      <c r="BA34" s="123"/>
      <c r="BB34" s="125"/>
      <c r="BC34" s="41">
        <v>1</v>
      </c>
      <c r="BD34" s="122"/>
      <c r="BE34" s="124"/>
      <c r="BF34" s="123"/>
      <c r="BG34" s="155"/>
      <c r="BH34" s="156"/>
      <c r="BI34" s="41">
        <v>1</v>
      </c>
      <c r="BJ34" s="41"/>
      <c r="BK34" s="153"/>
      <c r="BL34" s="155"/>
      <c r="BM34" s="156"/>
      <c r="BN34" s="157"/>
      <c r="BO34" s="41"/>
      <c r="BP34" s="153" t="s">
        <v>162</v>
      </c>
    </row>
    <row r="35" spans="1:68" ht="25.9" customHeight="1" thickBot="1">
      <c r="A35" s="365"/>
      <c r="B35" s="1" t="s">
        <v>101</v>
      </c>
      <c r="C35" s="2" t="s">
        <v>36</v>
      </c>
      <c r="D35" s="234" t="s">
        <v>292</v>
      </c>
      <c r="E35" s="234"/>
      <c r="F35" s="234"/>
      <c r="G35" s="239">
        <v>3</v>
      </c>
      <c r="H35" s="239">
        <f t="shared" si="0"/>
        <v>1</v>
      </c>
      <c r="I35" s="48"/>
      <c r="J35" s="49"/>
      <c r="K35" s="41">
        <v>1</v>
      </c>
      <c r="L35" s="46"/>
      <c r="M35" s="47"/>
      <c r="N35" s="48"/>
      <c r="O35" s="49"/>
      <c r="P35" s="41">
        <v>1</v>
      </c>
      <c r="Q35" s="46"/>
      <c r="R35" s="47"/>
      <c r="S35" s="43"/>
      <c r="T35" s="43"/>
      <c r="U35" s="43"/>
      <c r="V35" s="43">
        <v>1</v>
      </c>
      <c r="W35" s="91"/>
      <c r="X35" s="39">
        <v>1</v>
      </c>
      <c r="Y35" s="49"/>
      <c r="Z35" s="45"/>
      <c r="AA35" s="46"/>
      <c r="AB35" s="47"/>
      <c r="AC35" s="48"/>
      <c r="AD35" s="49"/>
      <c r="AE35" s="45"/>
      <c r="AF35" s="250">
        <v>1</v>
      </c>
      <c r="AG35" s="47"/>
      <c r="AH35" s="39"/>
      <c r="AI35" s="40">
        <v>1</v>
      </c>
      <c r="AJ35" s="41"/>
      <c r="AK35" s="42"/>
      <c r="AL35" s="27"/>
      <c r="AM35" s="181">
        <v>1</v>
      </c>
      <c r="AN35" s="182"/>
      <c r="AO35" s="183"/>
      <c r="AP35" s="184"/>
      <c r="AQ35" s="185" t="s">
        <v>181</v>
      </c>
      <c r="AR35" s="181"/>
      <c r="AS35" s="182"/>
      <c r="AT35" s="183"/>
      <c r="AU35" s="184">
        <v>1</v>
      </c>
      <c r="AV35" s="185"/>
      <c r="AW35" s="125"/>
      <c r="AX35" s="41">
        <v>1</v>
      </c>
      <c r="AY35" s="41"/>
      <c r="AZ35" s="124"/>
      <c r="BA35" s="123"/>
      <c r="BB35" s="125"/>
      <c r="BC35" s="41">
        <v>1</v>
      </c>
      <c r="BD35" s="41"/>
      <c r="BE35" s="124"/>
      <c r="BF35" s="123"/>
      <c r="BG35" s="155"/>
      <c r="BH35" s="156"/>
      <c r="BI35" s="41">
        <v>1</v>
      </c>
      <c r="BJ35" s="41"/>
      <c r="BK35" s="153"/>
      <c r="BL35" s="155"/>
      <c r="BM35" s="156"/>
      <c r="BN35" s="157"/>
      <c r="BO35" s="41"/>
      <c r="BP35" s="153" t="s">
        <v>164</v>
      </c>
    </row>
    <row r="36" spans="1:68" ht="26.85" customHeight="1" thickBot="1">
      <c r="A36" s="365"/>
      <c r="B36" s="1" t="s">
        <v>37</v>
      </c>
      <c r="C36" s="6" t="s">
        <v>102</v>
      </c>
      <c r="D36" s="234" t="s">
        <v>61</v>
      </c>
      <c r="E36" s="234"/>
      <c r="F36" s="234"/>
      <c r="G36" s="239">
        <v>3</v>
      </c>
      <c r="H36" s="239">
        <f t="shared" si="0"/>
        <v>1</v>
      </c>
      <c r="I36" s="48"/>
      <c r="J36" s="49"/>
      <c r="K36" s="41">
        <v>1</v>
      </c>
      <c r="L36" s="46"/>
      <c r="M36" s="47"/>
      <c r="N36" s="48"/>
      <c r="O36" s="49"/>
      <c r="P36" s="41">
        <v>1</v>
      </c>
      <c r="Q36" s="46"/>
      <c r="R36" s="47"/>
      <c r="S36" s="43"/>
      <c r="T36" s="43"/>
      <c r="U36" s="43"/>
      <c r="V36" s="44">
        <v>1</v>
      </c>
      <c r="W36" s="24" t="s">
        <v>127</v>
      </c>
      <c r="X36" s="48"/>
      <c r="Y36" s="40">
        <v>1</v>
      </c>
      <c r="Z36" s="45"/>
      <c r="AA36" s="46"/>
      <c r="AB36" s="47"/>
      <c r="AC36" s="48"/>
      <c r="AD36" s="40">
        <v>1</v>
      </c>
      <c r="AE36" s="45"/>
      <c r="AF36" s="46"/>
      <c r="AG36" s="47"/>
      <c r="AH36" s="39"/>
      <c r="AI36" s="40"/>
      <c r="AJ36" s="41"/>
      <c r="AK36" s="42">
        <v>1</v>
      </c>
      <c r="AL36" s="27" t="s">
        <v>138</v>
      </c>
      <c r="AM36" s="181">
        <v>1</v>
      </c>
      <c r="AN36" s="182"/>
      <c r="AO36" s="183"/>
      <c r="AP36" s="184"/>
      <c r="AQ36" s="185" t="s">
        <v>182</v>
      </c>
      <c r="AR36" s="181">
        <v>1</v>
      </c>
      <c r="AS36" s="182"/>
      <c r="AT36" s="183"/>
      <c r="AU36" s="184"/>
      <c r="AV36" s="185" t="s">
        <v>182</v>
      </c>
      <c r="AW36" s="125"/>
      <c r="AX36" s="41">
        <v>1</v>
      </c>
      <c r="AY36" s="252"/>
      <c r="AZ36" s="124"/>
      <c r="BA36" s="123"/>
      <c r="BB36" s="125"/>
      <c r="BC36" s="41">
        <v>1</v>
      </c>
      <c r="BD36" s="252"/>
      <c r="BE36" s="124"/>
      <c r="BF36" s="123"/>
      <c r="BG36" s="155"/>
      <c r="BH36" s="156"/>
      <c r="BI36" s="41">
        <v>1</v>
      </c>
      <c r="BJ36" s="41"/>
      <c r="BK36" s="153"/>
      <c r="BL36" s="155"/>
      <c r="BM36" s="156"/>
      <c r="BN36" s="41">
        <v>1</v>
      </c>
      <c r="BO36" s="41"/>
      <c r="BP36" s="153"/>
    </row>
    <row r="37" spans="1:68" ht="27.75" thickBot="1">
      <c r="A37" s="365"/>
      <c r="B37" s="1" t="s">
        <v>103</v>
      </c>
      <c r="C37" s="2" t="s">
        <v>38</v>
      </c>
      <c r="D37" s="234" t="s">
        <v>286</v>
      </c>
      <c r="E37" s="234"/>
      <c r="F37" s="234"/>
      <c r="G37" s="239">
        <v>3</v>
      </c>
      <c r="H37" s="239">
        <f t="shared" si="0"/>
        <v>1</v>
      </c>
      <c r="I37" s="48"/>
      <c r="J37" s="49"/>
      <c r="K37" s="41">
        <v>1</v>
      </c>
      <c r="L37" s="46"/>
      <c r="M37" s="47"/>
      <c r="N37" s="48"/>
      <c r="O37" s="49"/>
      <c r="P37" s="41">
        <v>1</v>
      </c>
      <c r="Q37" s="46"/>
      <c r="R37" s="47"/>
      <c r="S37" s="43"/>
      <c r="T37" s="43"/>
      <c r="U37" s="43"/>
      <c r="V37" s="44">
        <v>1</v>
      </c>
      <c r="W37" s="24" t="s">
        <v>127</v>
      </c>
      <c r="X37" s="48"/>
      <c r="Y37" s="40">
        <v>1</v>
      </c>
      <c r="Z37" s="45"/>
      <c r="AA37" s="46"/>
      <c r="AB37" s="47"/>
      <c r="AC37" s="48"/>
      <c r="AD37" s="40">
        <v>1</v>
      </c>
      <c r="AE37" s="45"/>
      <c r="AF37" s="46"/>
      <c r="AG37" s="47"/>
      <c r="AH37" s="39"/>
      <c r="AI37" s="40"/>
      <c r="AJ37" s="41"/>
      <c r="AK37" s="42">
        <v>1</v>
      </c>
      <c r="AL37" s="27" t="s">
        <v>138</v>
      </c>
      <c r="AM37" s="181"/>
      <c r="AN37" s="182"/>
      <c r="AO37" s="183">
        <v>1</v>
      </c>
      <c r="AP37" s="184"/>
      <c r="AQ37" s="185"/>
      <c r="AR37" s="181"/>
      <c r="AS37" s="182"/>
      <c r="AT37" s="183">
        <v>1</v>
      </c>
      <c r="AU37" s="184"/>
      <c r="AV37" s="185"/>
      <c r="AW37" s="125"/>
      <c r="AX37" s="41">
        <v>1</v>
      </c>
      <c r="AY37" s="122"/>
      <c r="AZ37" s="124"/>
      <c r="BA37" s="123"/>
      <c r="BB37" s="125"/>
      <c r="BC37" s="41">
        <v>1</v>
      </c>
      <c r="BD37" s="122"/>
      <c r="BE37" s="124"/>
      <c r="BF37" s="123"/>
      <c r="BG37" s="155"/>
      <c r="BH37" s="156"/>
      <c r="BI37" s="41">
        <v>1</v>
      </c>
      <c r="BJ37" s="41"/>
      <c r="BK37" s="153"/>
      <c r="BL37" s="155"/>
      <c r="BM37" s="156"/>
      <c r="BN37" s="41">
        <v>1</v>
      </c>
      <c r="BO37" s="41"/>
      <c r="BP37" s="153"/>
    </row>
    <row r="38" spans="1:68" ht="27.75" thickBot="1">
      <c r="A38" s="365"/>
      <c r="B38" s="1" t="s">
        <v>104</v>
      </c>
      <c r="C38" s="2" t="s">
        <v>39</v>
      </c>
      <c r="D38" s="234"/>
      <c r="E38" s="234"/>
      <c r="F38" s="234" t="s">
        <v>61</v>
      </c>
      <c r="G38" s="239">
        <v>3</v>
      </c>
      <c r="H38" s="239">
        <f t="shared" si="0"/>
        <v>2</v>
      </c>
      <c r="I38" s="48"/>
      <c r="J38" s="49"/>
      <c r="K38" s="41">
        <v>1</v>
      </c>
      <c r="L38" s="46"/>
      <c r="M38" s="47"/>
      <c r="N38" s="48"/>
      <c r="O38" s="49"/>
      <c r="P38" s="41">
        <v>1</v>
      </c>
      <c r="Q38" s="46"/>
      <c r="R38" s="47"/>
      <c r="S38" s="43"/>
      <c r="T38" s="43"/>
      <c r="U38" s="43"/>
      <c r="V38" s="44">
        <v>1</v>
      </c>
      <c r="W38" s="24" t="s">
        <v>127</v>
      </c>
      <c r="X38" s="48"/>
      <c r="Y38" s="40">
        <v>1</v>
      </c>
      <c r="Z38" s="45"/>
      <c r="AA38" s="46"/>
      <c r="AB38" s="47"/>
      <c r="AC38" s="48"/>
      <c r="AD38" s="40">
        <v>1</v>
      </c>
      <c r="AE38" s="45"/>
      <c r="AF38" s="46"/>
      <c r="AG38" s="47"/>
      <c r="AH38" s="39"/>
      <c r="AI38" s="40"/>
      <c r="AJ38" s="41"/>
      <c r="AK38" s="42">
        <v>1</v>
      </c>
      <c r="AL38" s="27" t="s">
        <v>138</v>
      </c>
      <c r="AM38" s="181"/>
      <c r="AN38" s="182"/>
      <c r="AO38" s="183">
        <v>1</v>
      </c>
      <c r="AP38" s="184"/>
      <c r="AQ38" s="185"/>
      <c r="AR38" s="181"/>
      <c r="AS38" s="182"/>
      <c r="AT38" s="183">
        <v>1</v>
      </c>
      <c r="AU38" s="184"/>
      <c r="AV38" s="185"/>
      <c r="AW38" s="125"/>
      <c r="AX38" s="41">
        <v>1</v>
      </c>
      <c r="AY38" s="252"/>
      <c r="AZ38" s="124"/>
      <c r="BA38" s="123"/>
      <c r="BB38" s="125"/>
      <c r="BC38" s="41">
        <v>1</v>
      </c>
      <c r="BD38" s="252"/>
      <c r="BE38" s="124"/>
      <c r="BF38" s="123"/>
      <c r="BG38" s="155"/>
      <c r="BH38" s="156"/>
      <c r="BI38" s="41">
        <v>1</v>
      </c>
      <c r="BJ38" s="41"/>
      <c r="BK38" s="153"/>
      <c r="BL38" s="155"/>
      <c r="BM38" s="156"/>
      <c r="BN38" s="41">
        <v>1</v>
      </c>
      <c r="BO38" s="41"/>
      <c r="BP38" s="153"/>
    </row>
    <row r="39" spans="1:68" ht="18" thickBot="1">
      <c r="A39" s="365"/>
      <c r="B39" s="1" t="s">
        <v>105</v>
      </c>
      <c r="C39" s="2" t="s">
        <v>40</v>
      </c>
      <c r="D39" s="234"/>
      <c r="E39" s="234"/>
      <c r="F39" s="234" t="s">
        <v>61</v>
      </c>
      <c r="G39" s="239">
        <v>3</v>
      </c>
      <c r="H39" s="239">
        <f t="shared" si="0"/>
        <v>2</v>
      </c>
      <c r="I39" s="48"/>
      <c r="J39" s="49"/>
      <c r="K39" s="41">
        <v>1</v>
      </c>
      <c r="L39" s="46"/>
      <c r="M39" s="47"/>
      <c r="N39" s="48"/>
      <c r="O39" s="49"/>
      <c r="P39" s="41">
        <v>1</v>
      </c>
      <c r="Q39" s="46"/>
      <c r="R39" s="47"/>
      <c r="S39" s="43"/>
      <c r="T39" s="43"/>
      <c r="U39" s="43"/>
      <c r="V39" s="44">
        <v>1</v>
      </c>
      <c r="W39" s="24" t="s">
        <v>127</v>
      </c>
      <c r="X39" s="48"/>
      <c r="Y39" s="40">
        <v>1</v>
      </c>
      <c r="Z39" s="45"/>
      <c r="AA39" s="46"/>
      <c r="AB39" s="47"/>
      <c r="AC39" s="48"/>
      <c r="AD39" s="40">
        <v>1</v>
      </c>
      <c r="AE39" s="45"/>
      <c r="AF39" s="46"/>
      <c r="AG39" s="47"/>
      <c r="AH39" s="39"/>
      <c r="AI39" s="40"/>
      <c r="AJ39" s="41"/>
      <c r="AK39" s="42">
        <v>1</v>
      </c>
      <c r="AL39" s="27" t="s">
        <v>138</v>
      </c>
      <c r="AM39" s="181"/>
      <c r="AN39" s="182"/>
      <c r="AO39" s="183">
        <v>1</v>
      </c>
      <c r="AP39" s="184"/>
      <c r="AQ39" s="185"/>
      <c r="AR39" s="181"/>
      <c r="AS39" s="182"/>
      <c r="AT39" s="183">
        <v>1</v>
      </c>
      <c r="AU39" s="184"/>
      <c r="AV39" s="185"/>
      <c r="AW39" s="125"/>
      <c r="AX39" s="140"/>
      <c r="AY39" s="41">
        <v>1</v>
      </c>
      <c r="AZ39" s="124"/>
      <c r="BA39" s="123"/>
      <c r="BB39" s="125"/>
      <c r="BC39" s="140"/>
      <c r="BD39" s="41">
        <v>1</v>
      </c>
      <c r="BE39" s="124"/>
      <c r="BF39" s="123"/>
      <c r="BG39" s="155"/>
      <c r="BH39" s="156"/>
      <c r="BI39" s="41">
        <v>1</v>
      </c>
      <c r="BJ39" s="41"/>
      <c r="BK39" s="153"/>
      <c r="BL39" s="155"/>
      <c r="BM39" s="156"/>
      <c r="BN39" s="41">
        <v>1</v>
      </c>
      <c r="BO39" s="41"/>
      <c r="BP39" s="153"/>
    </row>
    <row r="40" spans="1:68" ht="18" thickBot="1">
      <c r="A40" s="388"/>
      <c r="B40" s="262" t="s">
        <v>106</v>
      </c>
      <c r="C40" s="263" t="s">
        <v>41</v>
      </c>
      <c r="D40" s="264"/>
      <c r="E40" s="264"/>
      <c r="F40" s="264" t="s">
        <v>293</v>
      </c>
      <c r="G40" s="265">
        <v>3</v>
      </c>
      <c r="H40" s="265">
        <f t="shared" si="0"/>
        <v>2</v>
      </c>
      <c r="I40" s="328"/>
      <c r="J40" s="329"/>
      <c r="K40" s="273">
        <v>1</v>
      </c>
      <c r="L40" s="330"/>
      <c r="M40" s="331"/>
      <c r="N40" s="328"/>
      <c r="O40" s="329"/>
      <c r="P40" s="273">
        <v>1</v>
      </c>
      <c r="Q40" s="330"/>
      <c r="R40" s="331"/>
      <c r="S40" s="332"/>
      <c r="T40" s="332"/>
      <c r="U40" s="332"/>
      <c r="V40" s="339">
        <v>1</v>
      </c>
      <c r="W40" s="340" t="s">
        <v>127</v>
      </c>
      <c r="X40" s="328"/>
      <c r="Y40" s="273">
        <v>1</v>
      </c>
      <c r="Z40" s="274"/>
      <c r="AA40" s="330"/>
      <c r="AB40" s="331"/>
      <c r="AC40" s="328"/>
      <c r="AD40" s="273">
        <v>1</v>
      </c>
      <c r="AE40" s="274"/>
      <c r="AF40" s="330"/>
      <c r="AG40" s="331"/>
      <c r="AH40" s="272"/>
      <c r="AI40" s="273"/>
      <c r="AJ40" s="277"/>
      <c r="AK40" s="275">
        <v>1</v>
      </c>
      <c r="AL40" s="281" t="s">
        <v>138</v>
      </c>
      <c r="AM40" s="282"/>
      <c r="AN40" s="283"/>
      <c r="AO40" s="284">
        <v>1</v>
      </c>
      <c r="AP40" s="285"/>
      <c r="AQ40" s="287"/>
      <c r="AR40" s="282"/>
      <c r="AS40" s="283"/>
      <c r="AT40" s="284">
        <v>1</v>
      </c>
      <c r="AU40" s="285"/>
      <c r="AV40" s="287"/>
      <c r="AW40" s="333"/>
      <c r="AX40" s="277">
        <v>1</v>
      </c>
      <c r="AY40" s="341"/>
      <c r="AZ40" s="335"/>
      <c r="BA40" s="292"/>
      <c r="BB40" s="333"/>
      <c r="BC40" s="277">
        <v>1</v>
      </c>
      <c r="BD40" s="277"/>
      <c r="BE40" s="335"/>
      <c r="BF40" s="292"/>
      <c r="BG40" s="293"/>
      <c r="BH40" s="294"/>
      <c r="BI40" s="277">
        <v>1</v>
      </c>
      <c r="BJ40" s="277"/>
      <c r="BK40" s="296"/>
      <c r="BL40" s="293"/>
      <c r="BM40" s="294"/>
      <c r="BN40" s="277">
        <v>1</v>
      </c>
      <c r="BO40" s="291"/>
      <c r="BP40" s="296"/>
    </row>
    <row r="41" spans="1:68" ht="17.45" customHeight="1" thickTop="1" thickBot="1">
      <c r="A41" s="389" t="s">
        <v>107</v>
      </c>
      <c r="B41" s="299" t="s">
        <v>42</v>
      </c>
      <c r="C41" s="300"/>
      <c r="D41" s="301" t="s">
        <v>293</v>
      </c>
      <c r="E41" s="301"/>
      <c r="F41" s="301"/>
      <c r="G41" s="302">
        <v>4</v>
      </c>
      <c r="H41" s="302">
        <f t="shared" si="0"/>
        <v>1</v>
      </c>
      <c r="I41" s="303"/>
      <c r="J41" s="305">
        <v>1</v>
      </c>
      <c r="K41" s="336"/>
      <c r="L41" s="306"/>
      <c r="M41" s="307"/>
      <c r="N41" s="303"/>
      <c r="O41" s="305">
        <v>1</v>
      </c>
      <c r="P41" s="336"/>
      <c r="Q41" s="306"/>
      <c r="R41" s="307"/>
      <c r="S41" s="308"/>
      <c r="T41" s="308"/>
      <c r="U41" s="308"/>
      <c r="V41" s="309">
        <v>1</v>
      </c>
      <c r="W41" s="310"/>
      <c r="X41" s="303"/>
      <c r="Y41" s="305">
        <v>1</v>
      </c>
      <c r="Z41" s="336"/>
      <c r="AA41" s="306"/>
      <c r="AB41" s="307"/>
      <c r="AC41" s="303"/>
      <c r="AD41" s="305">
        <v>1</v>
      </c>
      <c r="AE41" s="336"/>
      <c r="AF41" s="306"/>
      <c r="AG41" s="307"/>
      <c r="AH41" s="314"/>
      <c r="AI41" s="305">
        <v>1</v>
      </c>
      <c r="AJ41" s="305"/>
      <c r="AK41" s="312"/>
      <c r="AL41" s="315"/>
      <c r="AM41" s="316"/>
      <c r="AN41" s="318"/>
      <c r="AO41" s="318">
        <v>1</v>
      </c>
      <c r="AP41" s="319"/>
      <c r="AQ41" s="320"/>
      <c r="AR41" s="316"/>
      <c r="AS41" s="318"/>
      <c r="AT41" s="318">
        <v>1</v>
      </c>
      <c r="AU41" s="319"/>
      <c r="AV41" s="320"/>
      <c r="AW41" s="321"/>
      <c r="AX41" s="305">
        <v>1</v>
      </c>
      <c r="AY41" s="337"/>
      <c r="AZ41" s="323"/>
      <c r="BA41" s="324"/>
      <c r="BB41" s="321"/>
      <c r="BC41" s="305">
        <v>1</v>
      </c>
      <c r="BD41" s="337"/>
      <c r="BE41" s="323"/>
      <c r="BF41" s="324"/>
      <c r="BG41" s="325"/>
      <c r="BH41" s="326"/>
      <c r="BI41" s="326"/>
      <c r="BJ41" s="305">
        <v>1</v>
      </c>
      <c r="BK41" s="327" t="s">
        <v>165</v>
      </c>
      <c r="BL41" s="325"/>
      <c r="BM41" s="326"/>
      <c r="BN41" s="305">
        <v>1</v>
      </c>
      <c r="BO41" s="305"/>
      <c r="BP41" s="327" t="s">
        <v>165</v>
      </c>
    </row>
    <row r="42" spans="1:68" ht="33.75" thickBot="1">
      <c r="A42" s="368"/>
      <c r="B42" s="1" t="s">
        <v>22</v>
      </c>
      <c r="C42" s="2"/>
      <c r="D42" s="234"/>
      <c r="E42" s="234"/>
      <c r="F42" s="234" t="s">
        <v>61</v>
      </c>
      <c r="G42" s="239">
        <v>4</v>
      </c>
      <c r="H42" s="239">
        <f t="shared" si="0"/>
        <v>2</v>
      </c>
      <c r="I42" s="48"/>
      <c r="J42" s="45"/>
      <c r="K42" s="45"/>
      <c r="L42" s="41">
        <v>1</v>
      </c>
      <c r="M42" s="22" t="s">
        <v>123</v>
      </c>
      <c r="N42" s="48"/>
      <c r="O42" s="45"/>
      <c r="P42" s="45"/>
      <c r="Q42" s="46">
        <v>1</v>
      </c>
      <c r="R42" s="47"/>
      <c r="S42" s="43"/>
      <c r="T42" s="43"/>
      <c r="U42" s="43"/>
      <c r="V42" s="44">
        <v>1</v>
      </c>
      <c r="W42" s="24" t="s">
        <v>127</v>
      </c>
      <c r="X42" s="48"/>
      <c r="Y42" s="41">
        <v>1</v>
      </c>
      <c r="Z42" s="45"/>
      <c r="AA42" s="46"/>
      <c r="AB42" s="47" t="s">
        <v>335</v>
      </c>
      <c r="AC42" s="48"/>
      <c r="AD42" s="45"/>
      <c r="AE42" s="45"/>
      <c r="AF42" s="250"/>
      <c r="AG42" s="47"/>
      <c r="AH42" s="39"/>
      <c r="AI42" s="41"/>
      <c r="AJ42" s="41"/>
      <c r="AK42" s="42">
        <v>1</v>
      </c>
      <c r="AL42" s="27" t="s">
        <v>138</v>
      </c>
      <c r="AM42" s="181"/>
      <c r="AN42" s="183"/>
      <c r="AO42" s="183"/>
      <c r="AP42" s="184">
        <v>1</v>
      </c>
      <c r="AQ42" s="115" t="s">
        <v>174</v>
      </c>
      <c r="AR42" s="181"/>
      <c r="AS42" s="183"/>
      <c r="AT42" s="183"/>
      <c r="AU42" s="184">
        <v>1</v>
      </c>
      <c r="AV42" s="185" t="s">
        <v>174</v>
      </c>
      <c r="AW42" s="125"/>
      <c r="AX42" s="41"/>
      <c r="AY42" s="122"/>
      <c r="AZ42" s="41">
        <v>1</v>
      </c>
      <c r="BA42" s="123" t="s">
        <v>158</v>
      </c>
      <c r="BB42" s="125"/>
      <c r="BC42" s="41"/>
      <c r="BD42" s="122"/>
      <c r="BE42" s="41">
        <v>1</v>
      </c>
      <c r="BF42" s="123" t="s">
        <v>158</v>
      </c>
      <c r="BG42" s="155"/>
      <c r="BH42" s="157"/>
      <c r="BI42" s="157"/>
      <c r="BJ42" s="41">
        <v>1</v>
      </c>
      <c r="BK42" s="153" t="s">
        <v>165</v>
      </c>
      <c r="BL42" s="155"/>
      <c r="BM42" s="157"/>
      <c r="BN42" s="157"/>
      <c r="BO42" s="41">
        <v>1</v>
      </c>
      <c r="BP42" s="153" t="s">
        <v>165</v>
      </c>
    </row>
    <row r="43" spans="1:68" ht="48" thickBot="1">
      <c r="A43" s="368"/>
      <c r="B43" s="1" t="s">
        <v>85</v>
      </c>
      <c r="C43" s="2"/>
      <c r="D43" s="234"/>
      <c r="E43" s="234"/>
      <c r="F43" s="234" t="s">
        <v>61</v>
      </c>
      <c r="G43" s="239">
        <v>4</v>
      </c>
      <c r="H43" s="239">
        <f t="shared" si="0"/>
        <v>2</v>
      </c>
      <c r="I43" s="48"/>
      <c r="J43" s="45"/>
      <c r="K43" s="45"/>
      <c r="L43" s="41">
        <v>1</v>
      </c>
      <c r="M43" s="23" t="s">
        <v>124</v>
      </c>
      <c r="N43" s="48"/>
      <c r="O43" s="45"/>
      <c r="P43" s="45"/>
      <c r="Q43" s="46">
        <v>1</v>
      </c>
      <c r="R43" s="47"/>
      <c r="S43" s="43"/>
      <c r="T43" s="43"/>
      <c r="U43" s="43"/>
      <c r="V43" s="44">
        <v>1</v>
      </c>
      <c r="W43" s="24" t="s">
        <v>127</v>
      </c>
      <c r="X43" s="48"/>
      <c r="Y43" s="45"/>
      <c r="Z43" s="45"/>
      <c r="AA43" s="42">
        <v>1</v>
      </c>
      <c r="AB43" s="47"/>
      <c r="AC43" s="48"/>
      <c r="AD43" s="45"/>
      <c r="AE43" s="41"/>
      <c r="AF43" s="42">
        <v>1</v>
      </c>
      <c r="AG43" s="47"/>
      <c r="AH43" s="39"/>
      <c r="AI43" s="41"/>
      <c r="AJ43" s="41"/>
      <c r="AK43" s="42">
        <v>1</v>
      </c>
      <c r="AL43" s="27" t="s">
        <v>138</v>
      </c>
      <c r="AM43" s="181"/>
      <c r="AN43" s="183"/>
      <c r="AO43" s="183"/>
      <c r="AP43" s="184">
        <v>1</v>
      </c>
      <c r="AQ43" s="115" t="s">
        <v>174</v>
      </c>
      <c r="AR43" s="181"/>
      <c r="AS43" s="183"/>
      <c r="AT43" s="183"/>
      <c r="AU43" s="184">
        <v>1</v>
      </c>
      <c r="AV43" s="185" t="s">
        <v>174</v>
      </c>
      <c r="AW43" s="125"/>
      <c r="AX43" s="41"/>
      <c r="AY43" s="122"/>
      <c r="AZ43" s="41">
        <v>1</v>
      </c>
      <c r="BA43" s="123" t="s">
        <v>158</v>
      </c>
      <c r="BB43" s="125"/>
      <c r="BC43" s="41"/>
      <c r="BD43" s="122"/>
      <c r="BE43" s="41">
        <v>1</v>
      </c>
      <c r="BF43" s="123" t="s">
        <v>158</v>
      </c>
      <c r="BG43" s="155"/>
      <c r="BH43" s="157"/>
      <c r="BI43" s="157"/>
      <c r="BJ43" s="41">
        <v>1</v>
      </c>
      <c r="BK43" s="153" t="s">
        <v>165</v>
      </c>
      <c r="BL43" s="155"/>
      <c r="BM43" s="157"/>
      <c r="BN43" s="157"/>
      <c r="BO43" s="41">
        <v>1</v>
      </c>
      <c r="BP43" s="153" t="s">
        <v>166</v>
      </c>
    </row>
    <row r="44" spans="1:68" ht="17.45" customHeight="1" thickBot="1">
      <c r="A44" s="368"/>
      <c r="B44" s="1" t="s">
        <v>108</v>
      </c>
      <c r="C44" s="2" t="s">
        <v>43</v>
      </c>
      <c r="D44" s="234" t="s">
        <v>61</v>
      </c>
      <c r="E44" s="234"/>
      <c r="F44" s="234"/>
      <c r="G44" s="239">
        <v>4</v>
      </c>
      <c r="H44" s="239">
        <f t="shared" si="0"/>
        <v>1</v>
      </c>
      <c r="I44" s="48"/>
      <c r="J44" s="41">
        <v>1</v>
      </c>
      <c r="K44" s="45"/>
      <c r="L44" s="46"/>
      <c r="M44" s="47"/>
      <c r="N44" s="48"/>
      <c r="O44" s="41">
        <v>1</v>
      </c>
      <c r="P44" s="45"/>
      <c r="Q44" s="46"/>
      <c r="R44" s="47"/>
      <c r="S44" s="43"/>
      <c r="T44" s="43"/>
      <c r="U44" s="43">
        <v>1</v>
      </c>
      <c r="V44" s="44"/>
      <c r="W44" s="24"/>
      <c r="X44" s="48"/>
      <c r="Y44" s="41">
        <v>1</v>
      </c>
      <c r="Z44" s="45"/>
      <c r="AA44" s="46"/>
      <c r="AB44" s="47"/>
      <c r="AC44" s="48"/>
      <c r="AD44" s="41">
        <v>1</v>
      </c>
      <c r="AE44" s="45"/>
      <c r="AF44" s="46"/>
      <c r="AG44" s="47"/>
      <c r="AH44" s="39"/>
      <c r="AI44" s="41"/>
      <c r="AJ44" s="41">
        <v>1</v>
      </c>
      <c r="AK44" s="42"/>
      <c r="AL44" s="27"/>
      <c r="AM44" s="181"/>
      <c r="AN44" s="183"/>
      <c r="AO44" s="183">
        <v>1</v>
      </c>
      <c r="AP44" s="184"/>
      <c r="AQ44" s="185"/>
      <c r="AR44" s="181"/>
      <c r="AS44" s="183"/>
      <c r="AT44" s="183">
        <v>1</v>
      </c>
      <c r="AU44" s="184"/>
      <c r="AV44" s="185"/>
      <c r="AW44" s="125"/>
      <c r="AX44" s="41">
        <v>1</v>
      </c>
      <c r="AY44" s="122"/>
      <c r="AZ44" s="124"/>
      <c r="BA44" s="123"/>
      <c r="BB44" s="125"/>
      <c r="BC44" s="41">
        <v>1</v>
      </c>
      <c r="BD44" s="122"/>
      <c r="BE44" s="124"/>
      <c r="BF44" s="123"/>
      <c r="BG44" s="41">
        <v>1</v>
      </c>
      <c r="BH44" s="157"/>
      <c r="BI44" s="157"/>
      <c r="BJ44" s="158"/>
      <c r="BK44" s="210" t="s">
        <v>187</v>
      </c>
      <c r="BL44" s="41">
        <v>1</v>
      </c>
      <c r="BM44" s="157"/>
      <c r="BN44" s="157"/>
      <c r="BO44" s="158"/>
      <c r="BP44" s="153" t="s">
        <v>196</v>
      </c>
    </row>
    <row r="45" spans="1:68" ht="53.85" customHeight="1" thickBot="1">
      <c r="A45" s="368"/>
      <c r="B45" s="1" t="s">
        <v>109</v>
      </c>
      <c r="C45" s="2" t="s">
        <v>110</v>
      </c>
      <c r="D45" s="234"/>
      <c r="E45" s="234"/>
      <c r="F45" s="234" t="s">
        <v>61</v>
      </c>
      <c r="G45" s="239">
        <v>4</v>
      </c>
      <c r="H45" s="239">
        <f t="shared" si="0"/>
        <v>2</v>
      </c>
      <c r="I45" s="48"/>
      <c r="J45" s="45"/>
      <c r="K45" s="41"/>
      <c r="L45" s="41">
        <v>1</v>
      </c>
      <c r="M45" s="23" t="s">
        <v>125</v>
      </c>
      <c r="N45" s="48"/>
      <c r="O45" s="45"/>
      <c r="P45" s="41"/>
      <c r="Q45" s="41">
        <v>1</v>
      </c>
      <c r="R45" s="23" t="s">
        <v>125</v>
      </c>
      <c r="S45" s="43"/>
      <c r="T45" s="43"/>
      <c r="U45" s="43"/>
      <c r="V45" s="44">
        <v>1</v>
      </c>
      <c r="W45" s="24" t="s">
        <v>134</v>
      </c>
      <c r="X45" s="48"/>
      <c r="Y45" s="45"/>
      <c r="Z45" s="41">
        <v>1</v>
      </c>
      <c r="AA45" s="46"/>
      <c r="AB45" s="47"/>
      <c r="AC45" s="48"/>
      <c r="AD45" s="45"/>
      <c r="AE45" s="41">
        <v>1</v>
      </c>
      <c r="AF45" s="46"/>
      <c r="AG45" s="47"/>
      <c r="AH45" s="39"/>
      <c r="AI45" s="41"/>
      <c r="AJ45" s="41"/>
      <c r="AK45" s="42">
        <v>1</v>
      </c>
      <c r="AL45" s="27" t="s">
        <v>150</v>
      </c>
      <c r="AM45" s="181"/>
      <c r="AN45" s="183"/>
      <c r="AO45" s="183">
        <v>1</v>
      </c>
      <c r="AP45" s="184"/>
      <c r="AQ45" s="185"/>
      <c r="AR45" s="181"/>
      <c r="AS45" s="183"/>
      <c r="AT45" s="183">
        <v>1</v>
      </c>
      <c r="AU45" s="184"/>
      <c r="AV45" s="185"/>
      <c r="AW45" s="125"/>
      <c r="AX45" s="41"/>
      <c r="AY45" s="41">
        <v>1</v>
      </c>
      <c r="AZ45" s="124"/>
      <c r="BA45" s="123"/>
      <c r="BB45" s="125"/>
      <c r="BC45" s="41"/>
      <c r="BD45" s="41">
        <v>1</v>
      </c>
      <c r="BE45" s="124"/>
      <c r="BF45" s="123"/>
      <c r="BG45" s="41">
        <v>1</v>
      </c>
      <c r="BH45" s="157"/>
      <c r="BI45" s="157"/>
      <c r="BJ45" s="158"/>
      <c r="BK45" s="210" t="s">
        <v>187</v>
      </c>
      <c r="BL45" s="41">
        <v>1</v>
      </c>
      <c r="BM45" s="157"/>
      <c r="BN45" s="157"/>
      <c r="BO45" s="158"/>
      <c r="BP45" s="153" t="s">
        <v>196</v>
      </c>
    </row>
    <row r="46" spans="1:68" ht="46.7" customHeight="1" thickBot="1">
      <c r="A46" s="368"/>
      <c r="B46" s="1" t="s">
        <v>44</v>
      </c>
      <c r="C46" s="2" t="s">
        <v>111</v>
      </c>
      <c r="D46" s="234"/>
      <c r="E46" s="234"/>
      <c r="F46" s="234" t="s">
        <v>61</v>
      </c>
      <c r="G46" s="239">
        <v>4</v>
      </c>
      <c r="H46" s="239">
        <f t="shared" si="0"/>
        <v>2</v>
      </c>
      <c r="I46" s="48"/>
      <c r="J46" s="45"/>
      <c r="K46" s="41">
        <v>1</v>
      </c>
      <c r="L46" s="41"/>
      <c r="M46" s="23"/>
      <c r="N46" s="48"/>
      <c r="O46" s="45"/>
      <c r="P46" s="41">
        <v>1</v>
      </c>
      <c r="Q46" s="41"/>
      <c r="R46" s="23"/>
      <c r="S46" s="43"/>
      <c r="T46" s="43"/>
      <c r="U46" s="43"/>
      <c r="V46" s="44">
        <v>1</v>
      </c>
      <c r="W46" s="24" t="s">
        <v>134</v>
      </c>
      <c r="X46" s="48"/>
      <c r="Y46" s="45"/>
      <c r="Z46" s="41">
        <v>1</v>
      </c>
      <c r="AA46" s="46"/>
      <c r="AB46" s="47"/>
      <c r="AC46" s="48"/>
      <c r="AD46" s="45"/>
      <c r="AE46" s="41">
        <v>1</v>
      </c>
      <c r="AF46" s="46"/>
      <c r="AG46" s="47"/>
      <c r="AH46" s="39"/>
      <c r="AI46" s="41"/>
      <c r="AJ46" s="41"/>
      <c r="AK46" s="42">
        <v>1</v>
      </c>
      <c r="AL46" s="27" t="s">
        <v>150</v>
      </c>
      <c r="AM46" s="181"/>
      <c r="AN46" s="183"/>
      <c r="AO46" s="183">
        <v>1</v>
      </c>
      <c r="AP46" s="184"/>
      <c r="AQ46" s="185"/>
      <c r="AR46" s="181"/>
      <c r="AS46" s="183"/>
      <c r="AT46" s="183">
        <v>1</v>
      </c>
      <c r="AU46" s="184"/>
      <c r="AV46" s="185"/>
      <c r="AW46" s="125"/>
      <c r="AX46" s="41"/>
      <c r="AY46" s="41">
        <v>1</v>
      </c>
      <c r="AZ46" s="124"/>
      <c r="BA46" s="123"/>
      <c r="BB46" s="125"/>
      <c r="BC46" s="41"/>
      <c r="BD46" s="41">
        <v>1</v>
      </c>
      <c r="BE46" s="124"/>
      <c r="BF46" s="123"/>
      <c r="BG46" s="41">
        <v>1</v>
      </c>
      <c r="BH46" s="157"/>
      <c r="BI46" s="157"/>
      <c r="BJ46" s="158"/>
      <c r="BK46" s="210" t="s">
        <v>187</v>
      </c>
      <c r="BL46" s="41">
        <v>1</v>
      </c>
      <c r="BM46" s="157"/>
      <c r="BN46" s="157"/>
      <c r="BO46" s="158"/>
      <c r="BP46" s="153" t="s">
        <v>196</v>
      </c>
    </row>
    <row r="47" spans="1:68" ht="27.75" thickBot="1">
      <c r="A47" s="368"/>
      <c r="B47" s="1" t="s">
        <v>112</v>
      </c>
      <c r="C47" s="2" t="s">
        <v>113</v>
      </c>
      <c r="D47" s="234"/>
      <c r="E47" s="234"/>
      <c r="F47" s="234" t="s">
        <v>293</v>
      </c>
      <c r="G47" s="239">
        <v>4</v>
      </c>
      <c r="H47" s="239">
        <f t="shared" si="0"/>
        <v>2</v>
      </c>
      <c r="I47" s="48"/>
      <c r="J47" s="45"/>
      <c r="K47" s="41"/>
      <c r="L47" s="41">
        <v>1</v>
      </c>
      <c r="M47" s="23" t="s">
        <v>125</v>
      </c>
      <c r="N47" s="48"/>
      <c r="O47" s="45"/>
      <c r="P47" s="45"/>
      <c r="Q47" s="46">
        <v>1</v>
      </c>
      <c r="R47" s="47"/>
      <c r="S47" s="43"/>
      <c r="T47" s="43"/>
      <c r="U47" s="43"/>
      <c r="V47" s="44">
        <v>1</v>
      </c>
      <c r="W47" s="24"/>
      <c r="X47" s="48"/>
      <c r="Y47" s="45"/>
      <c r="Z47" s="45"/>
      <c r="AA47" s="250"/>
      <c r="AB47" s="47"/>
      <c r="AC47" s="48"/>
      <c r="AD47" s="45"/>
      <c r="AE47" s="45"/>
      <c r="AF47" s="250"/>
      <c r="AG47" s="47"/>
      <c r="AH47" s="39"/>
      <c r="AI47" s="41"/>
      <c r="AJ47" s="41"/>
      <c r="AK47" s="42">
        <v>1</v>
      </c>
      <c r="AL47" s="27"/>
      <c r="AM47" s="181"/>
      <c r="AN47" s="183"/>
      <c r="AO47" s="183">
        <v>1</v>
      </c>
      <c r="AP47" s="184"/>
      <c r="AQ47" s="185"/>
      <c r="AR47" s="181"/>
      <c r="AS47" s="183"/>
      <c r="AT47" s="183">
        <v>1</v>
      </c>
      <c r="AU47" s="184"/>
      <c r="AV47" s="185"/>
      <c r="AW47" s="125"/>
      <c r="AX47" s="41"/>
      <c r="AY47" s="41">
        <v>1</v>
      </c>
      <c r="AZ47" s="124"/>
      <c r="BA47" s="123"/>
      <c r="BB47" s="125"/>
      <c r="BC47" s="41"/>
      <c r="BD47" s="41">
        <v>1</v>
      </c>
      <c r="BE47" s="124"/>
      <c r="BF47" s="123"/>
      <c r="BG47" s="155"/>
      <c r="BH47" s="157"/>
      <c r="BI47" s="157"/>
      <c r="BJ47" s="41">
        <v>1</v>
      </c>
      <c r="BK47" s="153" t="s">
        <v>166</v>
      </c>
      <c r="BL47" s="155"/>
      <c r="BM47" s="157"/>
      <c r="BN47" s="157"/>
      <c r="BO47" s="41">
        <v>1</v>
      </c>
      <c r="BP47" s="153" t="s">
        <v>166</v>
      </c>
    </row>
    <row r="48" spans="1:68" ht="39" thickBot="1">
      <c r="A48" s="368"/>
      <c r="B48" s="1" t="s">
        <v>114</v>
      </c>
      <c r="C48" s="2" t="s">
        <v>115</v>
      </c>
      <c r="D48" s="234"/>
      <c r="E48" s="234"/>
      <c r="F48" s="234" t="s">
        <v>293</v>
      </c>
      <c r="G48" s="239">
        <v>4</v>
      </c>
      <c r="H48" s="239">
        <f t="shared" si="0"/>
        <v>2</v>
      </c>
      <c r="I48" s="48"/>
      <c r="J48" s="45"/>
      <c r="K48" s="41">
        <v>1</v>
      </c>
      <c r="L48" s="41"/>
      <c r="M48" s="23"/>
      <c r="N48" s="48"/>
      <c r="O48" s="45"/>
      <c r="P48" s="41">
        <v>1</v>
      </c>
      <c r="Q48" s="46"/>
      <c r="R48" s="47"/>
      <c r="S48" s="43"/>
      <c r="T48" s="43"/>
      <c r="U48" s="43"/>
      <c r="V48" s="44">
        <v>1</v>
      </c>
      <c r="W48" s="24"/>
      <c r="X48" s="48"/>
      <c r="Y48" s="45"/>
      <c r="Z48" s="45"/>
      <c r="AA48" s="250">
        <v>1</v>
      </c>
      <c r="AB48" s="47"/>
      <c r="AC48" s="48"/>
      <c r="AD48" s="45"/>
      <c r="AE48" s="45"/>
      <c r="AF48" s="250">
        <v>1</v>
      </c>
      <c r="AG48" s="47"/>
      <c r="AH48" s="39"/>
      <c r="AI48" s="41"/>
      <c r="AJ48" s="41"/>
      <c r="AK48" s="42">
        <v>1</v>
      </c>
      <c r="AL48" s="27" t="s">
        <v>151</v>
      </c>
      <c r="AM48" s="181"/>
      <c r="AN48" s="183"/>
      <c r="AO48" s="183">
        <v>1</v>
      </c>
      <c r="AP48" s="184"/>
      <c r="AQ48" s="185"/>
      <c r="AR48" s="181"/>
      <c r="AS48" s="183"/>
      <c r="AT48" s="183">
        <v>1</v>
      </c>
      <c r="AU48" s="184"/>
      <c r="AV48" s="185"/>
      <c r="AW48" s="125"/>
      <c r="AX48" s="41"/>
      <c r="AY48" s="41">
        <v>1</v>
      </c>
      <c r="AZ48" s="124"/>
      <c r="BA48" s="123"/>
      <c r="BB48" s="125"/>
      <c r="BC48" s="41"/>
      <c r="BD48" s="41">
        <v>1</v>
      </c>
      <c r="BE48" s="124"/>
      <c r="BF48" s="123"/>
      <c r="BG48" s="41">
        <v>1</v>
      </c>
      <c r="BH48" s="157"/>
      <c r="BI48" s="157"/>
      <c r="BJ48" s="158"/>
      <c r="BK48" s="210" t="s">
        <v>200</v>
      </c>
      <c r="BL48" s="41">
        <v>1</v>
      </c>
      <c r="BM48" s="157"/>
      <c r="BN48" s="157"/>
      <c r="BO48" s="158"/>
      <c r="BP48" s="210" t="s">
        <v>195</v>
      </c>
    </row>
    <row r="49" spans="1:68" ht="39" thickBot="1">
      <c r="A49" s="368"/>
      <c r="B49" s="1" t="s">
        <v>116</v>
      </c>
      <c r="C49" s="2" t="s">
        <v>117</v>
      </c>
      <c r="D49" s="234"/>
      <c r="E49" s="234"/>
      <c r="F49" s="234" t="s">
        <v>293</v>
      </c>
      <c r="G49" s="239">
        <v>4</v>
      </c>
      <c r="H49" s="239">
        <f t="shared" si="0"/>
        <v>2</v>
      </c>
      <c r="I49" s="48"/>
      <c r="J49" s="45"/>
      <c r="K49" s="41"/>
      <c r="L49" s="41">
        <v>1</v>
      </c>
      <c r="M49" s="23" t="s">
        <v>125</v>
      </c>
      <c r="N49" s="48"/>
      <c r="O49" s="45"/>
      <c r="P49" s="41">
        <v>1</v>
      </c>
      <c r="Q49" s="46"/>
      <c r="R49" s="47"/>
      <c r="S49" s="43"/>
      <c r="T49" s="43"/>
      <c r="U49" s="43"/>
      <c r="V49" s="44">
        <v>1</v>
      </c>
      <c r="W49" s="24" t="s">
        <v>135</v>
      </c>
      <c r="X49" s="48"/>
      <c r="Y49" s="45"/>
      <c r="Z49" s="45">
        <v>1</v>
      </c>
      <c r="AA49" s="250"/>
      <c r="AB49" s="47"/>
      <c r="AC49" s="48"/>
      <c r="AD49" s="45"/>
      <c r="AE49" s="45">
        <v>1</v>
      </c>
      <c r="AF49" s="250"/>
      <c r="AG49" s="47"/>
      <c r="AH49" s="39"/>
      <c r="AI49" s="41"/>
      <c r="AJ49" s="41"/>
      <c r="AK49" s="42">
        <v>1</v>
      </c>
      <c r="AL49" s="27" t="s">
        <v>152</v>
      </c>
      <c r="AM49" s="181"/>
      <c r="AN49" s="183"/>
      <c r="AO49" s="183">
        <v>1</v>
      </c>
      <c r="AP49" s="184"/>
      <c r="AQ49" s="185"/>
      <c r="AR49" s="181"/>
      <c r="AS49" s="183"/>
      <c r="AT49" s="183">
        <v>1</v>
      </c>
      <c r="AU49" s="184"/>
      <c r="AV49" s="185"/>
      <c r="AW49" s="125"/>
      <c r="AX49" s="41"/>
      <c r="AY49" s="41">
        <v>1</v>
      </c>
      <c r="AZ49" s="124"/>
      <c r="BA49" s="123"/>
      <c r="BB49" s="125"/>
      <c r="BC49" s="41"/>
      <c r="BD49" s="41">
        <v>1</v>
      </c>
      <c r="BE49" s="124"/>
      <c r="BF49" s="123"/>
      <c r="BG49" s="41">
        <v>1</v>
      </c>
      <c r="BH49" s="252"/>
      <c r="BI49" s="157"/>
      <c r="BJ49" s="158"/>
      <c r="BK49" s="210" t="s">
        <v>189</v>
      </c>
      <c r="BL49" s="41">
        <v>1</v>
      </c>
      <c r="BM49" s="252"/>
      <c r="BN49" s="157"/>
      <c r="BO49" s="158"/>
      <c r="BP49" s="210" t="s">
        <v>166</v>
      </c>
    </row>
    <row r="50" spans="1:68" ht="18" thickBot="1">
      <c r="A50" s="390"/>
      <c r="B50" s="262" t="s">
        <v>118</v>
      </c>
      <c r="C50" s="263" t="s">
        <v>45</v>
      </c>
      <c r="D50" s="264"/>
      <c r="E50" s="264"/>
      <c r="F50" s="264" t="s">
        <v>293</v>
      </c>
      <c r="G50" s="265">
        <v>4</v>
      </c>
      <c r="H50" s="265">
        <f t="shared" si="0"/>
        <v>2</v>
      </c>
      <c r="I50" s="328"/>
      <c r="J50" s="274"/>
      <c r="K50" s="277"/>
      <c r="L50" s="277">
        <v>1</v>
      </c>
      <c r="M50" s="276" t="s">
        <v>125</v>
      </c>
      <c r="N50" s="328"/>
      <c r="O50" s="274"/>
      <c r="P50" s="274"/>
      <c r="Q50" s="277">
        <v>1</v>
      </c>
      <c r="R50" s="276" t="s">
        <v>125</v>
      </c>
      <c r="S50" s="332"/>
      <c r="T50" s="332"/>
      <c r="U50" s="332"/>
      <c r="V50" s="339">
        <v>1</v>
      </c>
      <c r="W50" s="340" t="s">
        <v>127</v>
      </c>
      <c r="X50" s="328"/>
      <c r="Y50" s="274"/>
      <c r="Z50" s="274">
        <v>1</v>
      </c>
      <c r="AA50" s="344"/>
      <c r="AB50" s="331"/>
      <c r="AC50" s="328"/>
      <c r="AD50" s="274"/>
      <c r="AE50" s="274">
        <v>1</v>
      </c>
      <c r="AF50" s="344"/>
      <c r="AG50" s="331"/>
      <c r="AH50" s="272"/>
      <c r="AI50" s="277"/>
      <c r="AJ50" s="277"/>
      <c r="AK50" s="275">
        <v>1</v>
      </c>
      <c r="AL50" s="281" t="s">
        <v>138</v>
      </c>
      <c r="AM50" s="282"/>
      <c r="AN50" s="284"/>
      <c r="AO50" s="284">
        <v>1</v>
      </c>
      <c r="AP50" s="285"/>
      <c r="AQ50" s="287"/>
      <c r="AR50" s="282"/>
      <c r="AS50" s="284"/>
      <c r="AT50" s="284">
        <v>1</v>
      </c>
      <c r="AU50" s="285"/>
      <c r="AV50" s="287"/>
      <c r="AW50" s="333"/>
      <c r="AX50" s="277"/>
      <c r="AY50" s="277">
        <v>1</v>
      </c>
      <c r="AZ50" s="335"/>
      <c r="BA50" s="292"/>
      <c r="BB50" s="333"/>
      <c r="BC50" s="277"/>
      <c r="BD50" s="277">
        <v>1</v>
      </c>
      <c r="BE50" s="335"/>
      <c r="BF50" s="292"/>
      <c r="BG50" s="277">
        <v>1</v>
      </c>
      <c r="BH50" s="295"/>
      <c r="BI50" s="295"/>
      <c r="BJ50" s="345"/>
      <c r="BK50" s="346" t="s">
        <v>201</v>
      </c>
      <c r="BL50" s="277">
        <v>1</v>
      </c>
      <c r="BM50" s="295"/>
      <c r="BN50" s="295"/>
      <c r="BO50" s="345"/>
      <c r="BP50" s="346" t="s">
        <v>201</v>
      </c>
    </row>
    <row r="51" spans="1:68" ht="70.5" thickTop="1" thickBot="1">
      <c r="A51" s="370" t="s">
        <v>6</v>
      </c>
      <c r="B51" s="5" t="s">
        <v>119</v>
      </c>
      <c r="C51" s="6" t="s">
        <v>46</v>
      </c>
      <c r="D51" s="259" t="s">
        <v>61</v>
      </c>
      <c r="E51" s="259"/>
      <c r="F51" s="259"/>
      <c r="G51" s="241">
        <v>5</v>
      </c>
      <c r="H51" s="241">
        <f t="shared" si="0"/>
        <v>1</v>
      </c>
      <c r="I51" s="72"/>
      <c r="J51" s="73"/>
      <c r="K51" s="80"/>
      <c r="L51" s="76">
        <v>1</v>
      </c>
      <c r="M51" s="267" t="s">
        <v>125</v>
      </c>
      <c r="N51" s="72"/>
      <c r="O51" s="73"/>
      <c r="P51" s="80"/>
      <c r="Q51" s="76">
        <v>1</v>
      </c>
      <c r="R51" s="267" t="s">
        <v>125</v>
      </c>
      <c r="S51" s="43"/>
      <c r="T51" s="43"/>
      <c r="U51" s="43">
        <v>1</v>
      </c>
      <c r="V51" s="44"/>
      <c r="W51" s="24" t="s">
        <v>136</v>
      </c>
      <c r="X51" s="72"/>
      <c r="Y51" s="73"/>
      <c r="Z51" s="80"/>
      <c r="AA51" s="342">
        <v>1</v>
      </c>
      <c r="AB51" s="81"/>
      <c r="AC51" s="72"/>
      <c r="AD51" s="73"/>
      <c r="AE51" s="80"/>
      <c r="AF51" s="342">
        <v>1</v>
      </c>
      <c r="AG51" s="81"/>
      <c r="AH51" s="77"/>
      <c r="AI51" s="78"/>
      <c r="AJ51" s="76">
        <v>1</v>
      </c>
      <c r="AK51" s="79"/>
      <c r="AL51" s="82" t="s">
        <v>153</v>
      </c>
      <c r="AM51" s="195"/>
      <c r="AN51" s="196"/>
      <c r="AO51" s="197"/>
      <c r="AP51" s="198">
        <v>1</v>
      </c>
      <c r="AQ51" s="343" t="s">
        <v>174</v>
      </c>
      <c r="AR51" s="195"/>
      <c r="AS51" s="196"/>
      <c r="AT51" s="197"/>
      <c r="AU51" s="198">
        <v>1</v>
      </c>
      <c r="AV51" s="200" t="s">
        <v>174</v>
      </c>
      <c r="AW51" s="134"/>
      <c r="AX51" s="76"/>
      <c r="AY51" s="76">
        <v>1</v>
      </c>
      <c r="AZ51" s="136"/>
      <c r="BA51" s="139"/>
      <c r="BB51" s="134"/>
      <c r="BC51" s="76"/>
      <c r="BD51" s="76">
        <v>1</v>
      </c>
      <c r="BE51" s="136"/>
      <c r="BF51" s="139"/>
      <c r="BG51" s="165"/>
      <c r="BH51" s="169"/>
      <c r="BI51" s="166"/>
      <c r="BJ51" s="76">
        <v>1</v>
      </c>
      <c r="BK51" s="168" t="s">
        <v>167</v>
      </c>
      <c r="BL51" s="165"/>
      <c r="BM51" s="169"/>
      <c r="BN51" s="166"/>
      <c r="BO51" s="76">
        <v>1</v>
      </c>
      <c r="BP51" s="168" t="s">
        <v>167</v>
      </c>
    </row>
    <row r="52" spans="1:68" ht="69.75" thickBot="1">
      <c r="A52" s="370"/>
      <c r="B52" s="1" t="s">
        <v>120</v>
      </c>
      <c r="C52" s="2" t="s">
        <v>121</v>
      </c>
      <c r="D52" s="234" t="s">
        <v>61</v>
      </c>
      <c r="E52" s="234"/>
      <c r="F52" s="234"/>
      <c r="G52" s="239">
        <v>5</v>
      </c>
      <c r="H52" s="239">
        <f t="shared" si="0"/>
        <v>1</v>
      </c>
      <c r="I52" s="48"/>
      <c r="J52" s="49"/>
      <c r="K52" s="41">
        <v>1</v>
      </c>
      <c r="L52" s="46"/>
      <c r="M52" s="47"/>
      <c r="N52" s="48"/>
      <c r="O52" s="49"/>
      <c r="P52" s="41">
        <v>1</v>
      </c>
      <c r="Q52" s="46"/>
      <c r="R52" s="47"/>
      <c r="S52" s="43"/>
      <c r="T52" s="43"/>
      <c r="U52" s="43"/>
      <c r="V52" s="44">
        <v>1</v>
      </c>
      <c r="W52" s="24" t="s">
        <v>136</v>
      </c>
      <c r="X52" s="48"/>
      <c r="Y52" s="49"/>
      <c r="Z52" s="45"/>
      <c r="AA52" s="250">
        <v>1</v>
      </c>
      <c r="AB52" s="47"/>
      <c r="AC52" s="48"/>
      <c r="AD52" s="49"/>
      <c r="AE52" s="45"/>
      <c r="AF52" s="250">
        <v>1</v>
      </c>
      <c r="AG52" s="47"/>
      <c r="AH52" s="39"/>
      <c r="AI52" s="40"/>
      <c r="AJ52" s="41"/>
      <c r="AK52" s="42">
        <v>1</v>
      </c>
      <c r="AL52" s="27" t="s">
        <v>153</v>
      </c>
      <c r="AM52" s="181"/>
      <c r="AN52" s="182"/>
      <c r="AO52" s="183"/>
      <c r="AP52" s="184">
        <v>1</v>
      </c>
      <c r="AQ52" s="115" t="s">
        <v>202</v>
      </c>
      <c r="AR52" s="181"/>
      <c r="AS52" s="182"/>
      <c r="AT52" s="183"/>
      <c r="AU52" s="184">
        <v>1</v>
      </c>
      <c r="AV52" s="115" t="s">
        <v>202</v>
      </c>
      <c r="AW52" s="125"/>
      <c r="AX52" s="41"/>
      <c r="AY52" s="41">
        <v>1</v>
      </c>
      <c r="AZ52" s="124"/>
      <c r="BA52" s="123"/>
      <c r="BB52" s="125"/>
      <c r="BC52" s="41"/>
      <c r="BD52" s="41">
        <v>1</v>
      </c>
      <c r="BE52" s="124"/>
      <c r="BF52" s="123"/>
      <c r="BG52" s="155"/>
      <c r="BH52" s="156"/>
      <c r="BI52" s="157"/>
      <c r="BJ52" s="41">
        <v>1</v>
      </c>
      <c r="BK52" s="153" t="s">
        <v>167</v>
      </c>
      <c r="BL52" s="41">
        <v>1</v>
      </c>
      <c r="BM52" s="156"/>
      <c r="BN52" s="157"/>
      <c r="BO52" s="158"/>
      <c r="BP52" s="153" t="s">
        <v>192</v>
      </c>
    </row>
    <row r="53" spans="1:68" ht="35.25" thickBot="1">
      <c r="A53" s="370"/>
      <c r="B53" s="100" t="s">
        <v>47</v>
      </c>
      <c r="C53" s="2" t="s">
        <v>48</v>
      </c>
      <c r="D53" s="234" t="s">
        <v>61</v>
      </c>
      <c r="E53" s="234"/>
      <c r="F53" s="234"/>
      <c r="G53" s="239">
        <v>5</v>
      </c>
      <c r="H53" s="239">
        <f t="shared" si="0"/>
        <v>1</v>
      </c>
      <c r="I53" s="48"/>
      <c r="J53" s="49"/>
      <c r="K53" s="41">
        <v>1</v>
      </c>
      <c r="L53" s="41"/>
      <c r="M53" s="23"/>
      <c r="N53" s="48"/>
      <c r="O53" s="49"/>
      <c r="P53" s="41">
        <v>1</v>
      </c>
      <c r="Q53" s="46"/>
      <c r="R53" s="47"/>
      <c r="S53" s="43"/>
      <c r="T53" s="43"/>
      <c r="U53" s="43"/>
      <c r="V53" s="44">
        <v>1</v>
      </c>
      <c r="W53" s="24" t="s">
        <v>136</v>
      </c>
      <c r="X53" s="48"/>
      <c r="Y53" s="49"/>
      <c r="Z53" s="45">
        <v>1</v>
      </c>
      <c r="AA53" s="250"/>
      <c r="AB53" s="47"/>
      <c r="AC53" s="48"/>
      <c r="AD53" s="49"/>
      <c r="AE53" s="45">
        <v>1</v>
      </c>
      <c r="AF53" s="250"/>
      <c r="AG53" s="47"/>
      <c r="AH53" s="39"/>
      <c r="AI53" s="40"/>
      <c r="AJ53" s="41"/>
      <c r="AK53" s="42">
        <v>1</v>
      </c>
      <c r="AL53" s="27" t="s">
        <v>153</v>
      </c>
      <c r="AM53" s="181"/>
      <c r="AN53" s="182"/>
      <c r="AO53" s="183">
        <v>1</v>
      </c>
      <c r="AP53" s="184"/>
      <c r="AQ53" s="185"/>
      <c r="AR53" s="181"/>
      <c r="AS53" s="182"/>
      <c r="AT53" s="183">
        <v>1</v>
      </c>
      <c r="AU53" s="184"/>
      <c r="AV53" s="185"/>
      <c r="AW53" s="125"/>
      <c r="AX53" s="41"/>
      <c r="AY53" s="41">
        <v>1</v>
      </c>
      <c r="AZ53" s="124"/>
      <c r="BA53" s="123"/>
      <c r="BB53" s="125"/>
      <c r="BC53" s="41"/>
      <c r="BD53" s="41">
        <v>1</v>
      </c>
      <c r="BE53" s="124"/>
      <c r="BF53" s="123"/>
      <c r="BG53" s="155"/>
      <c r="BH53" s="156"/>
      <c r="BI53" s="157"/>
      <c r="BJ53" s="41">
        <v>1</v>
      </c>
      <c r="BK53" s="153" t="s">
        <v>161</v>
      </c>
      <c r="BL53" s="41">
        <v>1</v>
      </c>
      <c r="BM53" s="156"/>
      <c r="BN53" s="252"/>
      <c r="BO53" s="158"/>
      <c r="BP53" s="210" t="s">
        <v>203</v>
      </c>
    </row>
    <row r="54" spans="1:68" ht="35.25" thickBot="1">
      <c r="A54" s="370"/>
      <c r="B54" s="1" t="s">
        <v>114</v>
      </c>
      <c r="C54" s="2" t="s">
        <v>115</v>
      </c>
      <c r="D54" s="234"/>
      <c r="E54" s="234"/>
      <c r="F54" s="234" t="s">
        <v>293</v>
      </c>
      <c r="G54" s="239">
        <v>5</v>
      </c>
      <c r="H54" s="239">
        <f t="shared" si="0"/>
        <v>2</v>
      </c>
      <c r="I54" s="48"/>
      <c r="J54" s="49"/>
      <c r="K54" s="41">
        <v>1</v>
      </c>
      <c r="L54" s="41"/>
      <c r="M54" s="23"/>
      <c r="N54" s="48"/>
      <c r="O54" s="49"/>
      <c r="P54" s="41">
        <v>1</v>
      </c>
      <c r="Q54" s="46"/>
      <c r="R54" s="47"/>
      <c r="S54" s="43"/>
      <c r="T54" s="43"/>
      <c r="U54" s="43"/>
      <c r="V54" s="44">
        <v>1</v>
      </c>
      <c r="W54" s="24" t="s">
        <v>136</v>
      </c>
      <c r="X54" s="48"/>
      <c r="Y54" s="49"/>
      <c r="Z54" s="45"/>
      <c r="AA54" s="250">
        <v>1</v>
      </c>
      <c r="AB54" s="47"/>
      <c r="AC54" s="48"/>
      <c r="AD54" s="49"/>
      <c r="AE54" s="45"/>
      <c r="AF54" s="250">
        <v>1</v>
      </c>
      <c r="AG54" s="47"/>
      <c r="AH54" s="39"/>
      <c r="AI54" s="40"/>
      <c r="AJ54" s="41"/>
      <c r="AK54" s="42">
        <v>1</v>
      </c>
      <c r="AL54" s="27" t="s">
        <v>153</v>
      </c>
      <c r="AM54" s="181">
        <v>1</v>
      </c>
      <c r="AN54" s="182"/>
      <c r="AO54" s="183"/>
      <c r="AP54" s="184"/>
      <c r="AQ54" s="185" t="s">
        <v>184</v>
      </c>
      <c r="AR54" s="181"/>
      <c r="AS54" s="182"/>
      <c r="AT54" s="183"/>
      <c r="AU54" s="184">
        <v>1</v>
      </c>
      <c r="AV54" s="185" t="s">
        <v>185</v>
      </c>
      <c r="AW54" s="125"/>
      <c r="AX54" s="41"/>
      <c r="AY54" s="41">
        <v>1</v>
      </c>
      <c r="AZ54" s="124"/>
      <c r="BA54" s="123"/>
      <c r="BB54" s="125"/>
      <c r="BC54" s="41"/>
      <c r="BD54" s="41">
        <v>1</v>
      </c>
      <c r="BE54" s="124"/>
      <c r="BF54" s="123"/>
      <c r="BG54" s="155"/>
      <c r="BH54" s="156"/>
      <c r="BI54" s="157"/>
      <c r="BJ54" s="41">
        <v>1</v>
      </c>
      <c r="BK54" s="153" t="s">
        <v>167</v>
      </c>
      <c r="BL54" s="41">
        <v>1</v>
      </c>
      <c r="BM54" s="252"/>
      <c r="BN54" s="157"/>
      <c r="BO54" s="158"/>
      <c r="BP54" s="210" t="s">
        <v>204</v>
      </c>
    </row>
    <row r="55" spans="1:68" ht="18" thickBot="1">
      <c r="A55" s="370"/>
      <c r="B55" s="1" t="s">
        <v>116</v>
      </c>
      <c r="C55" s="2"/>
      <c r="D55" s="234"/>
      <c r="E55" s="234"/>
      <c r="F55" s="234" t="s">
        <v>293</v>
      </c>
      <c r="G55" s="239">
        <v>5</v>
      </c>
      <c r="H55" s="239">
        <f t="shared" si="0"/>
        <v>2</v>
      </c>
      <c r="I55" s="48"/>
      <c r="J55" s="49"/>
      <c r="K55" s="41">
        <v>1</v>
      </c>
      <c r="L55" s="46"/>
      <c r="M55" s="47"/>
      <c r="N55" s="48"/>
      <c r="O55" s="49"/>
      <c r="P55" s="41">
        <v>1</v>
      </c>
      <c r="Q55" s="46"/>
      <c r="R55" s="47"/>
      <c r="S55" s="43"/>
      <c r="T55" s="43"/>
      <c r="U55" s="43">
        <v>1</v>
      </c>
      <c r="V55" s="44"/>
      <c r="W55" s="24" t="s">
        <v>136</v>
      </c>
      <c r="X55" s="48"/>
      <c r="Y55" s="49"/>
      <c r="Z55" s="45">
        <v>1</v>
      </c>
      <c r="AA55" s="250"/>
      <c r="AB55" s="47"/>
      <c r="AC55" s="48"/>
      <c r="AD55" s="49"/>
      <c r="AE55" s="45">
        <v>1</v>
      </c>
      <c r="AF55" s="250"/>
      <c r="AG55" s="47"/>
      <c r="AH55" s="39"/>
      <c r="AI55" s="40"/>
      <c r="AJ55" s="41">
        <v>1</v>
      </c>
      <c r="AK55" s="42"/>
      <c r="AL55" s="27" t="s">
        <v>153</v>
      </c>
      <c r="AM55" s="181">
        <v>1</v>
      </c>
      <c r="AN55" s="182"/>
      <c r="AO55" s="183"/>
      <c r="AP55" s="184"/>
      <c r="AQ55" s="185" t="s">
        <v>184</v>
      </c>
      <c r="AR55" s="181"/>
      <c r="AS55" s="182"/>
      <c r="AT55" s="183"/>
      <c r="AU55" s="184">
        <v>1</v>
      </c>
      <c r="AV55" s="185" t="s">
        <v>185</v>
      </c>
      <c r="AW55" s="125"/>
      <c r="AX55" s="41">
        <v>1</v>
      </c>
      <c r="AY55" s="41"/>
      <c r="AZ55" s="124"/>
      <c r="BA55" s="123"/>
      <c r="BB55" s="125"/>
      <c r="BC55" s="41">
        <v>1</v>
      </c>
      <c r="BD55" s="41"/>
      <c r="BE55" s="124"/>
      <c r="BF55" s="123"/>
      <c r="BG55" s="155"/>
      <c r="BH55" s="156"/>
      <c r="BI55" s="157"/>
      <c r="BJ55" s="41">
        <v>1</v>
      </c>
      <c r="BK55" s="153" t="s">
        <v>166</v>
      </c>
      <c r="BL55" s="155"/>
      <c r="BM55" s="41">
        <v>1</v>
      </c>
      <c r="BN55" s="157"/>
      <c r="BO55" s="158"/>
      <c r="BP55" s="153"/>
    </row>
    <row r="56" spans="1:68" ht="35.25" thickBot="1">
      <c r="A56" s="370"/>
      <c r="B56" s="1" t="s">
        <v>49</v>
      </c>
      <c r="C56" s="2" t="s">
        <v>122</v>
      </c>
      <c r="D56" s="234"/>
      <c r="E56" s="234"/>
      <c r="F56" s="234" t="s">
        <v>293</v>
      </c>
      <c r="G56" s="239">
        <v>5</v>
      </c>
      <c r="H56" s="239">
        <f t="shared" si="0"/>
        <v>2</v>
      </c>
      <c r="I56" s="48"/>
      <c r="J56" s="49"/>
      <c r="K56" s="41">
        <v>1</v>
      </c>
      <c r="L56" s="41"/>
      <c r="M56" s="23"/>
      <c r="N56" s="48"/>
      <c r="O56" s="49"/>
      <c r="P56" s="41">
        <v>1</v>
      </c>
      <c r="Q56" s="46"/>
      <c r="R56" s="47"/>
      <c r="S56" s="43"/>
      <c r="T56" s="43"/>
      <c r="U56" s="43">
        <v>1</v>
      </c>
      <c r="V56" s="44"/>
      <c r="W56" s="24" t="s">
        <v>136</v>
      </c>
      <c r="X56" s="48"/>
      <c r="Y56" s="49"/>
      <c r="Z56" s="45">
        <v>1</v>
      </c>
      <c r="AA56" s="250"/>
      <c r="AB56" s="47"/>
      <c r="AC56" s="48"/>
      <c r="AD56" s="49"/>
      <c r="AE56" s="45">
        <v>1</v>
      </c>
      <c r="AF56" s="250"/>
      <c r="AG56" s="47"/>
      <c r="AH56" s="39"/>
      <c r="AI56" s="40"/>
      <c r="AJ56" s="41">
        <v>1</v>
      </c>
      <c r="AK56" s="42"/>
      <c r="AL56" s="27" t="s">
        <v>153</v>
      </c>
      <c r="AM56" s="181">
        <v>1</v>
      </c>
      <c r="AN56" s="182"/>
      <c r="AO56" s="183"/>
      <c r="AP56" s="184"/>
      <c r="AQ56" s="185" t="s">
        <v>184</v>
      </c>
      <c r="AR56" s="181"/>
      <c r="AS56" s="182"/>
      <c r="AT56" s="183"/>
      <c r="AU56" s="184">
        <v>1</v>
      </c>
      <c r="AV56" s="185" t="s">
        <v>185</v>
      </c>
      <c r="AW56" s="125"/>
      <c r="AX56" s="140"/>
      <c r="AY56" s="41">
        <v>1</v>
      </c>
      <c r="AZ56" s="124"/>
      <c r="BA56" s="123"/>
      <c r="BB56" s="125"/>
      <c r="BC56" s="140"/>
      <c r="BD56" s="41">
        <v>1</v>
      </c>
      <c r="BE56" s="124"/>
      <c r="BF56" s="123"/>
      <c r="BG56" s="155"/>
      <c r="BH56" s="156"/>
      <c r="BI56" s="157"/>
      <c r="BJ56" s="41">
        <v>1</v>
      </c>
      <c r="BK56" s="153" t="s">
        <v>167</v>
      </c>
      <c r="BL56" s="155"/>
      <c r="BM56" s="41">
        <v>1</v>
      </c>
      <c r="BN56" s="157"/>
      <c r="BO56" s="158"/>
      <c r="BP56" s="153"/>
    </row>
    <row r="57" spans="1:68" ht="18" thickBot="1">
      <c r="A57" s="371"/>
      <c r="B57" s="10" t="s">
        <v>50</v>
      </c>
      <c r="C57" s="11" t="s">
        <v>51</v>
      </c>
      <c r="D57" s="236"/>
      <c r="E57" s="236"/>
      <c r="F57" s="236" t="s">
        <v>292</v>
      </c>
      <c r="G57" s="242">
        <v>5</v>
      </c>
      <c r="H57" s="242">
        <f t="shared" si="0"/>
        <v>2</v>
      </c>
      <c r="I57" s="101"/>
      <c r="J57" s="102"/>
      <c r="K57" s="103">
        <v>1</v>
      </c>
      <c r="L57" s="104"/>
      <c r="M57" s="105"/>
      <c r="N57" s="101"/>
      <c r="O57" s="102"/>
      <c r="P57" s="103">
        <v>1</v>
      </c>
      <c r="Q57" s="104"/>
      <c r="R57" s="105"/>
      <c r="S57" s="106"/>
      <c r="T57" s="106"/>
      <c r="U57" s="106"/>
      <c r="V57" s="107">
        <v>1</v>
      </c>
      <c r="W57" s="108" t="s">
        <v>136</v>
      </c>
      <c r="X57" s="101"/>
      <c r="Y57" s="102"/>
      <c r="Z57" s="109"/>
      <c r="AA57" s="250">
        <v>1</v>
      </c>
      <c r="AB57" s="105"/>
      <c r="AC57" s="101"/>
      <c r="AD57" s="102"/>
      <c r="AE57" s="109"/>
      <c r="AF57" s="250">
        <v>1</v>
      </c>
      <c r="AG57" s="105"/>
      <c r="AH57" s="110"/>
      <c r="AI57" s="111"/>
      <c r="AJ57" s="103"/>
      <c r="AK57" s="112">
        <v>1</v>
      </c>
      <c r="AL57" s="113" t="s">
        <v>153</v>
      </c>
      <c r="AM57" s="205"/>
      <c r="AN57" s="206"/>
      <c r="AO57" s="207"/>
      <c r="AP57" s="208">
        <v>1</v>
      </c>
      <c r="AQ57" s="209" t="s">
        <v>186</v>
      </c>
      <c r="AR57" s="205"/>
      <c r="AS57" s="206"/>
      <c r="AT57" s="207"/>
      <c r="AU57" s="208">
        <v>1</v>
      </c>
      <c r="AV57" s="209" t="s">
        <v>185</v>
      </c>
      <c r="AW57" s="148"/>
      <c r="AX57" s="149"/>
      <c r="AY57" s="150">
        <v>1</v>
      </c>
      <c r="AZ57" s="151"/>
      <c r="BA57" s="152"/>
      <c r="BB57" s="148"/>
      <c r="BC57" s="149"/>
      <c r="BD57" s="150">
        <v>1</v>
      </c>
      <c r="BE57" s="151"/>
      <c r="BF57" s="152"/>
      <c r="BG57" s="173">
        <v>1</v>
      </c>
      <c r="BH57" s="251"/>
      <c r="BI57" s="174"/>
      <c r="BJ57" s="175"/>
      <c r="BK57" s="211" t="s">
        <v>205</v>
      </c>
      <c r="BL57" s="150">
        <v>1</v>
      </c>
      <c r="BM57" s="251"/>
      <c r="BN57" s="174"/>
      <c r="BO57" s="175"/>
      <c r="BP57" s="211" t="s">
        <v>205</v>
      </c>
    </row>
    <row r="58" spans="1:68" ht="18" thickTop="1" thickBot="1">
      <c r="A58" s="31"/>
      <c r="B58" s="32" t="s">
        <v>2</v>
      </c>
      <c r="C58" s="31"/>
      <c r="J58" s="213"/>
      <c r="K58" s="213"/>
      <c r="L58" s="213"/>
      <c r="M58" s="212" t="s">
        <v>63</v>
      </c>
      <c r="O58" s="213"/>
      <c r="P58" s="213"/>
      <c r="Q58" s="213"/>
      <c r="R58" s="212" t="s">
        <v>64</v>
      </c>
      <c r="T58" s="213"/>
      <c r="U58" s="213"/>
      <c r="V58" s="213"/>
      <c r="W58" s="212" t="s">
        <v>55</v>
      </c>
      <c r="Y58" s="213"/>
      <c r="Z58" s="213"/>
      <c r="AA58" s="213"/>
      <c r="AB58" s="212" t="s">
        <v>65</v>
      </c>
      <c r="AD58" s="213"/>
      <c r="AE58" s="213"/>
      <c r="AF58" s="213"/>
      <c r="AG58" s="212" t="s">
        <v>66</v>
      </c>
      <c r="AI58" s="213"/>
      <c r="AJ58" s="213"/>
      <c r="AK58" s="213"/>
      <c r="AL58" s="212" t="s">
        <v>67</v>
      </c>
      <c r="AN58" s="213"/>
      <c r="AO58" s="213"/>
      <c r="AP58" s="213"/>
      <c r="AQ58" s="212" t="s">
        <v>68</v>
      </c>
      <c r="AS58" s="213"/>
      <c r="AT58" s="213"/>
      <c r="AU58" s="213"/>
      <c r="AV58" s="212" t="s">
        <v>69</v>
      </c>
      <c r="AX58" s="213"/>
      <c r="AY58" s="213"/>
      <c r="AZ58" s="213"/>
      <c r="BA58" s="212" t="s">
        <v>57</v>
      </c>
      <c r="BC58" s="213"/>
      <c r="BD58" s="213"/>
      <c r="BE58" s="213"/>
      <c r="BF58" s="212" t="s">
        <v>58</v>
      </c>
      <c r="BH58" s="213"/>
      <c r="BI58" s="213"/>
      <c r="BJ58" s="213"/>
      <c r="BK58" s="212" t="s">
        <v>59</v>
      </c>
      <c r="BM58" s="213"/>
      <c r="BN58" s="213"/>
      <c r="BO58" s="213"/>
      <c r="BP58" s="212" t="s">
        <v>60</v>
      </c>
    </row>
    <row r="59" spans="1:68" ht="29.25" thickTop="1">
      <c r="A59" s="30" t="s">
        <v>207</v>
      </c>
      <c r="B59" s="31"/>
      <c r="I59" s="19">
        <f>SUM(I7:I20)*I6</f>
        <v>0</v>
      </c>
      <c r="J59" s="19">
        <f>SUM(J7:J20)*J6</f>
        <v>0</v>
      </c>
      <c r="K59" s="19">
        <f>SUM(K7:K20)*K6</f>
        <v>0</v>
      </c>
      <c r="L59" s="19">
        <f>SUM(L7:L20)*L6</f>
        <v>3</v>
      </c>
      <c r="M59" s="19">
        <f>SUM(I59:L59)</f>
        <v>3</v>
      </c>
      <c r="N59" s="19">
        <f>SUM(N7:N20)*N6</f>
        <v>0</v>
      </c>
      <c r="O59" s="19">
        <f>SUM(O7:O20)*O6</f>
        <v>0</v>
      </c>
      <c r="P59" s="19">
        <f>SUM(P7:P20)*P6</f>
        <v>50</v>
      </c>
      <c r="Q59" s="19">
        <f>SUM(Q7:Q20)*Q6</f>
        <v>0</v>
      </c>
      <c r="R59" s="19">
        <f>SUM(N59:Q59)</f>
        <v>50</v>
      </c>
      <c r="S59" s="19">
        <f>SUM(S7:S20)*S6</f>
        <v>0</v>
      </c>
      <c r="T59" s="19">
        <f>SUM(T7:T20)*T6</f>
        <v>0</v>
      </c>
      <c r="U59" s="19">
        <f>SUM(U7:U20)*U6</f>
        <v>5</v>
      </c>
      <c r="V59" s="19">
        <f>SUM(V7:V20)*V6</f>
        <v>0</v>
      </c>
      <c r="W59" s="19">
        <f>SUM(S59:V59)</f>
        <v>5</v>
      </c>
      <c r="X59" s="19">
        <f>SUM(X7:X20)*X6</f>
        <v>30</v>
      </c>
      <c r="Y59" s="19">
        <f>SUM(Y7:Y20)*Y6</f>
        <v>24</v>
      </c>
      <c r="Z59" s="19">
        <f>SUM(Z7:Z20)*Z6</f>
        <v>20</v>
      </c>
      <c r="AA59" s="19">
        <f>SUM(AA7:AA20)*AA6</f>
        <v>0</v>
      </c>
      <c r="AB59" s="19">
        <f>SUM(X59:AA59)</f>
        <v>74</v>
      </c>
      <c r="AC59" s="19">
        <f>SUM(AC7:AC20)*AC6</f>
        <v>0</v>
      </c>
      <c r="AD59" s="19">
        <f>SUM(AD7:AD20)*AD6</f>
        <v>16</v>
      </c>
      <c r="AE59" s="19">
        <f>SUM(AE7:AE20)*AE6</f>
        <v>15</v>
      </c>
      <c r="AF59" s="19">
        <f>SUM(AF7:AF20)*AF6</f>
        <v>0</v>
      </c>
      <c r="AG59" s="19">
        <f>SUM(AC59:AF59)</f>
        <v>31</v>
      </c>
      <c r="AH59" s="19">
        <f>SUM(AH7:AH20)*AH6</f>
        <v>0</v>
      </c>
      <c r="AI59" s="19">
        <f>SUM(AI7:AI20)*AI6</f>
        <v>0</v>
      </c>
      <c r="AJ59" s="19">
        <f>SUM(AJ7:AJ20)*AJ6</f>
        <v>10</v>
      </c>
      <c r="AK59" s="19">
        <f>SUM(AK7:AK20)*AK6</f>
        <v>0</v>
      </c>
      <c r="AL59" s="19">
        <f>SUM(AH59:AK59)</f>
        <v>10</v>
      </c>
      <c r="AM59" s="19">
        <f>SUM(AM7:AM20)*AM6</f>
        <v>30</v>
      </c>
      <c r="AN59" s="19">
        <f>SUM(AN7:AN20)*AN6</f>
        <v>0</v>
      </c>
      <c r="AO59" s="19">
        <f>SUM(AO7:AO20)*AO6</f>
        <v>25</v>
      </c>
      <c r="AP59" s="19">
        <f>SUM(AP7:AP20)*AP6</f>
        <v>0</v>
      </c>
      <c r="AQ59" s="19">
        <f>SUM(AM59:AP59)</f>
        <v>55</v>
      </c>
      <c r="AR59" s="19">
        <f>SUM(AR7:AR20)*AR6</f>
        <v>10</v>
      </c>
      <c r="AS59" s="19">
        <f>SUM(AS7:AS20)*AS6</f>
        <v>0</v>
      </c>
      <c r="AT59" s="19">
        <f>SUM(AT7:AT20)*AT6</f>
        <v>30</v>
      </c>
      <c r="AU59" s="19">
        <f>SUM(AU7:AU20)*AU6</f>
        <v>0</v>
      </c>
      <c r="AV59" s="19">
        <f>SUM(AR59:AU59)</f>
        <v>40</v>
      </c>
      <c r="AW59" s="19">
        <f>SUM(AW7:AW20)*AW6</f>
        <v>0</v>
      </c>
      <c r="AX59" s="19">
        <f>SUM(AX7:AX20)*AX6</f>
        <v>40</v>
      </c>
      <c r="AY59" s="19">
        <f>SUM(AY7:AY20)*AY6</f>
        <v>30</v>
      </c>
      <c r="AZ59" s="19">
        <f>SUM(AZ7:AZ20)*AZ6</f>
        <v>0</v>
      </c>
      <c r="BA59" s="19">
        <f>SUM(AW59:AZ59)</f>
        <v>70</v>
      </c>
      <c r="BB59" s="19">
        <f>SUM(BB7:BB20)*BB6</f>
        <v>0</v>
      </c>
      <c r="BC59" s="19">
        <f>SUM(BC7:BC20)*BC6</f>
        <v>40</v>
      </c>
      <c r="BD59" s="19">
        <f>SUM(BD7:BD20)*BD6</f>
        <v>30</v>
      </c>
      <c r="BE59" s="19">
        <f>SUM(BE7:BE20)*BE6</f>
        <v>0</v>
      </c>
      <c r="BF59" s="19">
        <f>SUM(BB59:BE59)</f>
        <v>70</v>
      </c>
      <c r="BG59" s="19">
        <f>SUM(BG7:BG20)*BG6</f>
        <v>0</v>
      </c>
      <c r="BH59" s="19">
        <f>SUM(BH7:BH20)*BH6</f>
        <v>8</v>
      </c>
      <c r="BI59" s="19">
        <f>SUM(BI7:BI20)*BI6</f>
        <v>25</v>
      </c>
      <c r="BJ59" s="19">
        <f>SUM(BJ7:BJ20)*BJ6</f>
        <v>0</v>
      </c>
      <c r="BK59" s="19">
        <f>SUM(BG59:BJ59)</f>
        <v>33</v>
      </c>
      <c r="BL59" s="19">
        <f>SUM(BL7:BL20)*BL6</f>
        <v>0</v>
      </c>
      <c r="BM59" s="19">
        <f>SUM(BM7:BM20)*BM6</f>
        <v>24</v>
      </c>
      <c r="BN59" s="19">
        <f>SUM(BN7:BN20)*BN6</f>
        <v>20</v>
      </c>
      <c r="BO59" s="19">
        <f>SUM(BO7:BO20)*BO6</f>
        <v>0</v>
      </c>
      <c r="BP59" s="19">
        <f>SUM(BL59:BO59)</f>
        <v>44</v>
      </c>
    </row>
    <row r="60" spans="1:68" ht="28.5">
      <c r="A60" s="30" t="s">
        <v>208</v>
      </c>
      <c r="B60" s="31"/>
      <c r="I60" s="19">
        <f>SUM(I21:I31)*I6</f>
        <v>0</v>
      </c>
      <c r="J60" s="19">
        <f>SUM(J21:J31)*J6</f>
        <v>0</v>
      </c>
      <c r="K60" s="19">
        <f>SUM(K21:K31)*K6</f>
        <v>0</v>
      </c>
      <c r="L60" s="19">
        <f>SUM(L21:L31)*L6</f>
        <v>3</v>
      </c>
      <c r="M60" s="19">
        <f>SUM(I60:L60)</f>
        <v>3</v>
      </c>
      <c r="N60" s="19">
        <f>SUM(N21:N31)*N6</f>
        <v>0</v>
      </c>
      <c r="O60" s="19">
        <f>SUM(O21:O31)*O6</f>
        <v>8</v>
      </c>
      <c r="P60" s="19">
        <f>SUM(P21:P31)*P6</f>
        <v>35</v>
      </c>
      <c r="Q60" s="19">
        <f>SUM(Q21:Q31)*Q6</f>
        <v>0</v>
      </c>
      <c r="R60" s="19">
        <f>SUM(N60:Q60)</f>
        <v>43</v>
      </c>
      <c r="S60" s="19">
        <f>SUM(S21:S31)*S6</f>
        <v>0</v>
      </c>
      <c r="T60" s="19">
        <f>SUM(T21:T31)*T6</f>
        <v>0</v>
      </c>
      <c r="U60" s="19">
        <f>SUM(U21:U31)*U6</f>
        <v>20</v>
      </c>
      <c r="V60" s="19">
        <f>SUM(V21:V31)*V6</f>
        <v>0</v>
      </c>
      <c r="W60" s="19">
        <f>SUM(S60:V60)</f>
        <v>20</v>
      </c>
      <c r="X60" s="19">
        <f>SUM(X21:X31)*X6</f>
        <v>10</v>
      </c>
      <c r="Y60" s="19">
        <f>SUM(Y21:Y31)*Y6</f>
        <v>56</v>
      </c>
      <c r="Z60" s="19">
        <f>SUM(Z21:Z31)*Z6</f>
        <v>0</v>
      </c>
      <c r="AA60" s="19">
        <f>SUM(AA21:AA31)*AA6</f>
        <v>0</v>
      </c>
      <c r="AB60" s="19">
        <f>SUM(X60:AA60)</f>
        <v>66</v>
      </c>
      <c r="AC60" s="19">
        <f>SUM(AC21:AC31)*AC6</f>
        <v>10</v>
      </c>
      <c r="AD60" s="19">
        <f>SUM(AD21:AD31)*AD6</f>
        <v>56</v>
      </c>
      <c r="AE60" s="19">
        <f>SUM(AE21:AE31)*AE6</f>
        <v>0</v>
      </c>
      <c r="AF60" s="19">
        <f>SUM(AF21:AF31)*AF6</f>
        <v>0</v>
      </c>
      <c r="AG60" s="19">
        <f>SUM(AC60:AF60)</f>
        <v>66</v>
      </c>
      <c r="AH60" s="19">
        <f>SUM(AH21:AH31)*AH6</f>
        <v>0</v>
      </c>
      <c r="AI60" s="19">
        <f>SUM(AI21:AI31)*AI6</f>
        <v>16</v>
      </c>
      <c r="AJ60" s="19">
        <f>SUM(AJ21:AJ31)*AJ6</f>
        <v>5</v>
      </c>
      <c r="AK60" s="19">
        <f>SUM(AK21:AK31)*AK6</f>
        <v>0</v>
      </c>
      <c r="AL60" s="19">
        <f>SUM(AH60:AK60)</f>
        <v>21</v>
      </c>
      <c r="AM60" s="19">
        <f>SUM(AM21:AM31)*AM6</f>
        <v>0</v>
      </c>
      <c r="AN60" s="19">
        <f>SUM(AN21:AN31)*AN6</f>
        <v>0</v>
      </c>
      <c r="AO60" s="19">
        <f>SUM(AO21:AO31)*AO6</f>
        <v>30</v>
      </c>
      <c r="AP60" s="19">
        <f>SUM(AP21:AP31)*AP6</f>
        <v>0</v>
      </c>
      <c r="AQ60" s="19">
        <f>SUM(AM60:AP60)</f>
        <v>30</v>
      </c>
      <c r="AR60" s="19">
        <f>SUM(AR21:AR31)*AR6</f>
        <v>0</v>
      </c>
      <c r="AS60" s="19">
        <f>SUM(AS21:AS31)*AS6</f>
        <v>0</v>
      </c>
      <c r="AT60" s="19">
        <f>SUM(AT21:AT31)*AT6</f>
        <v>30</v>
      </c>
      <c r="AU60" s="19">
        <f>SUM(AU21:AU31)*AU6</f>
        <v>0</v>
      </c>
      <c r="AV60" s="19">
        <f>SUM(AR60:AU60)</f>
        <v>30</v>
      </c>
      <c r="AW60" s="19">
        <f>SUM(AW21:AW31)*AW6</f>
        <v>0</v>
      </c>
      <c r="AX60" s="19">
        <f>SUM(AX21:AX31)*AX6</f>
        <v>40</v>
      </c>
      <c r="AY60" s="19">
        <f>SUM(AY21:AY31)*AY6</f>
        <v>15</v>
      </c>
      <c r="AZ60" s="19">
        <f>SUM(AZ21:AZ31)*AZ6</f>
        <v>0</v>
      </c>
      <c r="BA60" s="19">
        <f>SUM(AW60:AZ60)</f>
        <v>55</v>
      </c>
      <c r="BB60" s="19">
        <f>SUM(BB21:BB31)*BB6</f>
        <v>0</v>
      </c>
      <c r="BC60" s="19">
        <f>SUM(BC21:BC31)*BC6</f>
        <v>40</v>
      </c>
      <c r="BD60" s="19">
        <f>SUM(BD21:BD31)*BD6</f>
        <v>15</v>
      </c>
      <c r="BE60" s="19">
        <f>SUM(BE21:BE31)*BE6</f>
        <v>0</v>
      </c>
      <c r="BF60" s="19">
        <f>SUM(BB60:BE60)</f>
        <v>55</v>
      </c>
      <c r="BG60" s="19">
        <f>SUM(BG21:BG31)*BG6</f>
        <v>0</v>
      </c>
      <c r="BH60" s="19">
        <f>SUM(BH21:BH31)*BH6</f>
        <v>56</v>
      </c>
      <c r="BI60" s="19">
        <f>SUM(BI21:BI31)*BI6</f>
        <v>5</v>
      </c>
      <c r="BJ60" s="19">
        <f>SUM(BJ21:BJ31)*BJ6</f>
        <v>0</v>
      </c>
      <c r="BK60" s="19">
        <f>SUM(BG60:BJ60)</f>
        <v>61</v>
      </c>
      <c r="BL60" s="19">
        <f>SUM(BL21:BL31)*BL6</f>
        <v>0</v>
      </c>
      <c r="BM60" s="19">
        <f>SUM(BM21:BM31)*BM6</f>
        <v>56</v>
      </c>
      <c r="BN60" s="19">
        <f>SUM(BN21:BN31)*BN6</f>
        <v>5</v>
      </c>
      <c r="BO60" s="19">
        <f>SUM(BO21:BO31)*BO6</f>
        <v>0</v>
      </c>
      <c r="BP60" s="19">
        <f>SUM(BL60:BO60)</f>
        <v>61</v>
      </c>
    </row>
    <row r="61" spans="1:68" ht="27">
      <c r="A61" s="31" t="s">
        <v>209</v>
      </c>
      <c r="B61" s="31"/>
      <c r="I61" s="19">
        <f>SUM(I32:I40)*I6</f>
        <v>0</v>
      </c>
      <c r="J61" s="19">
        <f>SUM(J32:J40)*J6</f>
        <v>0</v>
      </c>
      <c r="K61" s="19">
        <f>SUM(K32:K40)*K6</f>
        <v>0</v>
      </c>
      <c r="L61" s="19">
        <f>SUM(L32:L40)*L6</f>
        <v>0</v>
      </c>
      <c r="M61" s="19">
        <f>SUM(I61:L61)</f>
        <v>0</v>
      </c>
      <c r="N61" s="19">
        <f>SUM(N32:N40)*N6</f>
        <v>0</v>
      </c>
      <c r="O61" s="19">
        <f>SUM(O32:O40)*O6</f>
        <v>0</v>
      </c>
      <c r="P61" s="19">
        <f>SUM(P32:P40)*P6</f>
        <v>45</v>
      </c>
      <c r="Q61" s="19">
        <f>SUM(Q32:Q40)*Q6</f>
        <v>0</v>
      </c>
      <c r="R61" s="19">
        <f>SUM(N61:Q61)</f>
        <v>45</v>
      </c>
      <c r="S61" s="19">
        <f>SUM(S32:S40)*S6</f>
        <v>0</v>
      </c>
      <c r="T61" s="19">
        <f>SUM(T32:T40)*T6</f>
        <v>0</v>
      </c>
      <c r="U61" s="19">
        <f>SUM(U32:U40)*U6</f>
        <v>5</v>
      </c>
      <c r="V61" s="19">
        <f>SUM(V32:V40)*V6</f>
        <v>0</v>
      </c>
      <c r="W61" s="19">
        <f>SUM(S61:V61)</f>
        <v>5</v>
      </c>
      <c r="X61" s="19">
        <f>SUM(X32:X40)*X6</f>
        <v>20</v>
      </c>
      <c r="Y61" s="19">
        <f>SUM(Y32:Y40)*Y6</f>
        <v>56</v>
      </c>
      <c r="Z61" s="19">
        <f>SUM(Z32:Z40)*Z6</f>
        <v>0</v>
      </c>
      <c r="AA61" s="19">
        <f>SUM(AA32:AA40)*AA6</f>
        <v>0</v>
      </c>
      <c r="AB61" s="19">
        <f>SUM(X61:AA61)</f>
        <v>76</v>
      </c>
      <c r="AC61" s="19">
        <f>SUM(AC32:AC40)*AC6</f>
        <v>0</v>
      </c>
      <c r="AD61" s="19">
        <f>SUM(AD32:AD40)*AD6</f>
        <v>56</v>
      </c>
      <c r="AE61" s="19">
        <f>SUM(AE32:AE40)*AE6</f>
        <v>0</v>
      </c>
      <c r="AF61" s="19">
        <f>SUM(AF32:AF40)*AF6</f>
        <v>0</v>
      </c>
      <c r="AG61" s="19">
        <f>SUM(AC61:AF61)</f>
        <v>56</v>
      </c>
      <c r="AH61" s="19">
        <f>SUM(AH32:AH40)*AH6</f>
        <v>0</v>
      </c>
      <c r="AI61" s="19">
        <f>SUM(AI32:AI40)*AI6</f>
        <v>8</v>
      </c>
      <c r="AJ61" s="19">
        <f>SUM(AJ32:AJ40)*AJ6</f>
        <v>5</v>
      </c>
      <c r="AK61" s="19">
        <f>SUM(AK32:AK40)*AK6</f>
        <v>0</v>
      </c>
      <c r="AL61" s="19">
        <f>SUM(AH61:AK61)</f>
        <v>13</v>
      </c>
      <c r="AM61" s="19">
        <f>SUM(AM32:AM40)*AM6</f>
        <v>30</v>
      </c>
      <c r="AN61" s="19">
        <f>SUM(AN32:AN40)*AN6</f>
        <v>0</v>
      </c>
      <c r="AO61" s="19">
        <f>SUM(AO32:AO40)*AO6</f>
        <v>30</v>
      </c>
      <c r="AP61" s="19">
        <f>SUM(AP32:AP40)*AP6</f>
        <v>0</v>
      </c>
      <c r="AQ61" s="19">
        <f>SUM(AM61:AP61)</f>
        <v>60</v>
      </c>
      <c r="AR61" s="19">
        <f>SUM(AR32:AR40)*AR6</f>
        <v>20</v>
      </c>
      <c r="AS61" s="19">
        <f>SUM(AS32:AS40)*AS6</f>
        <v>0</v>
      </c>
      <c r="AT61" s="19">
        <f>SUM(AT32:AT40)*AT6</f>
        <v>30</v>
      </c>
      <c r="AU61" s="19">
        <f>SUM(AU32:AU40)*AU6</f>
        <v>0</v>
      </c>
      <c r="AV61" s="19">
        <f>SUM(AR61:AU61)</f>
        <v>50</v>
      </c>
      <c r="AW61" s="19">
        <f>SUM(AW32:AW40)*AW6</f>
        <v>0</v>
      </c>
      <c r="AX61" s="19">
        <f>SUM(AX32:AX40)*AX6</f>
        <v>64</v>
      </c>
      <c r="AY61" s="19">
        <f>SUM(AY32:AY40)*AY6</f>
        <v>5</v>
      </c>
      <c r="AZ61" s="19">
        <f>SUM(AZ32:AZ40)*AZ6</f>
        <v>0</v>
      </c>
      <c r="BA61" s="19">
        <f>SUM(AW61:AZ61)</f>
        <v>69</v>
      </c>
      <c r="BB61" s="19">
        <f>SUM(BB32:BB40)*BB6</f>
        <v>0</v>
      </c>
      <c r="BC61" s="19">
        <f>SUM(BC32:BC40)*BC6</f>
        <v>64</v>
      </c>
      <c r="BD61" s="19">
        <f>SUM(BD32:BD40)*BD6</f>
        <v>5</v>
      </c>
      <c r="BE61" s="19">
        <f>SUM(BE32:BE40)*BE6</f>
        <v>0</v>
      </c>
      <c r="BF61" s="19">
        <f>SUM(BB61:BE61)</f>
        <v>69</v>
      </c>
      <c r="BG61" s="19">
        <f>SUM(BG32:BG40)*BG6</f>
        <v>0</v>
      </c>
      <c r="BH61" s="19">
        <f>SUM(BH32:BH40)*BH6</f>
        <v>0</v>
      </c>
      <c r="BI61" s="19">
        <f>SUM(BI32:BI40)*BI6</f>
        <v>45</v>
      </c>
      <c r="BJ61" s="19">
        <f>SUM(BJ32:BJ40)*BJ6</f>
        <v>0</v>
      </c>
      <c r="BK61" s="19">
        <f>SUM(BG61:BJ61)</f>
        <v>45</v>
      </c>
      <c r="BL61" s="19">
        <f>SUM(BL32:BL40)*BL6</f>
        <v>0</v>
      </c>
      <c r="BM61" s="19">
        <f>SUM(BM32:BM40)*BM6</f>
        <v>0</v>
      </c>
      <c r="BN61" s="19">
        <f>SUM(BN32:BN40)*BN6</f>
        <v>35</v>
      </c>
      <c r="BO61" s="19">
        <f>SUM(BO32:BO40)*BO6</f>
        <v>0</v>
      </c>
      <c r="BP61" s="19">
        <f>SUM(BL61:BO61)</f>
        <v>35</v>
      </c>
    </row>
    <row r="62" spans="1:68" s="30" customFormat="1" ht="27">
      <c r="A62" s="31" t="s">
        <v>210</v>
      </c>
      <c r="B62" s="31"/>
      <c r="D62" s="229"/>
      <c r="E62" s="229"/>
      <c r="F62" s="229"/>
      <c r="G62" s="229"/>
      <c r="H62" s="229"/>
      <c r="I62" s="19">
        <f>SUM(I41:I50)*I6</f>
        <v>0</v>
      </c>
      <c r="J62" s="19">
        <f>SUM(J41:J50)*J6</f>
        <v>0</v>
      </c>
      <c r="K62" s="19">
        <f>SUM(K41:K50)*K6</f>
        <v>0</v>
      </c>
      <c r="L62" s="19">
        <f>SUM(L41:L50)*L6</f>
        <v>6</v>
      </c>
      <c r="M62" s="19">
        <f>SUM(I62:L62)</f>
        <v>6</v>
      </c>
      <c r="N62" s="19">
        <f>SUM(N41:N50)*N6</f>
        <v>0</v>
      </c>
      <c r="O62" s="19">
        <f>SUM(O41:O50)*O6</f>
        <v>16</v>
      </c>
      <c r="P62" s="19">
        <f>SUM(P41:P50)*P6</f>
        <v>15</v>
      </c>
      <c r="Q62" s="19">
        <f>SUM(Q41:Q50)*Q6</f>
        <v>0</v>
      </c>
      <c r="R62" s="19">
        <f>SUM(N62:Q62)</f>
        <v>31</v>
      </c>
      <c r="S62" s="19">
        <f>SUM(S41:S50)*S6</f>
        <v>0</v>
      </c>
      <c r="T62" s="19">
        <f>SUM(T41:T50)*T6</f>
        <v>0</v>
      </c>
      <c r="U62" s="19">
        <f>SUM(U41:U50)*U6</f>
        <v>5</v>
      </c>
      <c r="V62" s="19">
        <f>SUM(V41:V50)*V6</f>
        <v>0</v>
      </c>
      <c r="W62" s="19">
        <f>SUM(S62:V62)</f>
        <v>5</v>
      </c>
      <c r="X62" s="19">
        <f>SUM(X41:X50)*X6</f>
        <v>0</v>
      </c>
      <c r="Y62" s="19">
        <f>SUM(Y41:Y50)*Y6</f>
        <v>24</v>
      </c>
      <c r="Z62" s="19">
        <f>SUM(Z41:Z50)*Z6</f>
        <v>20</v>
      </c>
      <c r="AA62" s="19">
        <f>SUM(AA41:AA50)*AA6</f>
        <v>0</v>
      </c>
      <c r="AB62" s="19">
        <f>SUM(X62:AA62)</f>
        <v>44</v>
      </c>
      <c r="AC62" s="19">
        <f>SUM(AC41:AC50)*AC6</f>
        <v>0</v>
      </c>
      <c r="AD62" s="19">
        <f>SUM(AD41:AD50)*AD6</f>
        <v>16</v>
      </c>
      <c r="AE62" s="19">
        <f>SUM(AE41:AE50)*AE6</f>
        <v>20</v>
      </c>
      <c r="AF62" s="19">
        <f>SUM(AF41:AF50)*AF6</f>
        <v>0</v>
      </c>
      <c r="AG62" s="19">
        <f>SUM(AC62:AF62)</f>
        <v>36</v>
      </c>
      <c r="AH62" s="19">
        <f>SUM(AH41:AH50)*AH6</f>
        <v>0</v>
      </c>
      <c r="AI62" s="19">
        <f>SUM(AI41:AI50)*AI6</f>
        <v>8</v>
      </c>
      <c r="AJ62" s="19">
        <f>SUM(AJ41:AJ50)*AJ6</f>
        <v>5</v>
      </c>
      <c r="AK62" s="19">
        <f>SUM(AK41:AK50)*AK6</f>
        <v>0</v>
      </c>
      <c r="AL62" s="19">
        <f>SUM(AH62:AK62)</f>
        <v>13</v>
      </c>
      <c r="AM62" s="19">
        <f>SUM(AM41:AM50)*AM6</f>
        <v>0</v>
      </c>
      <c r="AN62" s="19">
        <f>SUM(AN41:AN50)*AN6</f>
        <v>0</v>
      </c>
      <c r="AO62" s="19">
        <f>SUM(AO41:AO50)*AO6</f>
        <v>40</v>
      </c>
      <c r="AP62" s="19">
        <f>SUM(AP41:AP50)*AP6</f>
        <v>0</v>
      </c>
      <c r="AQ62" s="19">
        <f>SUM(AM62:AP62)</f>
        <v>40</v>
      </c>
      <c r="AR62" s="19">
        <f>SUM(AR41:AR50)*AR6</f>
        <v>0</v>
      </c>
      <c r="AS62" s="19">
        <f>SUM(AS41:AS50)*AS6</f>
        <v>0</v>
      </c>
      <c r="AT62" s="19">
        <f>SUM(AT41:AT50)*AT6</f>
        <v>40</v>
      </c>
      <c r="AU62" s="19">
        <f>SUM(AU41:AU50)*AU6</f>
        <v>0</v>
      </c>
      <c r="AV62" s="19">
        <f>SUM(AR62:AU62)</f>
        <v>40</v>
      </c>
      <c r="AW62" s="19">
        <f>SUM(AW41:AW50)*AW6</f>
        <v>0</v>
      </c>
      <c r="AX62" s="19">
        <f>SUM(AX41:AX50)*AX6</f>
        <v>16</v>
      </c>
      <c r="AY62" s="19">
        <f>SUM(AY41:AY50)*AY6</f>
        <v>30</v>
      </c>
      <c r="AZ62" s="19">
        <f>SUM(AZ41:AZ50)*AZ6</f>
        <v>0</v>
      </c>
      <c r="BA62" s="19">
        <f>SUM(AW62:AZ62)</f>
        <v>46</v>
      </c>
      <c r="BB62" s="19">
        <f>SUM(BB41:BB50)*BB6</f>
        <v>0</v>
      </c>
      <c r="BC62" s="19">
        <f>SUM(BC41:BC50)*BC6</f>
        <v>16</v>
      </c>
      <c r="BD62" s="19">
        <f>SUM(BD41:BD50)*BD6</f>
        <v>30</v>
      </c>
      <c r="BE62" s="19">
        <f>SUM(BE41:BE50)*BE6</f>
        <v>0</v>
      </c>
      <c r="BF62" s="19">
        <f>SUM(BB62:BE62)</f>
        <v>46</v>
      </c>
      <c r="BG62" s="19">
        <f>SUM(BG41:BG50)*BG6</f>
        <v>60</v>
      </c>
      <c r="BH62" s="19">
        <f>SUM(BH41:BH50)*BH6</f>
        <v>0</v>
      </c>
      <c r="BI62" s="19">
        <f>SUM(BI41:BI50)*BI6</f>
        <v>0</v>
      </c>
      <c r="BJ62" s="19">
        <f>SUM(BJ41:BJ50)*BJ6</f>
        <v>0</v>
      </c>
      <c r="BK62" s="19">
        <f>SUM(BG62:BJ62)</f>
        <v>60</v>
      </c>
      <c r="BL62" s="19">
        <f>SUM(BL41:BL50)*BL6</f>
        <v>60</v>
      </c>
      <c r="BM62" s="19">
        <f>SUM(BM41:BM50)*BM6</f>
        <v>0</v>
      </c>
      <c r="BN62" s="19">
        <f>SUM(BN41:BN50)*BN6</f>
        <v>5</v>
      </c>
      <c r="BO62" s="19">
        <f>SUM(BO41:BO50)*BO6</f>
        <v>0</v>
      </c>
      <c r="BP62" s="19">
        <f>SUM(BL62:BO62)</f>
        <v>65</v>
      </c>
    </row>
    <row r="63" spans="1:68" s="30" customFormat="1">
      <c r="A63" s="30" t="s">
        <v>206</v>
      </c>
      <c r="B63" s="31"/>
      <c r="D63" s="229"/>
      <c r="E63" s="229"/>
      <c r="F63" s="229"/>
      <c r="G63" s="229"/>
      <c r="H63" s="229"/>
      <c r="I63" s="19">
        <f>SUM(I51:I57)*I6</f>
        <v>0</v>
      </c>
      <c r="J63" s="19">
        <f>SUM(J51:J57)*J6</f>
        <v>0</v>
      </c>
      <c r="K63" s="19">
        <f>SUM(K51:K57)*K6</f>
        <v>0</v>
      </c>
      <c r="L63" s="19">
        <f>SUM(L51:L57)*L6</f>
        <v>1</v>
      </c>
      <c r="M63" s="19">
        <f>SUM(I63:L63)</f>
        <v>1</v>
      </c>
      <c r="N63" s="19">
        <f>SUM(N51:N57)*N6</f>
        <v>0</v>
      </c>
      <c r="O63" s="19">
        <f>SUM(O51:O57)*O6</f>
        <v>0</v>
      </c>
      <c r="P63" s="19">
        <f>SUM(P51:P57)*P6</f>
        <v>30</v>
      </c>
      <c r="Q63" s="19">
        <f>SUM(Q51:Q57)*Q6</f>
        <v>0</v>
      </c>
      <c r="R63" s="19">
        <f>SUM(N63:Q63)</f>
        <v>30</v>
      </c>
      <c r="S63" s="19">
        <f>SUM(S51:S57)*S6</f>
        <v>0</v>
      </c>
      <c r="T63" s="19">
        <f>SUM(T51:T57)*T6</f>
        <v>0</v>
      </c>
      <c r="U63" s="19">
        <f>SUM(U51:U57)*U6</f>
        <v>15</v>
      </c>
      <c r="V63" s="19">
        <f>SUM(V51:V57)*V6</f>
        <v>0</v>
      </c>
      <c r="W63" s="19">
        <f>SUM(S63:V63)</f>
        <v>15</v>
      </c>
      <c r="X63" s="19">
        <f>SUM(X51:X57)*X6</f>
        <v>0</v>
      </c>
      <c r="Y63" s="19">
        <f>SUM(Y51:Y57)*Y6</f>
        <v>0</v>
      </c>
      <c r="Z63" s="19">
        <f>SUM(Z51:Z57)*Z6</f>
        <v>15</v>
      </c>
      <c r="AA63" s="19">
        <f>SUM(AA51:AA57)*AA6</f>
        <v>0</v>
      </c>
      <c r="AB63" s="19">
        <f>SUM(X63:AA63)</f>
        <v>15</v>
      </c>
      <c r="AC63" s="19">
        <f>SUM(AC51:AC57)*AC6</f>
        <v>0</v>
      </c>
      <c r="AD63" s="19">
        <f>SUM(AD51:AD57)*AD6</f>
        <v>0</v>
      </c>
      <c r="AE63" s="19">
        <f>SUM(AE51:AE57)*AE6</f>
        <v>15</v>
      </c>
      <c r="AF63" s="19">
        <f>SUM(AF51:AF57)*AF6</f>
        <v>0</v>
      </c>
      <c r="AG63" s="19">
        <f>SUM(AC63:AF63)</f>
        <v>15</v>
      </c>
      <c r="AH63" s="19">
        <f>SUM(AH51:AH57)*AH6</f>
        <v>0</v>
      </c>
      <c r="AI63" s="19">
        <f>SUM(AI51:AI57)*AI6</f>
        <v>0</v>
      </c>
      <c r="AJ63" s="19">
        <f>SUM(AJ51:AJ57)*AJ6</f>
        <v>15</v>
      </c>
      <c r="AK63" s="19">
        <f>SUM(AK51:AK57)*AK6</f>
        <v>0</v>
      </c>
      <c r="AL63" s="19">
        <f>SUM(AH63:AK63)</f>
        <v>15</v>
      </c>
      <c r="AM63" s="19">
        <f>SUM(AM51:AM57)*AM6</f>
        <v>30</v>
      </c>
      <c r="AN63" s="19">
        <f>SUM(AN51:AN57)*AN6</f>
        <v>0</v>
      </c>
      <c r="AO63" s="19">
        <f>SUM(AO51:AO57)*AO6</f>
        <v>5</v>
      </c>
      <c r="AP63" s="19">
        <f>SUM(AP51:AP57)*AP6</f>
        <v>0</v>
      </c>
      <c r="AQ63" s="19">
        <f>SUM(AM63:AP63)</f>
        <v>35</v>
      </c>
      <c r="AR63" s="19">
        <f>SUM(AR51:AR57)*AR6</f>
        <v>0</v>
      </c>
      <c r="AS63" s="19">
        <f>SUM(AS51:AS57)*AS6</f>
        <v>0</v>
      </c>
      <c r="AT63" s="19">
        <f>SUM(AT51:AT57)*AT6</f>
        <v>5</v>
      </c>
      <c r="AU63" s="19">
        <f>SUM(AU51:AU57)*AU6</f>
        <v>0</v>
      </c>
      <c r="AV63" s="19">
        <f>SUM(AR63:AU63)</f>
        <v>5</v>
      </c>
      <c r="AW63" s="19">
        <f>SUM(AW51:AW57)*AW6</f>
        <v>0</v>
      </c>
      <c r="AX63" s="19">
        <f>SUM(AX51:AX57)*AX6</f>
        <v>8</v>
      </c>
      <c r="AY63" s="19">
        <f>SUM(AY51:AY57)*AY6</f>
        <v>30</v>
      </c>
      <c r="AZ63" s="19">
        <f>SUM(AZ51:AZ57)*AZ6</f>
        <v>0</v>
      </c>
      <c r="BA63" s="19">
        <f>SUM(AW63:AZ63)</f>
        <v>38</v>
      </c>
      <c r="BB63" s="19">
        <f>SUM(BB51:BB57)*BB6</f>
        <v>0</v>
      </c>
      <c r="BC63" s="19">
        <f>SUM(BC51:BC57)*BC6</f>
        <v>8</v>
      </c>
      <c r="BD63" s="19">
        <f>SUM(BD51:BD57)*BD6</f>
        <v>30</v>
      </c>
      <c r="BE63" s="19">
        <f>SUM(BE51:BE57)*BE6</f>
        <v>0</v>
      </c>
      <c r="BF63" s="19">
        <f>SUM(BB63:BE63)</f>
        <v>38</v>
      </c>
      <c r="BG63" s="19">
        <f>SUM(BG51:BG57)*BG6</f>
        <v>10</v>
      </c>
      <c r="BH63" s="19">
        <f>SUM(BH51:BH57)*BH6</f>
        <v>0</v>
      </c>
      <c r="BI63" s="19">
        <f>SUM(BI51:BI57)*BI6</f>
        <v>0</v>
      </c>
      <c r="BJ63" s="19">
        <f>SUM(BJ51:BJ57)*BJ6</f>
        <v>0</v>
      </c>
      <c r="BK63" s="19">
        <f>SUM(BG63:BJ63)</f>
        <v>10</v>
      </c>
      <c r="BL63" s="19">
        <f>SUM(BL51:BL57)*BL6</f>
        <v>40</v>
      </c>
      <c r="BM63" s="19">
        <f>SUM(BM51:BM57)*BM6</f>
        <v>16</v>
      </c>
      <c r="BN63" s="19">
        <f>SUM(BN51:BN57)*BN6</f>
        <v>0</v>
      </c>
      <c r="BO63" s="19">
        <f>SUM(BO51:BO57)*BO6</f>
        <v>0</v>
      </c>
      <c r="BP63" s="19">
        <f>SUM(BL63:BO63)</f>
        <v>56</v>
      </c>
    </row>
    <row r="70" spans="1:65">
      <c r="G70" s="19" t="s">
        <v>257</v>
      </c>
      <c r="I70" s="19" t="s">
        <v>257</v>
      </c>
      <c r="J70" s="19" t="s">
        <v>333</v>
      </c>
      <c r="N70" s="19" t="s">
        <v>257</v>
      </c>
      <c r="O70" s="19" t="s">
        <v>333</v>
      </c>
      <c r="S70" s="19" t="s">
        <v>257</v>
      </c>
      <c r="T70" s="19" t="s">
        <v>333</v>
      </c>
      <c r="X70" s="19" t="s">
        <v>257</v>
      </c>
      <c r="Y70" s="19" t="s">
        <v>333</v>
      </c>
      <c r="AC70" s="19" t="s">
        <v>257</v>
      </c>
      <c r="AD70" s="19" t="s">
        <v>333</v>
      </c>
      <c r="AH70" s="19" t="s">
        <v>257</v>
      </c>
      <c r="AI70" s="19" t="s">
        <v>333</v>
      </c>
      <c r="AM70" s="19" t="s">
        <v>257</v>
      </c>
      <c r="AN70" s="19" t="s">
        <v>333</v>
      </c>
      <c r="AR70" s="19" t="s">
        <v>257</v>
      </c>
      <c r="AS70" s="19" t="s">
        <v>333</v>
      </c>
      <c r="AW70" s="19" t="s">
        <v>257</v>
      </c>
      <c r="AX70" s="19" t="s">
        <v>333</v>
      </c>
      <c r="BB70" s="19" t="s">
        <v>257</v>
      </c>
      <c r="BC70" s="19" t="s">
        <v>333</v>
      </c>
      <c r="BG70" s="19" t="s">
        <v>257</v>
      </c>
      <c r="BH70" s="19" t="s">
        <v>333</v>
      </c>
      <c r="BL70" s="19" t="s">
        <v>257</v>
      </c>
      <c r="BM70" s="19" t="s">
        <v>333</v>
      </c>
    </row>
    <row r="71" spans="1:65" s="245" customFormat="1">
      <c r="A71" s="366" t="s">
        <v>7</v>
      </c>
      <c r="B71" s="1" t="s">
        <v>8</v>
      </c>
      <c r="C71" s="243"/>
      <c r="D71" s="244"/>
      <c r="E71" s="244"/>
      <c r="F71" s="244"/>
      <c r="G71" s="244" t="str">
        <f>CONCATENATE($G7,$H7)</f>
        <v>11</v>
      </c>
      <c r="H71" s="244"/>
      <c r="I71" s="249" t="str">
        <f>CONCATENATE($G7,$H7,I7*$I$6,J7*$J$6,K7*$K$6,L7*$L$6)</f>
        <v>110000</v>
      </c>
      <c r="J71" s="358">
        <f>K7</f>
        <v>1</v>
      </c>
      <c r="N71" s="249" t="str">
        <f>CONCATENATE($G7,$H7,N7*$I$6,O7*$J$6,P7*$K$6,Q7*$L$6)</f>
        <v>110000</v>
      </c>
      <c r="O71" s="358">
        <f>P7</f>
        <v>1</v>
      </c>
      <c r="S71" s="249" t="str">
        <f>CONCATENATE($G7,$H7,S7*$I$6,T7*$J$6,U7*$K$6,V7*$L$6)</f>
        <v>110001</v>
      </c>
      <c r="T71" s="358">
        <f>U7</f>
        <v>0</v>
      </c>
      <c r="X71" s="249" t="str">
        <f>CONCATENATE($G7,$H7,X7*$I$6,Y7*$J$6,Z7*$K$6,AA7*$L$6)</f>
        <v>110000</v>
      </c>
      <c r="Y71" s="358">
        <f>Z7</f>
        <v>0</v>
      </c>
      <c r="AC71" s="249" t="str">
        <f>CONCATENATE($G7,$H7,AC7*$I$6,AD7*$J$6,AE7*$K$6,AF7*$L$6)</f>
        <v>110000</v>
      </c>
      <c r="AD71" s="358">
        <f>AE7</f>
        <v>0</v>
      </c>
      <c r="AH71" s="249" t="str">
        <f>CONCATENATE($G7,$H7,AH7*$I$6,AI7*$J$6,AJ7*$K$6,AK7*$L$6)</f>
        <v>110001</v>
      </c>
      <c r="AI71" s="358">
        <f>AJ7</f>
        <v>0</v>
      </c>
      <c r="AM71" s="249" t="str">
        <f>CONCATENATE($G7,$H7,AM7*$I$6,AN7*$J$6,AO7*$K$6,AP7*$L$6)</f>
        <v>110000</v>
      </c>
      <c r="AN71" s="358">
        <f>AO7</f>
        <v>1</v>
      </c>
      <c r="AR71" s="249" t="str">
        <f>CONCATENATE($G7,$H7,AR7*$I$6,AS7*$J$6,AT7*$K$6,AU7*$L$6)</f>
        <v>110000</v>
      </c>
      <c r="AS71" s="358">
        <f>AT7</f>
        <v>1</v>
      </c>
      <c r="AW71" s="249" t="str">
        <f>CONCATENATE($G7,$H7,AW7*$I$6,AX7*$J$6,AY7*$K$6,AZ7*$L$6)</f>
        <v>110000</v>
      </c>
      <c r="AX71" s="358">
        <f>AY7</f>
        <v>1</v>
      </c>
      <c r="BB71" s="249" t="str">
        <f>CONCATENATE($G7,$H7,BB7*$I$6,BC7*$J$6,BD7*$K$6,BE7*$L$6)</f>
        <v>110000</v>
      </c>
      <c r="BC71" s="358">
        <f>BD7</f>
        <v>1</v>
      </c>
      <c r="BG71" s="249" t="str">
        <f>CONCATENATE($G7,$H7,BG7*$I$6,BH7*$J$6,BI7*$K$6,BJ7*$L$6)</f>
        <v>110001</v>
      </c>
      <c r="BH71" s="358">
        <f>BI7</f>
        <v>0</v>
      </c>
      <c r="BL71" s="249" t="str">
        <f>CONCATENATE($G7,$H7,BL7*$I$6,BM7*$J$6,BN7*$K$6,BO7*$L$6)</f>
        <v>110001</v>
      </c>
      <c r="BM71" s="358">
        <f>BN7</f>
        <v>0</v>
      </c>
    </row>
    <row r="72" spans="1:65">
      <c r="A72" s="381"/>
      <c r="B72" s="1" t="s">
        <v>75</v>
      </c>
      <c r="G72" s="244" t="str">
        <f t="shared" ref="G72:G121" si="1">CONCATENATE($G8,$H8)</f>
        <v>11</v>
      </c>
      <c r="I72" s="249" t="str">
        <f t="shared" ref="I72:I121" si="2">CONCATENATE($G8,$H8,I8*$I$6,J8*$J$6,K8*$K$6,L8*$L$6)</f>
        <v>110000</v>
      </c>
      <c r="J72" s="358">
        <f t="shared" ref="J72:J121" si="3">K8</f>
        <v>1</v>
      </c>
      <c r="N72" s="249" t="str">
        <f t="shared" ref="N72:N121" si="4">CONCATENATE($G8,$H8,N8*$I$6,O8*$J$6,P8*$K$6,Q8*$L$6)</f>
        <v>110000</v>
      </c>
      <c r="O72" s="358">
        <f t="shared" ref="O72:O121" si="5">P8</f>
        <v>1</v>
      </c>
      <c r="S72" s="249" t="str">
        <f t="shared" ref="S72:S121" si="6">CONCATENATE($G8,$H8,S8*$I$6,T8*$J$6,U8*$K$6,V8*$L$6)</f>
        <v>110001</v>
      </c>
      <c r="T72" s="358">
        <f t="shared" ref="T72:T121" si="7">U8</f>
        <v>0</v>
      </c>
      <c r="X72" s="249" t="str">
        <f t="shared" ref="X72:X121" si="8">CONCATENATE($G8,$H8,X8*$I$6,Y8*$J$6,Z8*$K$6,AA8*$L$6)</f>
        <v>110000</v>
      </c>
      <c r="Y72" s="358">
        <f t="shared" ref="Y72:Y121" si="9">Z8</f>
        <v>0</v>
      </c>
      <c r="AC72" s="249" t="str">
        <f t="shared" ref="AC72:AC121" si="10">CONCATENATE($G8,$H8,AC8*$I$6,AD8*$J$6,AE8*$K$6,AF8*$L$6)</f>
        <v>110000</v>
      </c>
      <c r="AD72" s="358">
        <f t="shared" ref="AD72:AD121" si="11">AE8</f>
        <v>0</v>
      </c>
      <c r="AH72" s="249" t="str">
        <f t="shared" ref="AH72:AH121" si="12">CONCATENATE($G8,$H8,AH8*$I$6,AI8*$J$6,AJ8*$K$6,AK8*$L$6)</f>
        <v>110001</v>
      </c>
      <c r="AI72" s="358">
        <f t="shared" ref="AI72:AI121" si="13">AJ8</f>
        <v>0</v>
      </c>
      <c r="AM72" s="249" t="str">
        <f t="shared" ref="AM72:AM121" si="14">CONCATENATE($G8,$H8,AM8*$I$6,AN8*$J$6,AO8*$K$6,AP8*$L$6)</f>
        <v>110000</v>
      </c>
      <c r="AN72" s="358">
        <f t="shared" ref="AN72:AN121" si="15">AO8</f>
        <v>1</v>
      </c>
      <c r="AR72" s="249" t="str">
        <f t="shared" ref="AR72:AR121" si="16">CONCATENATE($G8,$H8,AR8*$I$6,AS8*$J$6,AT8*$K$6,AU8*$L$6)</f>
        <v>110000</v>
      </c>
      <c r="AS72" s="358">
        <f t="shared" ref="AS72:AS121" si="17">AT8</f>
        <v>1</v>
      </c>
      <c r="AW72" s="249" t="str">
        <f t="shared" ref="AW72:AW121" si="18">CONCATENATE($G8,$H8,AW8*$I$6,AX8*$J$6,AY8*$K$6,AZ8*$L$6)</f>
        <v>110000</v>
      </c>
      <c r="AX72" s="358">
        <f t="shared" ref="AX72:AX121" si="19">AY8</f>
        <v>1</v>
      </c>
      <c r="BB72" s="249" t="str">
        <f t="shared" ref="BB72:BB121" si="20">CONCATENATE($G8,$H8,BB8*$I$6,BC8*$J$6,BD8*$K$6,BE8*$L$6)</f>
        <v>110000</v>
      </c>
      <c r="BC72" s="358">
        <f t="shared" ref="BC72:BC121" si="21">BD8</f>
        <v>1</v>
      </c>
      <c r="BG72" s="249" t="str">
        <f t="shared" ref="BG72:BG121" si="22">CONCATENATE($G8,$H8,BG8*$I$6,BH8*$J$6,BI8*$K$6,BJ8*$L$6)</f>
        <v>110000</v>
      </c>
      <c r="BH72" s="358">
        <f t="shared" ref="BH72:BH121" si="23">BI8</f>
        <v>0</v>
      </c>
      <c r="BL72" s="249" t="str">
        <f t="shared" ref="BL72:BL121" si="24">CONCATENATE($G8,$H8,BL8*$I$6,BM8*$J$6,BN8*$K$6,BO8*$L$6)</f>
        <v>110000</v>
      </c>
      <c r="BM72" s="358">
        <f t="shared" ref="BM72:BM121" si="25">BN8</f>
        <v>0</v>
      </c>
    </row>
    <row r="73" spans="1:65">
      <c r="A73" s="381"/>
      <c r="B73" s="1" t="s">
        <v>10</v>
      </c>
      <c r="G73" s="244" t="str">
        <f t="shared" si="1"/>
        <v>12</v>
      </c>
      <c r="I73" s="249" t="str">
        <f t="shared" si="2"/>
        <v>120000</v>
      </c>
      <c r="J73" s="358">
        <f t="shared" si="3"/>
        <v>1</v>
      </c>
      <c r="N73" s="249" t="str">
        <f t="shared" si="4"/>
        <v>120000</v>
      </c>
      <c r="O73" s="358">
        <f t="shared" si="5"/>
        <v>1</v>
      </c>
      <c r="S73" s="249" t="str">
        <f t="shared" si="6"/>
        <v>120001</v>
      </c>
      <c r="T73" s="358">
        <f t="shared" si="7"/>
        <v>0</v>
      </c>
      <c r="X73" s="249" t="str">
        <f t="shared" si="8"/>
        <v>120000</v>
      </c>
      <c r="Y73" s="358">
        <f t="shared" si="9"/>
        <v>0</v>
      </c>
      <c r="AC73" s="249" t="str">
        <f t="shared" si="10"/>
        <v>120001</v>
      </c>
      <c r="AD73" s="358">
        <f t="shared" si="11"/>
        <v>0</v>
      </c>
      <c r="AH73" s="249" t="str">
        <f t="shared" si="12"/>
        <v>120001</v>
      </c>
      <c r="AI73" s="358">
        <f t="shared" si="13"/>
        <v>0</v>
      </c>
      <c r="AM73" s="249" t="str">
        <f t="shared" si="14"/>
        <v>120001</v>
      </c>
      <c r="AN73" s="358">
        <f t="shared" si="15"/>
        <v>0</v>
      </c>
      <c r="AR73" s="249" t="str">
        <f t="shared" si="16"/>
        <v>120001</v>
      </c>
      <c r="AS73" s="358">
        <f t="shared" si="17"/>
        <v>0</v>
      </c>
      <c r="AW73" s="249" t="str">
        <f t="shared" si="18"/>
        <v>120000</v>
      </c>
      <c r="AX73" s="358">
        <f t="shared" si="19"/>
        <v>1</v>
      </c>
      <c r="BB73" s="249" t="str">
        <f t="shared" si="20"/>
        <v>120000</v>
      </c>
      <c r="BC73" s="358">
        <f t="shared" si="21"/>
        <v>1</v>
      </c>
      <c r="BG73" s="249" t="str">
        <f t="shared" si="22"/>
        <v>120000</v>
      </c>
      <c r="BH73" s="358">
        <f t="shared" si="23"/>
        <v>1</v>
      </c>
      <c r="BL73" s="249" t="str">
        <f t="shared" si="24"/>
        <v>120000</v>
      </c>
      <c r="BM73" s="358">
        <f t="shared" si="25"/>
        <v>0</v>
      </c>
    </row>
    <row r="74" spans="1:65" ht="27">
      <c r="A74" s="381"/>
      <c r="B74" s="1" t="s">
        <v>12</v>
      </c>
      <c r="G74" s="244" t="str">
        <f t="shared" si="1"/>
        <v>12</v>
      </c>
      <c r="I74" s="249" t="str">
        <f t="shared" si="2"/>
        <v>120001</v>
      </c>
      <c r="J74" s="358">
        <f t="shared" si="3"/>
        <v>0</v>
      </c>
      <c r="N74" s="249" t="str">
        <f t="shared" si="4"/>
        <v>120001</v>
      </c>
      <c r="O74" s="358">
        <f t="shared" si="5"/>
        <v>0</v>
      </c>
      <c r="S74" s="249" t="str">
        <f t="shared" si="6"/>
        <v>120001</v>
      </c>
      <c r="T74" s="358">
        <f t="shared" si="7"/>
        <v>0</v>
      </c>
      <c r="X74" s="249" t="str">
        <f t="shared" si="8"/>
        <v>120000</v>
      </c>
      <c r="Y74" s="358">
        <f t="shared" si="9"/>
        <v>0</v>
      </c>
      <c r="AC74" s="249" t="str">
        <f t="shared" si="10"/>
        <v>120001</v>
      </c>
      <c r="AD74" s="358">
        <f t="shared" si="11"/>
        <v>0</v>
      </c>
      <c r="AH74" s="249" t="str">
        <f t="shared" si="12"/>
        <v>120000</v>
      </c>
      <c r="AI74" s="358">
        <f t="shared" si="13"/>
        <v>1</v>
      </c>
      <c r="AM74" s="249" t="str">
        <f t="shared" si="14"/>
        <v>120000</v>
      </c>
      <c r="AN74" s="358">
        <f t="shared" si="15"/>
        <v>1</v>
      </c>
      <c r="AR74" s="249" t="str">
        <f t="shared" si="16"/>
        <v>120000</v>
      </c>
      <c r="AS74" s="358">
        <f t="shared" si="17"/>
        <v>1</v>
      </c>
      <c r="AW74" s="249" t="str">
        <f t="shared" si="18"/>
        <v>120001</v>
      </c>
      <c r="AX74" s="358">
        <f t="shared" si="19"/>
        <v>0</v>
      </c>
      <c r="BB74" s="249" t="str">
        <f t="shared" si="20"/>
        <v>120001</v>
      </c>
      <c r="BC74" s="358">
        <f t="shared" si="21"/>
        <v>0</v>
      </c>
      <c r="BG74" s="249" t="str">
        <f t="shared" si="22"/>
        <v>120000</v>
      </c>
      <c r="BH74" s="358">
        <f t="shared" si="23"/>
        <v>1</v>
      </c>
      <c r="BL74" s="249" t="str">
        <f t="shared" si="24"/>
        <v>120000</v>
      </c>
      <c r="BM74" s="358">
        <f t="shared" si="25"/>
        <v>1</v>
      </c>
    </row>
    <row r="75" spans="1:65">
      <c r="A75" s="381"/>
      <c r="B75" s="1" t="s">
        <v>77</v>
      </c>
      <c r="G75" s="244" t="str">
        <f t="shared" si="1"/>
        <v>11</v>
      </c>
      <c r="I75" s="249" t="str">
        <f t="shared" si="2"/>
        <v>110000</v>
      </c>
      <c r="J75" s="358">
        <f t="shared" si="3"/>
        <v>1</v>
      </c>
      <c r="N75" s="249" t="str">
        <f t="shared" si="4"/>
        <v>110000</v>
      </c>
      <c r="O75" s="358">
        <f t="shared" si="5"/>
        <v>1</v>
      </c>
      <c r="S75" s="249" t="str">
        <f t="shared" si="6"/>
        <v>110001</v>
      </c>
      <c r="T75" s="358">
        <f t="shared" si="7"/>
        <v>0</v>
      </c>
      <c r="X75" s="249" t="str">
        <f t="shared" si="8"/>
        <v>110000</v>
      </c>
      <c r="Y75" s="358">
        <f t="shared" si="9"/>
        <v>1</v>
      </c>
      <c r="AC75" s="249" t="str">
        <f t="shared" si="10"/>
        <v>110000</v>
      </c>
      <c r="AD75" s="358">
        <f t="shared" si="11"/>
        <v>1</v>
      </c>
      <c r="AH75" s="249" t="str">
        <f t="shared" si="12"/>
        <v>110001</v>
      </c>
      <c r="AI75" s="358">
        <f t="shared" si="13"/>
        <v>0</v>
      </c>
      <c r="AM75" s="249" t="str">
        <f t="shared" si="14"/>
        <v>110000</v>
      </c>
      <c r="AN75" s="358">
        <f t="shared" si="15"/>
        <v>1</v>
      </c>
      <c r="AR75" s="249" t="str">
        <f t="shared" si="16"/>
        <v>110000</v>
      </c>
      <c r="AS75" s="358">
        <f t="shared" si="17"/>
        <v>1</v>
      </c>
      <c r="AW75" s="249" t="str">
        <f t="shared" si="18"/>
        <v>110000</v>
      </c>
      <c r="AX75" s="358">
        <f t="shared" si="19"/>
        <v>0</v>
      </c>
      <c r="BB75" s="249" t="str">
        <f t="shared" si="20"/>
        <v>110000</v>
      </c>
      <c r="BC75" s="358">
        <f t="shared" si="21"/>
        <v>0</v>
      </c>
      <c r="BG75" s="249" t="str">
        <f t="shared" si="22"/>
        <v>110000</v>
      </c>
      <c r="BH75" s="358">
        <f t="shared" si="23"/>
        <v>1</v>
      </c>
      <c r="BL75" s="249" t="str">
        <f t="shared" si="24"/>
        <v>110000</v>
      </c>
      <c r="BM75" s="358">
        <f t="shared" si="25"/>
        <v>1</v>
      </c>
    </row>
    <row r="76" spans="1:65">
      <c r="A76" s="381"/>
      <c r="B76" s="1" t="s">
        <v>78</v>
      </c>
      <c r="G76" s="244" t="str">
        <f t="shared" si="1"/>
        <v>12</v>
      </c>
      <c r="I76" s="249" t="str">
        <f t="shared" si="2"/>
        <v>120000</v>
      </c>
      <c r="J76" s="358">
        <f t="shared" si="3"/>
        <v>1</v>
      </c>
      <c r="N76" s="249" t="str">
        <f t="shared" si="4"/>
        <v>120000</v>
      </c>
      <c r="O76" s="358">
        <f t="shared" si="5"/>
        <v>1</v>
      </c>
      <c r="S76" s="249" t="str">
        <f t="shared" si="6"/>
        <v>120001</v>
      </c>
      <c r="T76" s="358">
        <f t="shared" si="7"/>
        <v>0</v>
      </c>
      <c r="X76" s="249" t="str">
        <f t="shared" si="8"/>
        <v>120000</v>
      </c>
      <c r="Y76" s="358">
        <f t="shared" si="9"/>
        <v>1</v>
      </c>
      <c r="AC76" s="249" t="str">
        <f t="shared" si="10"/>
        <v>120001</v>
      </c>
      <c r="AD76" s="358">
        <f t="shared" si="11"/>
        <v>0</v>
      </c>
      <c r="AH76" s="249" t="str">
        <f t="shared" si="12"/>
        <v>120001</v>
      </c>
      <c r="AI76" s="358">
        <f t="shared" si="13"/>
        <v>0</v>
      </c>
      <c r="AM76" s="249" t="str">
        <f t="shared" si="14"/>
        <v>120000</v>
      </c>
      <c r="AN76" s="358">
        <f t="shared" si="15"/>
        <v>0</v>
      </c>
      <c r="AR76" s="249" t="str">
        <f t="shared" si="16"/>
        <v>120001</v>
      </c>
      <c r="AS76" s="358">
        <f t="shared" si="17"/>
        <v>0</v>
      </c>
      <c r="AW76" s="249" t="str">
        <f t="shared" si="18"/>
        <v>120000</v>
      </c>
      <c r="AX76" s="358">
        <f t="shared" si="19"/>
        <v>0</v>
      </c>
      <c r="BB76" s="249" t="str">
        <f t="shared" si="20"/>
        <v>120000</v>
      </c>
      <c r="BC76" s="358">
        <f t="shared" si="21"/>
        <v>0</v>
      </c>
      <c r="BG76" s="249" t="str">
        <f t="shared" si="22"/>
        <v>120000</v>
      </c>
      <c r="BH76" s="358">
        <f t="shared" si="23"/>
        <v>1</v>
      </c>
      <c r="BL76" s="249" t="str">
        <f t="shared" si="24"/>
        <v>120000</v>
      </c>
      <c r="BM76" s="358">
        <f t="shared" si="25"/>
        <v>1</v>
      </c>
    </row>
    <row r="77" spans="1:65">
      <c r="A77" s="381"/>
      <c r="B77" s="1" t="s">
        <v>80</v>
      </c>
      <c r="G77" s="244" t="str">
        <f t="shared" si="1"/>
        <v>12</v>
      </c>
      <c r="I77" s="249" t="str">
        <f t="shared" si="2"/>
        <v>120000</v>
      </c>
      <c r="J77" s="358">
        <f t="shared" si="3"/>
        <v>1</v>
      </c>
      <c r="N77" s="249" t="str">
        <f t="shared" si="4"/>
        <v>120000</v>
      </c>
      <c r="O77" s="358">
        <f t="shared" si="5"/>
        <v>1</v>
      </c>
      <c r="S77" s="249" t="str">
        <f t="shared" si="6"/>
        <v>120001</v>
      </c>
      <c r="T77" s="358">
        <f t="shared" si="7"/>
        <v>0</v>
      </c>
      <c r="X77" s="249" t="str">
        <f t="shared" si="8"/>
        <v>120000</v>
      </c>
      <c r="Y77" s="358">
        <f t="shared" si="9"/>
        <v>0</v>
      </c>
      <c r="AC77" s="249" t="str">
        <f t="shared" si="10"/>
        <v>120001</v>
      </c>
      <c r="AD77" s="358">
        <f t="shared" si="11"/>
        <v>0</v>
      </c>
      <c r="AH77" s="249" t="str">
        <f t="shared" si="12"/>
        <v>120001</v>
      </c>
      <c r="AI77" s="358">
        <f t="shared" si="13"/>
        <v>0</v>
      </c>
      <c r="AM77" s="249" t="str">
        <f t="shared" si="14"/>
        <v>120001</v>
      </c>
      <c r="AN77" s="358">
        <f t="shared" si="15"/>
        <v>0</v>
      </c>
      <c r="AR77" s="249" t="str">
        <f t="shared" si="16"/>
        <v>120001</v>
      </c>
      <c r="AS77" s="358">
        <f t="shared" si="17"/>
        <v>0</v>
      </c>
      <c r="AW77" s="249" t="str">
        <f t="shared" si="18"/>
        <v>120000</v>
      </c>
      <c r="AX77" s="358">
        <f t="shared" si="19"/>
        <v>1</v>
      </c>
      <c r="BB77" s="249" t="str">
        <f t="shared" si="20"/>
        <v>120000</v>
      </c>
      <c r="BC77" s="358">
        <f t="shared" si="21"/>
        <v>1</v>
      </c>
      <c r="BG77" s="249" t="str">
        <f t="shared" si="22"/>
        <v>120001</v>
      </c>
      <c r="BH77" s="358">
        <f t="shared" si="23"/>
        <v>0</v>
      </c>
      <c r="BL77" s="249" t="str">
        <f t="shared" si="24"/>
        <v>120001</v>
      </c>
      <c r="BM77" s="358">
        <f t="shared" si="25"/>
        <v>0</v>
      </c>
    </row>
    <row r="78" spans="1:65">
      <c r="A78" s="381"/>
      <c r="B78" s="1" t="s">
        <v>81</v>
      </c>
      <c r="G78" s="244" t="str">
        <f t="shared" si="1"/>
        <v>11</v>
      </c>
      <c r="I78" s="249" t="str">
        <f t="shared" si="2"/>
        <v>110000</v>
      </c>
      <c r="J78" s="358">
        <f t="shared" si="3"/>
        <v>1</v>
      </c>
      <c r="N78" s="249" t="str">
        <f t="shared" si="4"/>
        <v>110000</v>
      </c>
      <c r="O78" s="358">
        <f t="shared" si="5"/>
        <v>1</v>
      </c>
      <c r="S78" s="249" t="str">
        <f t="shared" si="6"/>
        <v>110001</v>
      </c>
      <c r="T78" s="358">
        <f t="shared" si="7"/>
        <v>0</v>
      </c>
      <c r="X78" s="249" t="str">
        <f t="shared" si="8"/>
        <v>110001</v>
      </c>
      <c r="Y78" s="358">
        <f t="shared" si="9"/>
        <v>0</v>
      </c>
      <c r="AC78" s="249" t="str">
        <f t="shared" si="10"/>
        <v>110001</v>
      </c>
      <c r="AD78" s="358">
        <f t="shared" si="11"/>
        <v>0</v>
      </c>
      <c r="AH78" s="249" t="str">
        <f t="shared" si="12"/>
        <v>110001</v>
      </c>
      <c r="AI78" s="358">
        <f t="shared" si="13"/>
        <v>0</v>
      </c>
      <c r="AM78" s="249" t="str">
        <f t="shared" si="14"/>
        <v>110000</v>
      </c>
      <c r="AN78" s="358">
        <f t="shared" si="15"/>
        <v>1</v>
      </c>
      <c r="AR78" s="249" t="str">
        <f t="shared" si="16"/>
        <v>110000</v>
      </c>
      <c r="AS78" s="358">
        <f t="shared" si="17"/>
        <v>1</v>
      </c>
      <c r="AW78" s="249" t="str">
        <f t="shared" si="18"/>
        <v>110000</v>
      </c>
      <c r="AX78" s="358">
        <f t="shared" si="19"/>
        <v>1</v>
      </c>
      <c r="BB78" s="249" t="str">
        <f t="shared" si="20"/>
        <v>110000</v>
      </c>
      <c r="BC78" s="358">
        <f t="shared" si="21"/>
        <v>1</v>
      </c>
      <c r="BG78" s="249" t="str">
        <f t="shared" si="22"/>
        <v>110001</v>
      </c>
      <c r="BH78" s="358">
        <f t="shared" si="23"/>
        <v>0</v>
      </c>
      <c r="BL78" s="249" t="str">
        <f t="shared" si="24"/>
        <v>110001</v>
      </c>
      <c r="BM78" s="358">
        <f t="shared" si="25"/>
        <v>0</v>
      </c>
    </row>
    <row r="79" spans="1:65">
      <c r="A79" s="381"/>
      <c r="B79" s="1" t="s">
        <v>82</v>
      </c>
      <c r="G79" s="244" t="str">
        <f t="shared" si="1"/>
        <v>12</v>
      </c>
      <c r="I79" s="249" t="str">
        <f t="shared" si="2"/>
        <v>120000</v>
      </c>
      <c r="J79" s="358">
        <f t="shared" si="3"/>
        <v>0</v>
      </c>
      <c r="N79" s="249" t="str">
        <f t="shared" si="4"/>
        <v>120001</v>
      </c>
      <c r="O79" s="358">
        <f t="shared" si="5"/>
        <v>0</v>
      </c>
      <c r="S79" s="249" t="str">
        <f t="shared" si="6"/>
        <v>120001</v>
      </c>
      <c r="T79" s="358">
        <f t="shared" si="7"/>
        <v>0</v>
      </c>
      <c r="X79" s="249" t="str">
        <f t="shared" si="8"/>
        <v>120001</v>
      </c>
      <c r="Y79" s="358">
        <f t="shared" si="9"/>
        <v>0</v>
      </c>
      <c r="AC79" s="249" t="str">
        <f t="shared" si="10"/>
        <v>120001</v>
      </c>
      <c r="AD79" s="358">
        <f t="shared" si="11"/>
        <v>0</v>
      </c>
      <c r="AH79" s="249" t="str">
        <f t="shared" si="12"/>
        <v>120000</v>
      </c>
      <c r="AI79" s="358">
        <f t="shared" si="13"/>
        <v>1</v>
      </c>
      <c r="AM79" s="249" t="str">
        <f t="shared" si="14"/>
        <v>120001</v>
      </c>
      <c r="AN79" s="358">
        <f t="shared" si="15"/>
        <v>0</v>
      </c>
      <c r="AR79" s="249" t="str">
        <f t="shared" si="16"/>
        <v>120001</v>
      </c>
      <c r="AS79" s="358">
        <f t="shared" si="17"/>
        <v>0</v>
      </c>
      <c r="AW79" s="249" t="str">
        <f t="shared" si="18"/>
        <v>120000</v>
      </c>
      <c r="AX79" s="358">
        <f t="shared" si="19"/>
        <v>1</v>
      </c>
      <c r="BB79" s="249" t="str">
        <f t="shared" si="20"/>
        <v>120000</v>
      </c>
      <c r="BC79" s="358">
        <f t="shared" si="21"/>
        <v>1</v>
      </c>
      <c r="BG79" s="249" t="str">
        <f t="shared" si="22"/>
        <v>120001</v>
      </c>
      <c r="BH79" s="358">
        <f t="shared" si="23"/>
        <v>0</v>
      </c>
      <c r="BL79" s="249" t="str">
        <f t="shared" si="24"/>
        <v>120000</v>
      </c>
      <c r="BM79" s="358">
        <f t="shared" si="25"/>
        <v>0</v>
      </c>
    </row>
    <row r="80" spans="1:65">
      <c r="A80" s="381"/>
      <c r="B80" s="1" t="s">
        <v>17</v>
      </c>
      <c r="G80" s="244" t="str">
        <f t="shared" si="1"/>
        <v>11</v>
      </c>
      <c r="I80" s="249" t="str">
        <f t="shared" si="2"/>
        <v>110000</v>
      </c>
      <c r="J80" s="358">
        <f t="shared" si="3"/>
        <v>1</v>
      </c>
      <c r="N80" s="249" t="str">
        <f t="shared" si="4"/>
        <v>110000</v>
      </c>
      <c r="O80" s="358">
        <f t="shared" si="5"/>
        <v>1</v>
      </c>
      <c r="S80" s="249" t="str">
        <f t="shared" si="6"/>
        <v>110000</v>
      </c>
      <c r="T80" s="358">
        <f t="shared" si="7"/>
        <v>1</v>
      </c>
      <c r="X80" s="249" t="str">
        <f t="shared" si="8"/>
        <v>110000</v>
      </c>
      <c r="Y80" s="358">
        <f t="shared" si="9"/>
        <v>1</v>
      </c>
      <c r="AC80" s="249" t="str">
        <f t="shared" si="10"/>
        <v>110000</v>
      </c>
      <c r="AD80" s="358">
        <f t="shared" si="11"/>
        <v>1</v>
      </c>
      <c r="AH80" s="249" t="str">
        <f t="shared" si="12"/>
        <v>110001</v>
      </c>
      <c r="AI80" s="358">
        <f t="shared" si="13"/>
        <v>0</v>
      </c>
      <c r="AM80" s="249" t="str">
        <f t="shared" si="14"/>
        <v>110000</v>
      </c>
      <c r="AN80" s="358">
        <f t="shared" si="15"/>
        <v>0</v>
      </c>
      <c r="AR80" s="249" t="str">
        <f t="shared" si="16"/>
        <v>110000</v>
      </c>
      <c r="AS80" s="358">
        <f t="shared" si="17"/>
        <v>0</v>
      </c>
      <c r="AW80" s="249" t="str">
        <f t="shared" si="18"/>
        <v>110000</v>
      </c>
      <c r="AX80" s="358">
        <f t="shared" si="19"/>
        <v>0</v>
      </c>
      <c r="BB80" s="249" t="str">
        <f t="shared" si="20"/>
        <v>110000</v>
      </c>
      <c r="BC80" s="358">
        <f t="shared" si="21"/>
        <v>0</v>
      </c>
      <c r="BG80" s="249" t="str">
        <f t="shared" si="22"/>
        <v>110001</v>
      </c>
      <c r="BH80" s="358">
        <f t="shared" si="23"/>
        <v>0</v>
      </c>
      <c r="BL80" s="249" t="str">
        <f t="shared" si="24"/>
        <v>110000</v>
      </c>
      <c r="BM80" s="358">
        <f t="shared" si="25"/>
        <v>0</v>
      </c>
    </row>
    <row r="81" spans="1:65">
      <c r="A81" s="381"/>
      <c r="B81" s="3" t="s">
        <v>18</v>
      </c>
      <c r="G81" s="244" t="str">
        <f t="shared" si="1"/>
        <v>12</v>
      </c>
      <c r="I81" s="249" t="str">
        <f t="shared" si="2"/>
        <v>120000</v>
      </c>
      <c r="J81" s="358">
        <f t="shared" si="3"/>
        <v>1</v>
      </c>
      <c r="N81" s="249" t="str">
        <f t="shared" si="4"/>
        <v>120000</v>
      </c>
      <c r="O81" s="358">
        <f t="shared" si="5"/>
        <v>1</v>
      </c>
      <c r="S81" s="249" t="str">
        <f t="shared" si="6"/>
        <v>120001</v>
      </c>
      <c r="T81" s="358">
        <f t="shared" si="7"/>
        <v>0</v>
      </c>
      <c r="X81" s="249" t="str">
        <f t="shared" si="8"/>
        <v>120001</v>
      </c>
      <c r="Y81" s="358">
        <f t="shared" si="9"/>
        <v>0</v>
      </c>
      <c r="AC81" s="249" t="str">
        <f t="shared" si="10"/>
        <v>120001</v>
      </c>
      <c r="AD81" s="358">
        <f t="shared" si="11"/>
        <v>0</v>
      </c>
      <c r="AH81" s="249" t="str">
        <f t="shared" si="12"/>
        <v>120001</v>
      </c>
      <c r="AI81" s="358">
        <f t="shared" si="13"/>
        <v>0</v>
      </c>
      <c r="AM81" s="249" t="str">
        <f t="shared" si="14"/>
        <v>120001</v>
      </c>
      <c r="AN81" s="358">
        <f t="shared" si="15"/>
        <v>0</v>
      </c>
      <c r="AR81" s="249" t="str">
        <f t="shared" si="16"/>
        <v>120001</v>
      </c>
      <c r="AS81" s="358">
        <f t="shared" si="17"/>
        <v>0</v>
      </c>
      <c r="AW81" s="249" t="str">
        <f t="shared" si="18"/>
        <v>120000</v>
      </c>
      <c r="AX81" s="358">
        <f t="shared" si="19"/>
        <v>0</v>
      </c>
      <c r="BB81" s="249" t="str">
        <f t="shared" si="20"/>
        <v>120000</v>
      </c>
      <c r="BC81" s="358">
        <f t="shared" si="21"/>
        <v>0</v>
      </c>
      <c r="BG81" s="249" t="str">
        <f t="shared" si="22"/>
        <v>120001</v>
      </c>
      <c r="BH81" s="358">
        <f t="shared" si="23"/>
        <v>0</v>
      </c>
      <c r="BL81" s="249" t="str">
        <f t="shared" si="24"/>
        <v>120001</v>
      </c>
      <c r="BM81" s="358">
        <f t="shared" si="25"/>
        <v>0</v>
      </c>
    </row>
    <row r="82" spans="1:65">
      <c r="A82" s="381"/>
      <c r="B82" s="3" t="s">
        <v>20</v>
      </c>
      <c r="E82" s="297"/>
      <c r="F82" s="297"/>
      <c r="G82" s="244" t="str">
        <f t="shared" si="1"/>
        <v>12</v>
      </c>
      <c r="H82" s="297"/>
      <c r="I82" s="249" t="str">
        <f t="shared" si="2"/>
        <v>120000</v>
      </c>
      <c r="J82" s="358">
        <f t="shared" si="3"/>
        <v>1</v>
      </c>
      <c r="N82" s="249" t="str">
        <f t="shared" si="4"/>
        <v>120000</v>
      </c>
      <c r="O82" s="358">
        <f t="shared" si="5"/>
        <v>1</v>
      </c>
      <c r="S82" s="249" t="str">
        <f t="shared" si="6"/>
        <v>120001</v>
      </c>
      <c r="T82" s="358">
        <f t="shared" si="7"/>
        <v>0</v>
      </c>
      <c r="X82" s="249" t="str">
        <f t="shared" si="8"/>
        <v>120000</v>
      </c>
      <c r="Y82" s="358">
        <f t="shared" si="9"/>
        <v>1</v>
      </c>
      <c r="AC82" s="249" t="str">
        <f t="shared" si="10"/>
        <v>120000</v>
      </c>
      <c r="AD82" s="358">
        <f t="shared" si="11"/>
        <v>1</v>
      </c>
      <c r="AH82" s="249" t="str">
        <f t="shared" si="12"/>
        <v>120001</v>
      </c>
      <c r="AI82" s="358">
        <f t="shared" si="13"/>
        <v>0</v>
      </c>
      <c r="AM82" s="249" t="str">
        <f t="shared" si="14"/>
        <v>120000</v>
      </c>
      <c r="AN82" s="358">
        <f t="shared" si="15"/>
        <v>0</v>
      </c>
      <c r="AR82" s="249" t="str">
        <f t="shared" si="16"/>
        <v>120000</v>
      </c>
      <c r="AS82" s="358">
        <f t="shared" si="17"/>
        <v>1</v>
      </c>
      <c r="AW82" s="249" t="str">
        <f t="shared" si="18"/>
        <v>120000</v>
      </c>
      <c r="AX82" s="358">
        <f t="shared" si="19"/>
        <v>0</v>
      </c>
      <c r="BB82" s="249" t="str">
        <f t="shared" si="20"/>
        <v>120000</v>
      </c>
      <c r="BC82" s="358">
        <f t="shared" si="21"/>
        <v>0</v>
      </c>
      <c r="BG82" s="249" t="str">
        <f t="shared" si="22"/>
        <v>120000</v>
      </c>
      <c r="BH82" s="358">
        <f t="shared" si="23"/>
        <v>1</v>
      </c>
      <c r="BL82" s="249" t="str">
        <f t="shared" si="24"/>
        <v>120000</v>
      </c>
      <c r="BM82" s="358">
        <f t="shared" si="25"/>
        <v>1</v>
      </c>
    </row>
    <row r="83" spans="1:65">
      <c r="A83" s="381"/>
      <c r="B83" s="1" t="s">
        <v>22</v>
      </c>
      <c r="E83" s="100"/>
      <c r="F83" s="100"/>
      <c r="G83" s="244" t="str">
        <f t="shared" si="1"/>
        <v>12</v>
      </c>
      <c r="H83" s="298"/>
      <c r="I83" s="249" t="str">
        <f t="shared" si="2"/>
        <v>120001</v>
      </c>
      <c r="J83" s="358">
        <f t="shared" si="3"/>
        <v>0</v>
      </c>
      <c r="N83" s="249" t="str">
        <f t="shared" si="4"/>
        <v>120001</v>
      </c>
      <c r="O83" s="358">
        <f t="shared" si="5"/>
        <v>0</v>
      </c>
      <c r="S83" s="249" t="str">
        <f t="shared" si="6"/>
        <v>120001</v>
      </c>
      <c r="T83" s="358">
        <f t="shared" si="7"/>
        <v>0</v>
      </c>
      <c r="X83" s="249" t="str">
        <f t="shared" si="8"/>
        <v>120000</v>
      </c>
      <c r="Y83" s="358">
        <f t="shared" si="9"/>
        <v>0</v>
      </c>
      <c r="AC83" s="249" t="str">
        <f t="shared" si="10"/>
        <v>120001</v>
      </c>
      <c r="AD83" s="358">
        <f t="shared" si="11"/>
        <v>0</v>
      </c>
      <c r="AH83" s="249" t="str">
        <f t="shared" si="12"/>
        <v>120001</v>
      </c>
      <c r="AI83" s="358">
        <f t="shared" si="13"/>
        <v>0</v>
      </c>
      <c r="AM83" s="249" t="str">
        <f t="shared" si="14"/>
        <v>120001</v>
      </c>
      <c r="AN83" s="358">
        <f t="shared" si="15"/>
        <v>0</v>
      </c>
      <c r="AR83" s="249" t="str">
        <f t="shared" si="16"/>
        <v>120001</v>
      </c>
      <c r="AS83" s="358">
        <f t="shared" si="17"/>
        <v>0</v>
      </c>
      <c r="AW83" s="249" t="str">
        <f t="shared" si="18"/>
        <v>120001</v>
      </c>
      <c r="AX83" s="358">
        <f t="shared" si="19"/>
        <v>0</v>
      </c>
      <c r="BB83" s="249" t="str">
        <f t="shared" si="20"/>
        <v>120001</v>
      </c>
      <c r="BC83" s="358">
        <f t="shared" si="21"/>
        <v>0</v>
      </c>
      <c r="BG83" s="249" t="str">
        <f t="shared" si="22"/>
        <v>120001</v>
      </c>
      <c r="BH83" s="358">
        <f t="shared" si="23"/>
        <v>0</v>
      </c>
      <c r="BL83" s="249" t="str">
        <f t="shared" si="24"/>
        <v>120001</v>
      </c>
      <c r="BM83" s="358">
        <f t="shared" si="25"/>
        <v>0</v>
      </c>
    </row>
    <row r="84" spans="1:65" ht="17.25" thickBot="1">
      <c r="A84" s="382"/>
      <c r="B84" s="7" t="s">
        <v>85</v>
      </c>
      <c r="E84" s="100"/>
      <c r="F84" s="100"/>
      <c r="G84" s="244" t="str">
        <f t="shared" si="1"/>
        <v>12</v>
      </c>
      <c r="H84" s="298"/>
      <c r="I84" s="249" t="str">
        <f t="shared" si="2"/>
        <v>120001</v>
      </c>
      <c r="J84" s="358">
        <f t="shared" si="3"/>
        <v>0</v>
      </c>
      <c r="N84" s="249" t="str">
        <f t="shared" si="4"/>
        <v>120001</v>
      </c>
      <c r="O84" s="358">
        <f t="shared" si="5"/>
        <v>0</v>
      </c>
      <c r="S84" s="249" t="str">
        <f t="shared" si="6"/>
        <v>120001</v>
      </c>
      <c r="T84" s="358">
        <f t="shared" si="7"/>
        <v>0</v>
      </c>
      <c r="X84" s="249" t="str">
        <f t="shared" si="8"/>
        <v>120001</v>
      </c>
      <c r="Y84" s="358">
        <f t="shared" si="9"/>
        <v>0</v>
      </c>
      <c r="AC84" s="249" t="str">
        <f t="shared" si="10"/>
        <v>120001</v>
      </c>
      <c r="AD84" s="358">
        <f t="shared" si="11"/>
        <v>0</v>
      </c>
      <c r="AH84" s="249" t="str">
        <f t="shared" si="12"/>
        <v>120001</v>
      </c>
      <c r="AI84" s="358">
        <f t="shared" si="13"/>
        <v>0</v>
      </c>
      <c r="AM84" s="249" t="str">
        <f t="shared" si="14"/>
        <v>120001</v>
      </c>
      <c r="AN84" s="358">
        <f t="shared" si="15"/>
        <v>0</v>
      </c>
      <c r="AR84" s="249" t="str">
        <f t="shared" si="16"/>
        <v>120001</v>
      </c>
      <c r="AS84" s="358">
        <f t="shared" si="17"/>
        <v>0</v>
      </c>
      <c r="AW84" s="249" t="str">
        <f t="shared" si="18"/>
        <v>120001</v>
      </c>
      <c r="AX84" s="358">
        <f t="shared" si="19"/>
        <v>0</v>
      </c>
      <c r="BB84" s="249" t="str">
        <f t="shared" si="20"/>
        <v>120001</v>
      </c>
      <c r="BC84" s="358">
        <f t="shared" si="21"/>
        <v>0</v>
      </c>
      <c r="BG84" s="249" t="str">
        <f t="shared" si="22"/>
        <v>120001</v>
      </c>
      <c r="BH84" s="358">
        <f t="shared" si="23"/>
        <v>0</v>
      </c>
      <c r="BL84" s="249" t="str">
        <f t="shared" si="24"/>
        <v>120001</v>
      </c>
      <c r="BM84" s="358">
        <f t="shared" si="25"/>
        <v>0</v>
      </c>
    </row>
    <row r="85" spans="1:65" ht="17.25" thickTop="1">
      <c r="A85" s="364" t="s">
        <v>0</v>
      </c>
      <c r="B85" s="5" t="s">
        <v>86</v>
      </c>
      <c r="E85" s="100"/>
      <c r="F85" s="100"/>
      <c r="G85" s="244" t="str">
        <f t="shared" si="1"/>
        <v>21</v>
      </c>
      <c r="H85" s="298"/>
      <c r="I85" s="249" t="str">
        <f t="shared" si="2"/>
        <v>210000</v>
      </c>
      <c r="J85" s="358">
        <f t="shared" si="3"/>
        <v>1</v>
      </c>
      <c r="N85" s="249" t="str">
        <f t="shared" si="4"/>
        <v>210000</v>
      </c>
      <c r="O85" s="358">
        <f t="shared" si="5"/>
        <v>1</v>
      </c>
      <c r="S85" s="249" t="str">
        <f t="shared" si="6"/>
        <v>210001</v>
      </c>
      <c r="T85" s="358">
        <f t="shared" si="7"/>
        <v>0</v>
      </c>
      <c r="X85" s="249" t="str">
        <f t="shared" si="8"/>
        <v>210000</v>
      </c>
      <c r="Y85" s="358">
        <f t="shared" si="9"/>
        <v>0</v>
      </c>
      <c r="AC85" s="249" t="str">
        <f t="shared" si="10"/>
        <v>210000</v>
      </c>
      <c r="AD85" s="358">
        <f t="shared" si="11"/>
        <v>0</v>
      </c>
      <c r="AH85" s="249" t="str">
        <f t="shared" si="12"/>
        <v>210001</v>
      </c>
      <c r="AI85" s="358">
        <f t="shared" si="13"/>
        <v>0</v>
      </c>
      <c r="AM85" s="249" t="str">
        <f t="shared" si="14"/>
        <v>210000</v>
      </c>
      <c r="AN85" s="358">
        <f t="shared" si="15"/>
        <v>1</v>
      </c>
      <c r="AR85" s="249" t="str">
        <f t="shared" si="16"/>
        <v>210000</v>
      </c>
      <c r="AS85" s="358">
        <f t="shared" si="17"/>
        <v>1</v>
      </c>
      <c r="AW85" s="249" t="str">
        <f t="shared" si="18"/>
        <v>210000</v>
      </c>
      <c r="AX85" s="358">
        <f t="shared" si="19"/>
        <v>1</v>
      </c>
      <c r="BB85" s="249" t="str">
        <f t="shared" si="20"/>
        <v>210000</v>
      </c>
      <c r="BC85" s="358">
        <f t="shared" si="21"/>
        <v>1</v>
      </c>
      <c r="BG85" s="249" t="str">
        <f t="shared" si="22"/>
        <v>210000</v>
      </c>
      <c r="BH85" s="358">
        <f t="shared" si="23"/>
        <v>0</v>
      </c>
      <c r="BL85" s="249" t="str">
        <f t="shared" si="24"/>
        <v>210000</v>
      </c>
      <c r="BM85" s="358">
        <f t="shared" si="25"/>
        <v>0</v>
      </c>
    </row>
    <row r="86" spans="1:65">
      <c r="A86" s="364"/>
      <c r="B86" s="5" t="s">
        <v>87</v>
      </c>
      <c r="E86" s="100"/>
      <c r="F86" s="100"/>
      <c r="G86" s="244" t="str">
        <f t="shared" si="1"/>
        <v>21</v>
      </c>
      <c r="H86" s="298"/>
      <c r="I86" s="249" t="str">
        <f t="shared" si="2"/>
        <v>210000</v>
      </c>
      <c r="J86" s="358">
        <f t="shared" si="3"/>
        <v>0</v>
      </c>
      <c r="N86" s="249" t="str">
        <f t="shared" si="4"/>
        <v>210000</v>
      </c>
      <c r="O86" s="358">
        <f t="shared" si="5"/>
        <v>0</v>
      </c>
      <c r="S86" s="249" t="str">
        <f t="shared" si="6"/>
        <v>210000</v>
      </c>
      <c r="T86" s="358">
        <f t="shared" si="7"/>
        <v>1</v>
      </c>
      <c r="X86" s="249" t="str">
        <f t="shared" si="8"/>
        <v>210000</v>
      </c>
      <c r="Y86" s="358">
        <f t="shared" si="9"/>
        <v>0</v>
      </c>
      <c r="AC86" s="249" t="str">
        <f t="shared" si="10"/>
        <v>210000</v>
      </c>
      <c r="AD86" s="358">
        <f t="shared" si="11"/>
        <v>0</v>
      </c>
      <c r="AH86" s="249" t="str">
        <f t="shared" si="12"/>
        <v>210000</v>
      </c>
      <c r="AI86" s="358">
        <f t="shared" si="13"/>
        <v>1</v>
      </c>
      <c r="AM86" s="249" t="str">
        <f t="shared" si="14"/>
        <v>210000</v>
      </c>
      <c r="AN86" s="358">
        <f t="shared" si="15"/>
        <v>1</v>
      </c>
      <c r="AR86" s="249" t="str">
        <f t="shared" si="16"/>
        <v>210000</v>
      </c>
      <c r="AS86" s="358">
        <f t="shared" si="17"/>
        <v>1</v>
      </c>
      <c r="AW86" s="249" t="str">
        <f t="shared" si="18"/>
        <v>210000</v>
      </c>
      <c r="AX86" s="358">
        <f t="shared" si="19"/>
        <v>0</v>
      </c>
      <c r="BB86" s="249" t="str">
        <f t="shared" si="20"/>
        <v>210000</v>
      </c>
      <c r="BC86" s="358">
        <f t="shared" si="21"/>
        <v>0</v>
      </c>
      <c r="BG86" s="249" t="str">
        <f t="shared" si="22"/>
        <v>210000</v>
      </c>
      <c r="BH86" s="358">
        <f t="shared" si="23"/>
        <v>0</v>
      </c>
      <c r="BL86" s="249" t="str">
        <f t="shared" si="24"/>
        <v>210000</v>
      </c>
      <c r="BM86" s="358">
        <f t="shared" si="25"/>
        <v>0</v>
      </c>
    </row>
    <row r="87" spans="1:65">
      <c r="A87" s="364"/>
      <c r="B87" s="5" t="s">
        <v>25</v>
      </c>
      <c r="E87" s="100"/>
      <c r="F87" s="100"/>
      <c r="G87" s="244" t="str">
        <f t="shared" si="1"/>
        <v>21</v>
      </c>
      <c r="H87" s="298"/>
      <c r="I87" s="249" t="str">
        <f t="shared" si="2"/>
        <v>210001</v>
      </c>
      <c r="J87" s="358">
        <f t="shared" si="3"/>
        <v>0</v>
      </c>
      <c r="N87" s="249" t="str">
        <f t="shared" si="4"/>
        <v>210001</v>
      </c>
      <c r="O87" s="358">
        <f t="shared" si="5"/>
        <v>0</v>
      </c>
      <c r="S87" s="249" t="str">
        <f t="shared" si="6"/>
        <v>210001</v>
      </c>
      <c r="T87" s="358">
        <f t="shared" si="7"/>
        <v>0</v>
      </c>
      <c r="X87" s="249" t="str">
        <f t="shared" si="8"/>
        <v>210001</v>
      </c>
      <c r="Y87" s="358">
        <f t="shared" si="9"/>
        <v>0</v>
      </c>
      <c r="AC87" s="249" t="str">
        <f t="shared" si="10"/>
        <v>210001</v>
      </c>
      <c r="AD87" s="358">
        <f t="shared" si="11"/>
        <v>0</v>
      </c>
      <c r="AH87" s="249" t="str">
        <f t="shared" si="12"/>
        <v>210001</v>
      </c>
      <c r="AI87" s="358">
        <f t="shared" si="13"/>
        <v>0</v>
      </c>
      <c r="AM87" s="249" t="str">
        <f t="shared" si="14"/>
        <v>210001</v>
      </c>
      <c r="AN87" s="358">
        <f t="shared" si="15"/>
        <v>0</v>
      </c>
      <c r="AR87" s="249" t="str">
        <f t="shared" si="16"/>
        <v>210001</v>
      </c>
      <c r="AS87" s="358">
        <f t="shared" si="17"/>
        <v>0</v>
      </c>
      <c r="AW87" s="249" t="str">
        <f t="shared" si="18"/>
        <v>210001</v>
      </c>
      <c r="AX87" s="358">
        <f t="shared" si="19"/>
        <v>0</v>
      </c>
      <c r="BB87" s="249" t="str">
        <f t="shared" si="20"/>
        <v>210001</v>
      </c>
      <c r="BC87" s="358">
        <f t="shared" si="21"/>
        <v>0</v>
      </c>
      <c r="BG87" s="249" t="str">
        <f t="shared" si="22"/>
        <v>210001</v>
      </c>
      <c r="BH87" s="358">
        <f t="shared" si="23"/>
        <v>0</v>
      </c>
      <c r="BL87" s="249" t="str">
        <f t="shared" si="24"/>
        <v>210001</v>
      </c>
      <c r="BM87" s="358">
        <f t="shared" si="25"/>
        <v>0</v>
      </c>
    </row>
    <row r="88" spans="1:65">
      <c r="A88" s="364"/>
      <c r="B88" s="5" t="s">
        <v>26</v>
      </c>
      <c r="E88" s="100"/>
      <c r="F88" s="100"/>
      <c r="G88" s="244" t="str">
        <f t="shared" si="1"/>
        <v>22</v>
      </c>
      <c r="H88" s="298"/>
      <c r="I88" s="249" t="str">
        <f t="shared" si="2"/>
        <v>220001</v>
      </c>
      <c r="J88" s="358">
        <f t="shared" si="3"/>
        <v>0</v>
      </c>
      <c r="N88" s="249" t="str">
        <f t="shared" si="4"/>
        <v>220001</v>
      </c>
      <c r="O88" s="358">
        <f t="shared" si="5"/>
        <v>0</v>
      </c>
      <c r="S88" s="249" t="str">
        <f t="shared" si="6"/>
        <v>220001</v>
      </c>
      <c r="T88" s="358">
        <f t="shared" si="7"/>
        <v>0</v>
      </c>
      <c r="X88" s="249" t="str">
        <f t="shared" si="8"/>
        <v>220001</v>
      </c>
      <c r="Y88" s="358">
        <f t="shared" si="9"/>
        <v>0</v>
      </c>
      <c r="AC88" s="249" t="str">
        <f t="shared" si="10"/>
        <v>220001</v>
      </c>
      <c r="AD88" s="358">
        <f t="shared" si="11"/>
        <v>0</v>
      </c>
      <c r="AH88" s="249" t="str">
        <f t="shared" si="12"/>
        <v>220001</v>
      </c>
      <c r="AI88" s="358">
        <f t="shared" si="13"/>
        <v>0</v>
      </c>
      <c r="AM88" s="249" t="str">
        <f t="shared" si="14"/>
        <v>220001</v>
      </c>
      <c r="AN88" s="358">
        <f t="shared" si="15"/>
        <v>0</v>
      </c>
      <c r="AR88" s="249" t="str">
        <f t="shared" si="16"/>
        <v>220001</v>
      </c>
      <c r="AS88" s="358">
        <f t="shared" si="17"/>
        <v>0</v>
      </c>
      <c r="AW88" s="249" t="str">
        <f t="shared" si="18"/>
        <v>220001</v>
      </c>
      <c r="AX88" s="358">
        <f t="shared" si="19"/>
        <v>0</v>
      </c>
      <c r="BB88" s="249" t="str">
        <f t="shared" si="20"/>
        <v>220001</v>
      </c>
      <c r="BC88" s="358">
        <f t="shared" si="21"/>
        <v>0</v>
      </c>
      <c r="BG88" s="249" t="str">
        <f t="shared" si="22"/>
        <v>220001</v>
      </c>
      <c r="BH88" s="358">
        <f t="shared" si="23"/>
        <v>0</v>
      </c>
      <c r="BL88" s="249" t="str">
        <f t="shared" si="24"/>
        <v>220001</v>
      </c>
      <c r="BM88" s="358">
        <f t="shared" si="25"/>
        <v>0</v>
      </c>
    </row>
    <row r="89" spans="1:65">
      <c r="A89" s="364"/>
      <c r="B89" s="5" t="s">
        <v>27</v>
      </c>
      <c r="E89" s="100"/>
      <c r="F89" s="100"/>
      <c r="G89" s="244" t="str">
        <f t="shared" si="1"/>
        <v>22</v>
      </c>
      <c r="H89" s="298"/>
      <c r="I89" s="249" t="str">
        <f t="shared" si="2"/>
        <v>220001</v>
      </c>
      <c r="J89" s="358">
        <f t="shared" si="3"/>
        <v>0</v>
      </c>
      <c r="N89" s="249" t="str">
        <f t="shared" si="4"/>
        <v>220001</v>
      </c>
      <c r="O89" s="358">
        <f t="shared" si="5"/>
        <v>0</v>
      </c>
      <c r="S89" s="249" t="str">
        <f t="shared" si="6"/>
        <v>220001</v>
      </c>
      <c r="T89" s="358">
        <f t="shared" si="7"/>
        <v>0</v>
      </c>
      <c r="X89" s="249" t="str">
        <f t="shared" si="8"/>
        <v>220001</v>
      </c>
      <c r="Y89" s="358">
        <f t="shared" si="9"/>
        <v>0</v>
      </c>
      <c r="AC89" s="249" t="str">
        <f t="shared" si="10"/>
        <v>220001</v>
      </c>
      <c r="AD89" s="358">
        <f t="shared" si="11"/>
        <v>0</v>
      </c>
      <c r="AH89" s="249" t="str">
        <f t="shared" si="12"/>
        <v>220001</v>
      </c>
      <c r="AI89" s="358">
        <f t="shared" si="13"/>
        <v>0</v>
      </c>
      <c r="AM89" s="249" t="str">
        <f t="shared" si="14"/>
        <v>220001</v>
      </c>
      <c r="AN89" s="358">
        <f t="shared" si="15"/>
        <v>0</v>
      </c>
      <c r="AR89" s="249" t="str">
        <f t="shared" si="16"/>
        <v>220001</v>
      </c>
      <c r="AS89" s="358">
        <f t="shared" si="17"/>
        <v>0</v>
      </c>
      <c r="AW89" s="249" t="str">
        <f t="shared" si="18"/>
        <v>220001</v>
      </c>
      <c r="AX89" s="358">
        <f t="shared" si="19"/>
        <v>0</v>
      </c>
      <c r="BB89" s="249" t="str">
        <f t="shared" si="20"/>
        <v>220001</v>
      </c>
      <c r="BC89" s="358">
        <f t="shared" si="21"/>
        <v>0</v>
      </c>
      <c r="BG89" s="249" t="str">
        <f t="shared" si="22"/>
        <v>220001</v>
      </c>
      <c r="BH89" s="358">
        <f t="shared" si="23"/>
        <v>0</v>
      </c>
      <c r="BL89" s="249" t="str">
        <f t="shared" si="24"/>
        <v>220001</v>
      </c>
      <c r="BM89" s="358">
        <f t="shared" si="25"/>
        <v>0</v>
      </c>
    </row>
    <row r="90" spans="1:65">
      <c r="A90" s="365"/>
      <c r="B90" s="1" t="s">
        <v>91</v>
      </c>
      <c r="E90" s="100"/>
      <c r="F90" s="100"/>
      <c r="G90" s="244" t="str">
        <f t="shared" si="1"/>
        <v>21</v>
      </c>
      <c r="H90" s="298"/>
      <c r="I90" s="249" t="str">
        <f t="shared" si="2"/>
        <v>210000</v>
      </c>
      <c r="J90" s="358">
        <f t="shared" si="3"/>
        <v>1</v>
      </c>
      <c r="N90" s="249" t="str">
        <f t="shared" si="4"/>
        <v>210000</v>
      </c>
      <c r="O90" s="358">
        <f t="shared" si="5"/>
        <v>1</v>
      </c>
      <c r="S90" s="249" t="str">
        <f t="shared" si="6"/>
        <v>210001</v>
      </c>
      <c r="T90" s="358">
        <f t="shared" si="7"/>
        <v>0</v>
      </c>
      <c r="X90" s="249" t="str">
        <f t="shared" si="8"/>
        <v>210000</v>
      </c>
      <c r="Y90" s="358">
        <f t="shared" si="9"/>
        <v>0</v>
      </c>
      <c r="AC90" s="249" t="str">
        <f t="shared" si="10"/>
        <v>210000</v>
      </c>
      <c r="AD90" s="358">
        <f t="shared" si="11"/>
        <v>0</v>
      </c>
      <c r="AH90" s="249" t="str">
        <f t="shared" si="12"/>
        <v>210001</v>
      </c>
      <c r="AI90" s="358">
        <f t="shared" si="13"/>
        <v>0</v>
      </c>
      <c r="AM90" s="249" t="str">
        <f t="shared" si="14"/>
        <v>210000</v>
      </c>
      <c r="AN90" s="358">
        <f t="shared" si="15"/>
        <v>1</v>
      </c>
      <c r="AR90" s="249" t="str">
        <f t="shared" si="16"/>
        <v>210000</v>
      </c>
      <c r="AS90" s="358">
        <f t="shared" si="17"/>
        <v>1</v>
      </c>
      <c r="AW90" s="249" t="str">
        <f t="shared" si="18"/>
        <v>210000</v>
      </c>
      <c r="AX90" s="358">
        <f t="shared" si="19"/>
        <v>0</v>
      </c>
      <c r="BB90" s="249" t="str">
        <f t="shared" si="20"/>
        <v>210000</v>
      </c>
      <c r="BC90" s="358">
        <f t="shared" si="21"/>
        <v>0</v>
      </c>
      <c r="BG90" s="249" t="str">
        <f t="shared" si="22"/>
        <v>210000</v>
      </c>
      <c r="BH90" s="358">
        <f t="shared" si="23"/>
        <v>0</v>
      </c>
      <c r="BL90" s="249" t="str">
        <f t="shared" si="24"/>
        <v>210000</v>
      </c>
      <c r="BM90" s="358">
        <f t="shared" si="25"/>
        <v>0</v>
      </c>
    </row>
    <row r="91" spans="1:65">
      <c r="A91" s="365"/>
      <c r="B91" s="1" t="s">
        <v>92</v>
      </c>
      <c r="E91" s="100"/>
      <c r="F91" s="100"/>
      <c r="G91" s="244" t="str">
        <f t="shared" si="1"/>
        <v>21</v>
      </c>
      <c r="H91" s="298"/>
      <c r="I91" s="249" t="str">
        <f t="shared" si="2"/>
        <v>210000</v>
      </c>
      <c r="J91" s="358">
        <f t="shared" si="3"/>
        <v>1</v>
      </c>
      <c r="N91" s="249" t="str">
        <f t="shared" si="4"/>
        <v>210000</v>
      </c>
      <c r="O91" s="358">
        <f t="shared" si="5"/>
        <v>1</v>
      </c>
      <c r="S91" s="249" t="str">
        <f t="shared" si="6"/>
        <v>210000</v>
      </c>
      <c r="T91" s="358">
        <f t="shared" si="7"/>
        <v>1</v>
      </c>
      <c r="X91" s="249" t="str">
        <f t="shared" si="8"/>
        <v>210000</v>
      </c>
      <c r="Y91" s="358">
        <f t="shared" si="9"/>
        <v>0</v>
      </c>
      <c r="AC91" s="249" t="str">
        <f t="shared" si="10"/>
        <v>210000</v>
      </c>
      <c r="AD91" s="358">
        <f t="shared" si="11"/>
        <v>0</v>
      </c>
      <c r="AH91" s="249" t="str">
        <f t="shared" si="12"/>
        <v>210001</v>
      </c>
      <c r="AI91" s="358">
        <f t="shared" si="13"/>
        <v>0</v>
      </c>
      <c r="AM91" s="249" t="str">
        <f t="shared" si="14"/>
        <v>210000</v>
      </c>
      <c r="AN91" s="358">
        <f t="shared" si="15"/>
        <v>1</v>
      </c>
      <c r="AR91" s="249" t="str">
        <f t="shared" si="16"/>
        <v>210000</v>
      </c>
      <c r="AS91" s="358">
        <f t="shared" si="17"/>
        <v>1</v>
      </c>
      <c r="AW91" s="249" t="str">
        <f t="shared" si="18"/>
        <v>210000</v>
      </c>
      <c r="AX91" s="358">
        <f t="shared" si="19"/>
        <v>0</v>
      </c>
      <c r="BB91" s="249" t="str">
        <f t="shared" si="20"/>
        <v>210000</v>
      </c>
      <c r="BC91" s="358">
        <f t="shared" si="21"/>
        <v>0</v>
      </c>
      <c r="BG91" s="249" t="str">
        <f t="shared" si="22"/>
        <v>210000</v>
      </c>
      <c r="BH91" s="358">
        <f t="shared" si="23"/>
        <v>0</v>
      </c>
      <c r="BL91" s="249" t="str">
        <f t="shared" si="24"/>
        <v>210000</v>
      </c>
      <c r="BM91" s="358">
        <f t="shared" si="25"/>
        <v>0</v>
      </c>
    </row>
    <row r="92" spans="1:65">
      <c r="A92" s="365"/>
      <c r="B92" s="1" t="s">
        <v>93</v>
      </c>
      <c r="E92" s="100"/>
      <c r="F92" s="100"/>
      <c r="G92" s="244" t="str">
        <f t="shared" si="1"/>
        <v>21</v>
      </c>
      <c r="H92" s="298"/>
      <c r="I92" s="249" t="str">
        <f t="shared" si="2"/>
        <v>210000</v>
      </c>
      <c r="J92" s="358">
        <f t="shared" si="3"/>
        <v>1</v>
      </c>
      <c r="N92" s="249" t="str">
        <f t="shared" si="4"/>
        <v>210000</v>
      </c>
      <c r="O92" s="358">
        <f t="shared" si="5"/>
        <v>1</v>
      </c>
      <c r="S92" s="249" t="str">
        <f t="shared" si="6"/>
        <v>210000</v>
      </c>
      <c r="T92" s="358">
        <f t="shared" si="7"/>
        <v>1</v>
      </c>
      <c r="X92" s="249" t="str">
        <f t="shared" si="8"/>
        <v>210000</v>
      </c>
      <c r="Y92" s="358">
        <f t="shared" si="9"/>
        <v>0</v>
      </c>
      <c r="AC92" s="249" t="str">
        <f t="shared" si="10"/>
        <v>210000</v>
      </c>
      <c r="AD92" s="358">
        <f t="shared" si="11"/>
        <v>0</v>
      </c>
      <c r="AH92" s="249" t="str">
        <f t="shared" si="12"/>
        <v>210001</v>
      </c>
      <c r="AI92" s="358">
        <f t="shared" si="13"/>
        <v>0</v>
      </c>
      <c r="AM92" s="249" t="str">
        <f t="shared" si="14"/>
        <v>210000</v>
      </c>
      <c r="AN92" s="358">
        <f t="shared" si="15"/>
        <v>1</v>
      </c>
      <c r="AR92" s="249" t="str">
        <f t="shared" si="16"/>
        <v>210000</v>
      </c>
      <c r="AS92" s="358">
        <f t="shared" si="17"/>
        <v>1</v>
      </c>
      <c r="AW92" s="249" t="str">
        <f t="shared" si="18"/>
        <v>210000</v>
      </c>
      <c r="AX92" s="358">
        <f t="shared" si="19"/>
        <v>0</v>
      </c>
      <c r="BB92" s="249" t="str">
        <f t="shared" si="20"/>
        <v>210000</v>
      </c>
      <c r="BC92" s="358">
        <f t="shared" si="21"/>
        <v>0</v>
      </c>
      <c r="BG92" s="249" t="str">
        <f t="shared" si="22"/>
        <v>210000</v>
      </c>
      <c r="BH92" s="358">
        <f t="shared" si="23"/>
        <v>0</v>
      </c>
      <c r="BL92" s="249" t="str">
        <f t="shared" si="24"/>
        <v>210000</v>
      </c>
      <c r="BM92" s="358">
        <f t="shared" si="25"/>
        <v>0</v>
      </c>
    </row>
    <row r="93" spans="1:65">
      <c r="A93" s="365"/>
      <c r="B93" s="1" t="s">
        <v>31</v>
      </c>
      <c r="E93" s="100"/>
      <c r="F93" s="100"/>
      <c r="G93" s="244" t="str">
        <f t="shared" si="1"/>
        <v>22</v>
      </c>
      <c r="H93" s="298"/>
      <c r="I93" s="249" t="str">
        <f t="shared" si="2"/>
        <v>220000</v>
      </c>
      <c r="J93" s="358">
        <f t="shared" si="3"/>
        <v>1</v>
      </c>
      <c r="N93" s="249" t="str">
        <f t="shared" si="4"/>
        <v>220000</v>
      </c>
      <c r="O93" s="358">
        <f t="shared" si="5"/>
        <v>1</v>
      </c>
      <c r="S93" s="249" t="str">
        <f t="shared" si="6"/>
        <v>220001</v>
      </c>
      <c r="T93" s="358">
        <f t="shared" si="7"/>
        <v>0</v>
      </c>
      <c r="X93" s="249" t="str">
        <f t="shared" si="8"/>
        <v>220000</v>
      </c>
      <c r="Y93" s="358">
        <f t="shared" si="9"/>
        <v>0</v>
      </c>
      <c r="AC93" s="249" t="str">
        <f t="shared" si="10"/>
        <v>220000</v>
      </c>
      <c r="AD93" s="358">
        <f t="shared" si="11"/>
        <v>0</v>
      </c>
      <c r="AH93" s="249" t="str">
        <f t="shared" si="12"/>
        <v>220001</v>
      </c>
      <c r="AI93" s="358">
        <f t="shared" si="13"/>
        <v>0</v>
      </c>
      <c r="AM93" s="249" t="str">
        <f t="shared" si="14"/>
        <v>220001</v>
      </c>
      <c r="AN93" s="358">
        <f t="shared" si="15"/>
        <v>0</v>
      </c>
      <c r="AR93" s="249" t="str">
        <f t="shared" si="16"/>
        <v>220001</v>
      </c>
      <c r="AS93" s="358">
        <f t="shared" si="17"/>
        <v>0</v>
      </c>
      <c r="AW93" s="249" t="str">
        <f t="shared" si="18"/>
        <v>220000</v>
      </c>
      <c r="AX93" s="358">
        <f t="shared" si="19"/>
        <v>1</v>
      </c>
      <c r="BB93" s="249" t="str">
        <f t="shared" si="20"/>
        <v>220000</v>
      </c>
      <c r="BC93" s="358">
        <f t="shared" si="21"/>
        <v>1</v>
      </c>
      <c r="BG93" s="249" t="str">
        <f t="shared" si="22"/>
        <v>220000</v>
      </c>
      <c r="BH93" s="358">
        <f t="shared" si="23"/>
        <v>0</v>
      </c>
      <c r="BL93" s="249" t="str">
        <f t="shared" si="24"/>
        <v>220000</v>
      </c>
      <c r="BM93" s="358">
        <f t="shared" si="25"/>
        <v>0</v>
      </c>
    </row>
    <row r="94" spans="1:65">
      <c r="A94" s="366"/>
      <c r="B94" s="3" t="s">
        <v>94</v>
      </c>
      <c r="E94" s="100"/>
      <c r="F94" s="100"/>
      <c r="G94" s="244" t="str">
        <f t="shared" si="1"/>
        <v>21</v>
      </c>
      <c r="H94" s="298"/>
      <c r="I94" s="249" t="str">
        <f t="shared" si="2"/>
        <v>210000</v>
      </c>
      <c r="J94" s="358">
        <f t="shared" si="3"/>
        <v>1</v>
      </c>
      <c r="N94" s="249" t="str">
        <f t="shared" si="4"/>
        <v>210000</v>
      </c>
      <c r="O94" s="358">
        <f t="shared" si="5"/>
        <v>1</v>
      </c>
      <c r="S94" s="249" t="str">
        <f t="shared" si="6"/>
        <v>210000</v>
      </c>
      <c r="T94" s="358">
        <f t="shared" si="7"/>
        <v>1</v>
      </c>
      <c r="X94" s="249" t="str">
        <f t="shared" si="8"/>
        <v>210000</v>
      </c>
      <c r="Y94" s="358">
        <f t="shared" si="9"/>
        <v>0</v>
      </c>
      <c r="AC94" s="249" t="str">
        <f t="shared" si="10"/>
        <v>210000</v>
      </c>
      <c r="AD94" s="358">
        <f t="shared" si="11"/>
        <v>0</v>
      </c>
      <c r="AH94" s="249" t="str">
        <f t="shared" si="12"/>
        <v>210000</v>
      </c>
      <c r="AI94" s="358">
        <f t="shared" si="13"/>
        <v>0</v>
      </c>
      <c r="AM94" s="249" t="str">
        <f t="shared" si="14"/>
        <v>210000</v>
      </c>
      <c r="AN94" s="358">
        <f t="shared" si="15"/>
        <v>1</v>
      </c>
      <c r="AR94" s="249" t="str">
        <f t="shared" si="16"/>
        <v>210000</v>
      </c>
      <c r="AS94" s="358">
        <f t="shared" si="17"/>
        <v>1</v>
      </c>
      <c r="AW94" s="249" t="str">
        <f t="shared" si="18"/>
        <v>210000</v>
      </c>
      <c r="AX94" s="358">
        <f t="shared" si="19"/>
        <v>0</v>
      </c>
      <c r="BB94" s="249" t="str">
        <f t="shared" si="20"/>
        <v>210000</v>
      </c>
      <c r="BC94" s="358">
        <f t="shared" si="21"/>
        <v>0</v>
      </c>
      <c r="BG94" s="249" t="str">
        <f t="shared" si="22"/>
        <v>210000</v>
      </c>
      <c r="BH94" s="358">
        <f t="shared" si="23"/>
        <v>0</v>
      </c>
      <c r="BL94" s="249" t="str">
        <f t="shared" si="24"/>
        <v>210000</v>
      </c>
      <c r="BM94" s="358">
        <f t="shared" si="25"/>
        <v>0</v>
      </c>
    </row>
    <row r="95" spans="1:65" ht="17.25" thickBot="1">
      <c r="A95" s="379"/>
      <c r="B95" s="7" t="s">
        <v>95</v>
      </c>
      <c r="E95" s="100"/>
      <c r="F95" s="100"/>
      <c r="G95" s="244" t="str">
        <f t="shared" si="1"/>
        <v>22</v>
      </c>
      <c r="H95" s="298"/>
      <c r="I95" s="249" t="str">
        <f t="shared" si="2"/>
        <v>220000</v>
      </c>
      <c r="J95" s="358">
        <f t="shared" si="3"/>
        <v>1</v>
      </c>
      <c r="N95" s="249" t="str">
        <f t="shared" si="4"/>
        <v>220000</v>
      </c>
      <c r="O95" s="358">
        <f t="shared" si="5"/>
        <v>1</v>
      </c>
      <c r="S95" s="249" t="str">
        <f t="shared" si="6"/>
        <v>220001</v>
      </c>
      <c r="T95" s="358">
        <f t="shared" si="7"/>
        <v>0</v>
      </c>
      <c r="X95" s="249" t="str">
        <f t="shared" si="8"/>
        <v>220000</v>
      </c>
      <c r="Y95" s="358">
        <f t="shared" si="9"/>
        <v>0</v>
      </c>
      <c r="AC95" s="249" t="str">
        <f t="shared" si="10"/>
        <v>220000</v>
      </c>
      <c r="AD95" s="358">
        <f t="shared" si="11"/>
        <v>0</v>
      </c>
      <c r="AH95" s="249" t="str">
        <f t="shared" si="12"/>
        <v>220000</v>
      </c>
      <c r="AI95" s="358">
        <f t="shared" si="13"/>
        <v>0</v>
      </c>
      <c r="AM95" s="249" t="str">
        <f t="shared" si="14"/>
        <v>220001</v>
      </c>
      <c r="AN95" s="358">
        <f t="shared" si="15"/>
        <v>0</v>
      </c>
      <c r="AR95" s="249" t="str">
        <f t="shared" si="16"/>
        <v>220001</v>
      </c>
      <c r="AS95" s="358">
        <f t="shared" si="17"/>
        <v>0</v>
      </c>
      <c r="AW95" s="249" t="str">
        <f t="shared" si="18"/>
        <v>220000</v>
      </c>
      <c r="AX95" s="358">
        <f t="shared" si="19"/>
        <v>1</v>
      </c>
      <c r="BB95" s="249" t="str">
        <f t="shared" si="20"/>
        <v>220000</v>
      </c>
      <c r="BC95" s="358">
        <f t="shared" si="21"/>
        <v>1</v>
      </c>
      <c r="BG95" s="249" t="str">
        <f t="shared" si="22"/>
        <v>220000</v>
      </c>
      <c r="BH95" s="358">
        <f t="shared" si="23"/>
        <v>1</v>
      </c>
      <c r="BL95" s="249" t="str">
        <f t="shared" si="24"/>
        <v>220000</v>
      </c>
      <c r="BM95" s="358">
        <f t="shared" si="25"/>
        <v>1</v>
      </c>
    </row>
    <row r="96" spans="1:65" ht="17.25" thickTop="1">
      <c r="A96" s="364" t="s">
        <v>1</v>
      </c>
      <c r="B96" s="5" t="s">
        <v>96</v>
      </c>
      <c r="E96" s="100"/>
      <c r="F96" s="100"/>
      <c r="G96" s="244" t="str">
        <f t="shared" si="1"/>
        <v>31</v>
      </c>
      <c r="H96" s="298"/>
      <c r="I96" s="249" t="str">
        <f t="shared" si="2"/>
        <v>310000</v>
      </c>
      <c r="J96" s="358">
        <f t="shared" si="3"/>
        <v>1</v>
      </c>
      <c r="N96" s="249" t="str">
        <f t="shared" si="4"/>
        <v>310000</v>
      </c>
      <c r="O96" s="358">
        <f t="shared" si="5"/>
        <v>1</v>
      </c>
      <c r="S96" s="249" t="str">
        <f t="shared" si="6"/>
        <v>310001</v>
      </c>
      <c r="T96" s="358">
        <f t="shared" si="7"/>
        <v>0</v>
      </c>
      <c r="X96" s="249" t="str">
        <f t="shared" si="8"/>
        <v>310000</v>
      </c>
      <c r="Y96" s="358">
        <f t="shared" si="9"/>
        <v>0</v>
      </c>
      <c r="AC96" s="249" t="str">
        <f t="shared" si="10"/>
        <v>310000</v>
      </c>
      <c r="AD96" s="358">
        <f t="shared" si="11"/>
        <v>0</v>
      </c>
      <c r="AH96" s="249" t="str">
        <f t="shared" si="12"/>
        <v>310001</v>
      </c>
      <c r="AI96" s="358">
        <f t="shared" si="13"/>
        <v>0</v>
      </c>
      <c r="AM96" s="249" t="str">
        <f t="shared" si="14"/>
        <v>310000</v>
      </c>
      <c r="AN96" s="358">
        <f t="shared" si="15"/>
        <v>1</v>
      </c>
      <c r="AR96" s="249" t="str">
        <f t="shared" si="16"/>
        <v>310000</v>
      </c>
      <c r="AS96" s="358">
        <f t="shared" si="17"/>
        <v>1</v>
      </c>
      <c r="AW96" s="249" t="str">
        <f t="shared" si="18"/>
        <v>310000</v>
      </c>
      <c r="AX96" s="358">
        <f t="shared" si="19"/>
        <v>0</v>
      </c>
      <c r="BB96" s="249" t="str">
        <f t="shared" si="20"/>
        <v>310000</v>
      </c>
      <c r="BC96" s="358">
        <f t="shared" si="21"/>
        <v>0</v>
      </c>
      <c r="BG96" s="249" t="str">
        <f t="shared" si="22"/>
        <v>310000</v>
      </c>
      <c r="BH96" s="358">
        <f t="shared" si="23"/>
        <v>1</v>
      </c>
      <c r="BL96" s="249" t="str">
        <f t="shared" si="24"/>
        <v>310000</v>
      </c>
      <c r="BM96" s="358">
        <f t="shared" si="25"/>
        <v>1</v>
      </c>
    </row>
    <row r="97" spans="1:65">
      <c r="A97" s="365"/>
      <c r="B97" s="1" t="s">
        <v>98</v>
      </c>
      <c r="E97" s="100"/>
      <c r="F97" s="100"/>
      <c r="G97" s="244" t="str">
        <f t="shared" si="1"/>
        <v>31</v>
      </c>
      <c r="H97" s="298"/>
      <c r="I97" s="249" t="str">
        <f t="shared" si="2"/>
        <v>310000</v>
      </c>
      <c r="J97" s="358">
        <f t="shared" si="3"/>
        <v>1</v>
      </c>
      <c r="N97" s="249" t="str">
        <f t="shared" si="4"/>
        <v>310000</v>
      </c>
      <c r="O97" s="358">
        <f t="shared" si="5"/>
        <v>1</v>
      </c>
      <c r="S97" s="249" t="str">
        <f t="shared" si="6"/>
        <v>310000</v>
      </c>
      <c r="T97" s="358">
        <f t="shared" si="7"/>
        <v>1</v>
      </c>
      <c r="X97" s="249" t="str">
        <f t="shared" si="8"/>
        <v>310000</v>
      </c>
      <c r="Y97" s="358">
        <f t="shared" si="9"/>
        <v>0</v>
      </c>
      <c r="AC97" s="249" t="str">
        <f t="shared" si="10"/>
        <v>310000</v>
      </c>
      <c r="AD97" s="358">
        <f t="shared" si="11"/>
        <v>0</v>
      </c>
      <c r="AH97" s="249" t="str">
        <f t="shared" si="12"/>
        <v>310000</v>
      </c>
      <c r="AI97" s="358">
        <f t="shared" si="13"/>
        <v>1</v>
      </c>
      <c r="AM97" s="249" t="str">
        <f t="shared" si="14"/>
        <v>310000</v>
      </c>
      <c r="AN97" s="358">
        <f t="shared" si="15"/>
        <v>1</v>
      </c>
      <c r="AR97" s="249" t="str">
        <f t="shared" si="16"/>
        <v>310000</v>
      </c>
      <c r="AS97" s="358">
        <f t="shared" si="17"/>
        <v>1</v>
      </c>
      <c r="AW97" s="249" t="str">
        <f t="shared" si="18"/>
        <v>310000</v>
      </c>
      <c r="AX97" s="358">
        <f t="shared" si="19"/>
        <v>0</v>
      </c>
      <c r="BB97" s="249" t="str">
        <f t="shared" si="20"/>
        <v>310000</v>
      </c>
      <c r="BC97" s="358">
        <f t="shared" si="21"/>
        <v>0</v>
      </c>
      <c r="BG97" s="249" t="str">
        <f t="shared" si="22"/>
        <v>310000</v>
      </c>
      <c r="BH97" s="358">
        <f t="shared" si="23"/>
        <v>1</v>
      </c>
      <c r="BL97" s="249" t="str">
        <f t="shared" si="24"/>
        <v>310000</v>
      </c>
      <c r="BM97" s="358">
        <f t="shared" si="25"/>
        <v>1</v>
      </c>
    </row>
    <row r="98" spans="1:65">
      <c r="A98" s="365"/>
      <c r="B98" s="1" t="s">
        <v>99</v>
      </c>
      <c r="G98" s="244" t="str">
        <f t="shared" si="1"/>
        <v>32</v>
      </c>
      <c r="I98" s="249" t="str">
        <f t="shared" si="2"/>
        <v>320000</v>
      </c>
      <c r="J98" s="358">
        <f t="shared" si="3"/>
        <v>1</v>
      </c>
      <c r="N98" s="249" t="str">
        <f t="shared" si="4"/>
        <v>320000</v>
      </c>
      <c r="O98" s="358">
        <f t="shared" si="5"/>
        <v>1</v>
      </c>
      <c r="S98" s="249" t="str">
        <f t="shared" si="6"/>
        <v>320001</v>
      </c>
      <c r="T98" s="358">
        <f t="shared" si="7"/>
        <v>0</v>
      </c>
      <c r="X98" s="249" t="str">
        <f t="shared" si="8"/>
        <v>320000</v>
      </c>
      <c r="Y98" s="358">
        <f t="shared" si="9"/>
        <v>0</v>
      </c>
      <c r="AC98" s="249" t="str">
        <f t="shared" si="10"/>
        <v>320001</v>
      </c>
      <c r="AD98" s="358">
        <f t="shared" si="11"/>
        <v>0</v>
      </c>
      <c r="AH98" s="249" t="str">
        <f t="shared" si="12"/>
        <v>320001</v>
      </c>
      <c r="AI98" s="358">
        <f t="shared" si="13"/>
        <v>0</v>
      </c>
      <c r="AM98" s="249" t="str">
        <f t="shared" si="14"/>
        <v>320000</v>
      </c>
      <c r="AN98" s="358">
        <f t="shared" si="15"/>
        <v>0</v>
      </c>
      <c r="AR98" s="249" t="str">
        <f t="shared" si="16"/>
        <v>320000</v>
      </c>
      <c r="AS98" s="358">
        <f t="shared" si="17"/>
        <v>0</v>
      </c>
      <c r="AW98" s="249" t="str">
        <f t="shared" si="18"/>
        <v>320000</v>
      </c>
      <c r="AX98" s="358">
        <f t="shared" si="19"/>
        <v>0</v>
      </c>
      <c r="BB98" s="249" t="str">
        <f t="shared" si="20"/>
        <v>320000</v>
      </c>
      <c r="BC98" s="358">
        <f t="shared" si="21"/>
        <v>0</v>
      </c>
      <c r="BG98" s="249" t="str">
        <f t="shared" si="22"/>
        <v>320000</v>
      </c>
      <c r="BH98" s="358">
        <f t="shared" si="23"/>
        <v>1</v>
      </c>
      <c r="BL98" s="249" t="str">
        <f t="shared" si="24"/>
        <v>320000</v>
      </c>
      <c r="BM98" s="358">
        <f t="shared" si="25"/>
        <v>0</v>
      </c>
    </row>
    <row r="99" spans="1:65">
      <c r="A99" s="365"/>
      <c r="B99" s="1" t="s">
        <v>101</v>
      </c>
      <c r="G99" s="244" t="str">
        <f t="shared" si="1"/>
        <v>31</v>
      </c>
      <c r="I99" s="249" t="str">
        <f t="shared" si="2"/>
        <v>310000</v>
      </c>
      <c r="J99" s="358">
        <f t="shared" si="3"/>
        <v>1</v>
      </c>
      <c r="N99" s="249" t="str">
        <f t="shared" si="4"/>
        <v>310000</v>
      </c>
      <c r="O99" s="358">
        <f t="shared" si="5"/>
        <v>1</v>
      </c>
      <c r="S99" s="249" t="str">
        <f t="shared" si="6"/>
        <v>310001</v>
      </c>
      <c r="T99" s="358">
        <f t="shared" si="7"/>
        <v>0</v>
      </c>
      <c r="X99" s="249" t="str">
        <f t="shared" si="8"/>
        <v>310000</v>
      </c>
      <c r="Y99" s="358">
        <f t="shared" si="9"/>
        <v>0</v>
      </c>
      <c r="AC99" s="249" t="str">
        <f t="shared" si="10"/>
        <v>310001</v>
      </c>
      <c r="AD99" s="358">
        <f t="shared" si="11"/>
        <v>0</v>
      </c>
      <c r="AH99" s="249" t="str">
        <f t="shared" si="12"/>
        <v>310000</v>
      </c>
      <c r="AI99" s="358">
        <f t="shared" si="13"/>
        <v>0</v>
      </c>
      <c r="AM99" s="249" t="str">
        <f t="shared" si="14"/>
        <v>310000</v>
      </c>
      <c r="AN99" s="358">
        <f t="shared" si="15"/>
        <v>0</v>
      </c>
      <c r="AR99" s="249" t="str">
        <f t="shared" si="16"/>
        <v>310001</v>
      </c>
      <c r="AS99" s="358">
        <f t="shared" si="17"/>
        <v>0</v>
      </c>
      <c r="AW99" s="249" t="str">
        <f t="shared" si="18"/>
        <v>310000</v>
      </c>
      <c r="AX99" s="358">
        <f t="shared" si="19"/>
        <v>0</v>
      </c>
      <c r="BB99" s="249" t="str">
        <f t="shared" si="20"/>
        <v>310000</v>
      </c>
      <c r="BC99" s="358">
        <f t="shared" si="21"/>
        <v>0</v>
      </c>
      <c r="BG99" s="249" t="str">
        <f t="shared" si="22"/>
        <v>310000</v>
      </c>
      <c r="BH99" s="358">
        <f t="shared" si="23"/>
        <v>1</v>
      </c>
      <c r="BL99" s="249" t="str">
        <f t="shared" si="24"/>
        <v>310000</v>
      </c>
      <c r="BM99" s="358">
        <f t="shared" si="25"/>
        <v>0</v>
      </c>
    </row>
    <row r="100" spans="1:65">
      <c r="A100" s="365"/>
      <c r="B100" s="1" t="s">
        <v>37</v>
      </c>
      <c r="G100" s="244" t="str">
        <f t="shared" si="1"/>
        <v>31</v>
      </c>
      <c r="I100" s="249" t="str">
        <f t="shared" si="2"/>
        <v>310000</v>
      </c>
      <c r="J100" s="358">
        <f t="shared" si="3"/>
        <v>1</v>
      </c>
      <c r="N100" s="249" t="str">
        <f t="shared" si="4"/>
        <v>310000</v>
      </c>
      <c r="O100" s="358">
        <f t="shared" si="5"/>
        <v>1</v>
      </c>
      <c r="S100" s="249" t="str">
        <f t="shared" si="6"/>
        <v>310001</v>
      </c>
      <c r="T100" s="358">
        <f t="shared" si="7"/>
        <v>0</v>
      </c>
      <c r="X100" s="249" t="str">
        <f t="shared" si="8"/>
        <v>310000</v>
      </c>
      <c r="Y100" s="358">
        <f t="shared" si="9"/>
        <v>0</v>
      </c>
      <c r="AC100" s="249" t="str">
        <f t="shared" si="10"/>
        <v>310000</v>
      </c>
      <c r="AD100" s="358">
        <f t="shared" si="11"/>
        <v>0</v>
      </c>
      <c r="AH100" s="249" t="str">
        <f t="shared" si="12"/>
        <v>310001</v>
      </c>
      <c r="AI100" s="358">
        <f t="shared" si="13"/>
        <v>0</v>
      </c>
      <c r="AM100" s="249" t="str">
        <f t="shared" si="14"/>
        <v>310000</v>
      </c>
      <c r="AN100" s="358">
        <f t="shared" si="15"/>
        <v>0</v>
      </c>
      <c r="AR100" s="249" t="str">
        <f t="shared" si="16"/>
        <v>310000</v>
      </c>
      <c r="AS100" s="358">
        <f t="shared" si="17"/>
        <v>0</v>
      </c>
      <c r="AW100" s="249" t="str">
        <f t="shared" si="18"/>
        <v>310000</v>
      </c>
      <c r="AX100" s="358">
        <f t="shared" si="19"/>
        <v>0</v>
      </c>
      <c r="BB100" s="249" t="str">
        <f t="shared" si="20"/>
        <v>310000</v>
      </c>
      <c r="BC100" s="358">
        <f t="shared" si="21"/>
        <v>0</v>
      </c>
      <c r="BG100" s="249" t="str">
        <f t="shared" si="22"/>
        <v>310000</v>
      </c>
      <c r="BH100" s="358">
        <f t="shared" si="23"/>
        <v>1</v>
      </c>
      <c r="BL100" s="249" t="str">
        <f t="shared" si="24"/>
        <v>310000</v>
      </c>
      <c r="BM100" s="358">
        <f t="shared" si="25"/>
        <v>1</v>
      </c>
    </row>
    <row r="101" spans="1:65">
      <c r="A101" s="365"/>
      <c r="B101" s="1" t="s">
        <v>103</v>
      </c>
      <c r="G101" s="244" t="str">
        <f t="shared" si="1"/>
        <v>31</v>
      </c>
      <c r="I101" s="249" t="str">
        <f t="shared" si="2"/>
        <v>310000</v>
      </c>
      <c r="J101" s="358">
        <f t="shared" si="3"/>
        <v>1</v>
      </c>
      <c r="N101" s="249" t="str">
        <f t="shared" si="4"/>
        <v>310000</v>
      </c>
      <c r="O101" s="358">
        <f t="shared" si="5"/>
        <v>1</v>
      </c>
      <c r="S101" s="249" t="str">
        <f t="shared" si="6"/>
        <v>310001</v>
      </c>
      <c r="T101" s="358">
        <f t="shared" si="7"/>
        <v>0</v>
      </c>
      <c r="X101" s="249" t="str">
        <f t="shared" si="8"/>
        <v>310000</v>
      </c>
      <c r="Y101" s="358">
        <f t="shared" si="9"/>
        <v>0</v>
      </c>
      <c r="AC101" s="249" t="str">
        <f t="shared" si="10"/>
        <v>310000</v>
      </c>
      <c r="AD101" s="358">
        <f t="shared" si="11"/>
        <v>0</v>
      </c>
      <c r="AH101" s="249" t="str">
        <f t="shared" si="12"/>
        <v>310001</v>
      </c>
      <c r="AI101" s="358">
        <f t="shared" si="13"/>
        <v>0</v>
      </c>
      <c r="AM101" s="249" t="str">
        <f t="shared" si="14"/>
        <v>310000</v>
      </c>
      <c r="AN101" s="358">
        <f t="shared" si="15"/>
        <v>1</v>
      </c>
      <c r="AR101" s="249" t="str">
        <f t="shared" si="16"/>
        <v>310000</v>
      </c>
      <c r="AS101" s="358">
        <f t="shared" si="17"/>
        <v>1</v>
      </c>
      <c r="AW101" s="249" t="str">
        <f t="shared" si="18"/>
        <v>310000</v>
      </c>
      <c r="AX101" s="358">
        <f t="shared" si="19"/>
        <v>0</v>
      </c>
      <c r="BB101" s="249" t="str">
        <f t="shared" si="20"/>
        <v>310000</v>
      </c>
      <c r="BC101" s="358">
        <f t="shared" si="21"/>
        <v>0</v>
      </c>
      <c r="BG101" s="249" t="str">
        <f t="shared" si="22"/>
        <v>310000</v>
      </c>
      <c r="BH101" s="358">
        <f t="shared" si="23"/>
        <v>1</v>
      </c>
      <c r="BL101" s="249" t="str">
        <f t="shared" si="24"/>
        <v>310000</v>
      </c>
      <c r="BM101" s="358">
        <f t="shared" si="25"/>
        <v>1</v>
      </c>
    </row>
    <row r="102" spans="1:65">
      <c r="A102" s="365"/>
      <c r="B102" s="1" t="s">
        <v>104</v>
      </c>
      <c r="G102" s="244" t="str">
        <f t="shared" si="1"/>
        <v>32</v>
      </c>
      <c r="I102" s="249" t="str">
        <f t="shared" si="2"/>
        <v>320000</v>
      </c>
      <c r="J102" s="358">
        <f t="shared" si="3"/>
        <v>1</v>
      </c>
      <c r="N102" s="249" t="str">
        <f t="shared" si="4"/>
        <v>320000</v>
      </c>
      <c r="O102" s="358">
        <f t="shared" si="5"/>
        <v>1</v>
      </c>
      <c r="S102" s="249" t="str">
        <f t="shared" si="6"/>
        <v>320001</v>
      </c>
      <c r="T102" s="358">
        <f t="shared" si="7"/>
        <v>0</v>
      </c>
      <c r="X102" s="249" t="str">
        <f t="shared" si="8"/>
        <v>320000</v>
      </c>
      <c r="Y102" s="358">
        <f t="shared" si="9"/>
        <v>0</v>
      </c>
      <c r="AC102" s="249" t="str">
        <f t="shared" si="10"/>
        <v>320000</v>
      </c>
      <c r="AD102" s="358">
        <f t="shared" si="11"/>
        <v>0</v>
      </c>
      <c r="AH102" s="249" t="str">
        <f t="shared" si="12"/>
        <v>320001</v>
      </c>
      <c r="AI102" s="358">
        <f t="shared" si="13"/>
        <v>0</v>
      </c>
      <c r="AM102" s="249" t="str">
        <f t="shared" si="14"/>
        <v>320000</v>
      </c>
      <c r="AN102" s="358">
        <f t="shared" si="15"/>
        <v>1</v>
      </c>
      <c r="AR102" s="249" t="str">
        <f t="shared" si="16"/>
        <v>320000</v>
      </c>
      <c r="AS102" s="358">
        <f t="shared" si="17"/>
        <v>1</v>
      </c>
      <c r="AW102" s="249" t="str">
        <f t="shared" si="18"/>
        <v>320000</v>
      </c>
      <c r="AX102" s="358">
        <f t="shared" si="19"/>
        <v>0</v>
      </c>
      <c r="BB102" s="249" t="str">
        <f t="shared" si="20"/>
        <v>320000</v>
      </c>
      <c r="BC102" s="358">
        <f t="shared" si="21"/>
        <v>0</v>
      </c>
      <c r="BG102" s="249" t="str">
        <f t="shared" si="22"/>
        <v>320000</v>
      </c>
      <c r="BH102" s="358">
        <f t="shared" si="23"/>
        <v>1</v>
      </c>
      <c r="BL102" s="249" t="str">
        <f t="shared" si="24"/>
        <v>320000</v>
      </c>
      <c r="BM102" s="358">
        <f t="shared" si="25"/>
        <v>1</v>
      </c>
    </row>
    <row r="103" spans="1:65">
      <c r="A103" s="365"/>
      <c r="B103" s="1" t="s">
        <v>105</v>
      </c>
      <c r="G103" s="244" t="str">
        <f t="shared" si="1"/>
        <v>32</v>
      </c>
      <c r="I103" s="249" t="str">
        <f t="shared" si="2"/>
        <v>320000</v>
      </c>
      <c r="J103" s="358">
        <f t="shared" si="3"/>
        <v>1</v>
      </c>
      <c r="N103" s="249" t="str">
        <f t="shared" si="4"/>
        <v>320000</v>
      </c>
      <c r="O103" s="358">
        <f t="shared" si="5"/>
        <v>1</v>
      </c>
      <c r="S103" s="249" t="str">
        <f t="shared" si="6"/>
        <v>320001</v>
      </c>
      <c r="T103" s="358">
        <f t="shared" si="7"/>
        <v>0</v>
      </c>
      <c r="X103" s="249" t="str">
        <f t="shared" si="8"/>
        <v>320000</v>
      </c>
      <c r="Y103" s="358">
        <f t="shared" si="9"/>
        <v>0</v>
      </c>
      <c r="AC103" s="249" t="str">
        <f t="shared" si="10"/>
        <v>320000</v>
      </c>
      <c r="AD103" s="358">
        <f t="shared" si="11"/>
        <v>0</v>
      </c>
      <c r="AH103" s="249" t="str">
        <f t="shared" si="12"/>
        <v>320001</v>
      </c>
      <c r="AI103" s="358">
        <f t="shared" si="13"/>
        <v>0</v>
      </c>
      <c r="AM103" s="249" t="str">
        <f t="shared" si="14"/>
        <v>320000</v>
      </c>
      <c r="AN103" s="358">
        <f t="shared" si="15"/>
        <v>1</v>
      </c>
      <c r="AR103" s="249" t="str">
        <f t="shared" si="16"/>
        <v>320000</v>
      </c>
      <c r="AS103" s="358">
        <f t="shared" si="17"/>
        <v>1</v>
      </c>
      <c r="AW103" s="249" t="str">
        <f t="shared" si="18"/>
        <v>320000</v>
      </c>
      <c r="AX103" s="358">
        <f t="shared" si="19"/>
        <v>1</v>
      </c>
      <c r="BB103" s="249" t="str">
        <f t="shared" si="20"/>
        <v>320000</v>
      </c>
      <c r="BC103" s="358">
        <f t="shared" si="21"/>
        <v>1</v>
      </c>
      <c r="BG103" s="249" t="str">
        <f t="shared" si="22"/>
        <v>320000</v>
      </c>
      <c r="BH103" s="358">
        <f t="shared" si="23"/>
        <v>1</v>
      </c>
      <c r="BL103" s="249" t="str">
        <f t="shared" si="24"/>
        <v>320000</v>
      </c>
      <c r="BM103" s="358">
        <f t="shared" si="25"/>
        <v>1</v>
      </c>
    </row>
    <row r="104" spans="1:65" ht="17.25" thickBot="1">
      <c r="A104" s="366"/>
      <c r="B104" s="3" t="s">
        <v>106</v>
      </c>
      <c r="G104" s="244" t="str">
        <f t="shared" si="1"/>
        <v>32</v>
      </c>
      <c r="I104" s="249" t="str">
        <f t="shared" si="2"/>
        <v>320000</v>
      </c>
      <c r="J104" s="358">
        <f t="shared" si="3"/>
        <v>1</v>
      </c>
      <c r="N104" s="249" t="str">
        <f t="shared" si="4"/>
        <v>320000</v>
      </c>
      <c r="O104" s="358">
        <f t="shared" si="5"/>
        <v>1</v>
      </c>
      <c r="S104" s="249" t="str">
        <f t="shared" si="6"/>
        <v>320001</v>
      </c>
      <c r="T104" s="358">
        <f t="shared" si="7"/>
        <v>0</v>
      </c>
      <c r="X104" s="249" t="str">
        <f t="shared" si="8"/>
        <v>320000</v>
      </c>
      <c r="Y104" s="358">
        <f t="shared" si="9"/>
        <v>0</v>
      </c>
      <c r="AC104" s="249" t="str">
        <f t="shared" si="10"/>
        <v>320000</v>
      </c>
      <c r="AD104" s="358">
        <f t="shared" si="11"/>
        <v>0</v>
      </c>
      <c r="AH104" s="249" t="str">
        <f t="shared" si="12"/>
        <v>320001</v>
      </c>
      <c r="AI104" s="358">
        <f t="shared" si="13"/>
        <v>0</v>
      </c>
      <c r="AM104" s="249" t="str">
        <f t="shared" si="14"/>
        <v>320000</v>
      </c>
      <c r="AN104" s="358">
        <f t="shared" si="15"/>
        <v>1</v>
      </c>
      <c r="AR104" s="249" t="str">
        <f t="shared" si="16"/>
        <v>320000</v>
      </c>
      <c r="AS104" s="358">
        <f t="shared" si="17"/>
        <v>1</v>
      </c>
      <c r="AW104" s="249" t="str">
        <f t="shared" si="18"/>
        <v>320000</v>
      </c>
      <c r="AX104" s="358">
        <f t="shared" si="19"/>
        <v>0</v>
      </c>
      <c r="BB104" s="249" t="str">
        <f t="shared" si="20"/>
        <v>320000</v>
      </c>
      <c r="BC104" s="358">
        <f t="shared" si="21"/>
        <v>0</v>
      </c>
      <c r="BG104" s="249" t="str">
        <f t="shared" si="22"/>
        <v>320000</v>
      </c>
      <c r="BH104" s="358">
        <f t="shared" si="23"/>
        <v>1</v>
      </c>
      <c r="BL104" s="249" t="str">
        <f t="shared" si="24"/>
        <v>320000</v>
      </c>
      <c r="BM104" s="358">
        <f t="shared" si="25"/>
        <v>1</v>
      </c>
    </row>
    <row r="105" spans="1:65" ht="17.25" thickTop="1">
      <c r="A105" s="367" t="s">
        <v>107</v>
      </c>
      <c r="B105" s="9" t="s">
        <v>42</v>
      </c>
      <c r="G105" s="244" t="str">
        <f t="shared" si="1"/>
        <v>41</v>
      </c>
      <c r="I105" s="249" t="str">
        <f t="shared" si="2"/>
        <v>410000</v>
      </c>
      <c r="J105" s="358">
        <f t="shared" si="3"/>
        <v>0</v>
      </c>
      <c r="N105" s="249" t="str">
        <f t="shared" si="4"/>
        <v>410000</v>
      </c>
      <c r="O105" s="358">
        <f t="shared" si="5"/>
        <v>0</v>
      </c>
      <c r="S105" s="249" t="str">
        <f t="shared" si="6"/>
        <v>410001</v>
      </c>
      <c r="T105" s="358">
        <f t="shared" si="7"/>
        <v>0</v>
      </c>
      <c r="X105" s="249" t="str">
        <f t="shared" si="8"/>
        <v>410000</v>
      </c>
      <c r="Y105" s="358">
        <f t="shared" si="9"/>
        <v>0</v>
      </c>
      <c r="AC105" s="249" t="str">
        <f t="shared" si="10"/>
        <v>410000</v>
      </c>
      <c r="AD105" s="358">
        <f t="shared" si="11"/>
        <v>0</v>
      </c>
      <c r="AH105" s="249" t="str">
        <f t="shared" si="12"/>
        <v>410000</v>
      </c>
      <c r="AI105" s="358">
        <f t="shared" si="13"/>
        <v>0</v>
      </c>
      <c r="AM105" s="249" t="str">
        <f t="shared" si="14"/>
        <v>410000</v>
      </c>
      <c r="AN105" s="358">
        <f t="shared" si="15"/>
        <v>1</v>
      </c>
      <c r="AR105" s="249" t="str">
        <f t="shared" si="16"/>
        <v>410000</v>
      </c>
      <c r="AS105" s="358">
        <f t="shared" si="17"/>
        <v>1</v>
      </c>
      <c r="AW105" s="249" t="str">
        <f t="shared" si="18"/>
        <v>410000</v>
      </c>
      <c r="AX105" s="358">
        <f t="shared" si="19"/>
        <v>0</v>
      </c>
      <c r="BB105" s="249" t="str">
        <f t="shared" si="20"/>
        <v>410000</v>
      </c>
      <c r="BC105" s="358">
        <f t="shared" si="21"/>
        <v>0</v>
      </c>
      <c r="BG105" s="249" t="str">
        <f t="shared" si="22"/>
        <v>410001</v>
      </c>
      <c r="BH105" s="358">
        <f t="shared" si="23"/>
        <v>0</v>
      </c>
      <c r="BL105" s="249" t="str">
        <f t="shared" si="24"/>
        <v>410000</v>
      </c>
      <c r="BM105" s="358">
        <f t="shared" si="25"/>
        <v>1</v>
      </c>
    </row>
    <row r="106" spans="1:65">
      <c r="A106" s="368"/>
      <c r="B106" s="1" t="s">
        <v>22</v>
      </c>
      <c r="G106" s="244" t="str">
        <f t="shared" si="1"/>
        <v>42</v>
      </c>
      <c r="I106" s="249" t="str">
        <f t="shared" si="2"/>
        <v>420001</v>
      </c>
      <c r="J106" s="358">
        <f t="shared" si="3"/>
        <v>0</v>
      </c>
      <c r="N106" s="249" t="str">
        <f t="shared" si="4"/>
        <v>420001</v>
      </c>
      <c r="O106" s="358">
        <f t="shared" si="5"/>
        <v>0</v>
      </c>
      <c r="S106" s="249" t="str">
        <f t="shared" si="6"/>
        <v>420001</v>
      </c>
      <c r="T106" s="358">
        <f t="shared" si="7"/>
        <v>0</v>
      </c>
      <c r="X106" s="249" t="str">
        <f t="shared" si="8"/>
        <v>420000</v>
      </c>
      <c r="Y106" s="358">
        <f t="shared" si="9"/>
        <v>0</v>
      </c>
      <c r="AC106" s="249" t="str">
        <f t="shared" si="10"/>
        <v>420000</v>
      </c>
      <c r="AD106" s="358">
        <f t="shared" si="11"/>
        <v>0</v>
      </c>
      <c r="AH106" s="249" t="str">
        <f t="shared" si="12"/>
        <v>420001</v>
      </c>
      <c r="AI106" s="358">
        <f t="shared" si="13"/>
        <v>0</v>
      </c>
      <c r="AM106" s="249" t="str">
        <f t="shared" si="14"/>
        <v>420001</v>
      </c>
      <c r="AN106" s="358">
        <f t="shared" si="15"/>
        <v>0</v>
      </c>
      <c r="AR106" s="249" t="str">
        <f t="shared" si="16"/>
        <v>420001</v>
      </c>
      <c r="AS106" s="358">
        <f t="shared" si="17"/>
        <v>0</v>
      </c>
      <c r="AW106" s="249" t="str">
        <f t="shared" si="18"/>
        <v>420001</v>
      </c>
      <c r="AX106" s="358">
        <f t="shared" si="19"/>
        <v>0</v>
      </c>
      <c r="BB106" s="249" t="str">
        <f t="shared" si="20"/>
        <v>420001</v>
      </c>
      <c r="BC106" s="358">
        <f t="shared" si="21"/>
        <v>0</v>
      </c>
      <c r="BG106" s="249" t="str">
        <f t="shared" si="22"/>
        <v>420001</v>
      </c>
      <c r="BH106" s="358">
        <f t="shared" si="23"/>
        <v>0</v>
      </c>
      <c r="BL106" s="249" t="str">
        <f t="shared" si="24"/>
        <v>420001</v>
      </c>
      <c r="BM106" s="358">
        <f t="shared" si="25"/>
        <v>0</v>
      </c>
    </row>
    <row r="107" spans="1:65">
      <c r="A107" s="368"/>
      <c r="B107" s="1" t="s">
        <v>85</v>
      </c>
      <c r="G107" s="244" t="str">
        <f t="shared" si="1"/>
        <v>42</v>
      </c>
      <c r="I107" s="249" t="str">
        <f t="shared" si="2"/>
        <v>420001</v>
      </c>
      <c r="J107" s="358">
        <f t="shared" si="3"/>
        <v>0</v>
      </c>
      <c r="N107" s="249" t="str">
        <f t="shared" si="4"/>
        <v>420001</v>
      </c>
      <c r="O107" s="358">
        <f t="shared" si="5"/>
        <v>0</v>
      </c>
      <c r="S107" s="249" t="str">
        <f t="shared" si="6"/>
        <v>420001</v>
      </c>
      <c r="T107" s="358">
        <f t="shared" si="7"/>
        <v>0</v>
      </c>
      <c r="X107" s="249" t="str">
        <f t="shared" si="8"/>
        <v>420001</v>
      </c>
      <c r="Y107" s="358">
        <f t="shared" si="9"/>
        <v>0</v>
      </c>
      <c r="AC107" s="249" t="str">
        <f t="shared" si="10"/>
        <v>420001</v>
      </c>
      <c r="AD107" s="358">
        <f t="shared" si="11"/>
        <v>0</v>
      </c>
      <c r="AH107" s="249" t="str">
        <f t="shared" si="12"/>
        <v>420001</v>
      </c>
      <c r="AI107" s="358">
        <f t="shared" si="13"/>
        <v>0</v>
      </c>
      <c r="AM107" s="249" t="str">
        <f t="shared" si="14"/>
        <v>420001</v>
      </c>
      <c r="AN107" s="358">
        <f t="shared" si="15"/>
        <v>0</v>
      </c>
      <c r="AR107" s="249" t="str">
        <f t="shared" si="16"/>
        <v>420001</v>
      </c>
      <c r="AS107" s="358">
        <f t="shared" si="17"/>
        <v>0</v>
      </c>
      <c r="AW107" s="249" t="str">
        <f t="shared" si="18"/>
        <v>420001</v>
      </c>
      <c r="AX107" s="358">
        <f t="shared" si="19"/>
        <v>0</v>
      </c>
      <c r="BB107" s="249" t="str">
        <f t="shared" si="20"/>
        <v>420001</v>
      </c>
      <c r="BC107" s="358">
        <f t="shared" si="21"/>
        <v>0</v>
      </c>
      <c r="BG107" s="249" t="str">
        <f t="shared" si="22"/>
        <v>420001</v>
      </c>
      <c r="BH107" s="358">
        <f t="shared" si="23"/>
        <v>0</v>
      </c>
      <c r="BL107" s="249" t="str">
        <f t="shared" si="24"/>
        <v>420001</v>
      </c>
      <c r="BM107" s="358">
        <f t="shared" si="25"/>
        <v>0</v>
      </c>
    </row>
    <row r="108" spans="1:65">
      <c r="A108" s="368"/>
      <c r="B108" s="1" t="s">
        <v>108</v>
      </c>
      <c r="G108" s="244" t="str">
        <f t="shared" si="1"/>
        <v>41</v>
      </c>
      <c r="I108" s="249" t="str">
        <f t="shared" si="2"/>
        <v>410000</v>
      </c>
      <c r="J108" s="358">
        <f t="shared" si="3"/>
        <v>0</v>
      </c>
      <c r="N108" s="249" t="str">
        <f t="shared" si="4"/>
        <v>410000</v>
      </c>
      <c r="O108" s="358">
        <f t="shared" si="5"/>
        <v>0</v>
      </c>
      <c r="S108" s="249" t="str">
        <f t="shared" si="6"/>
        <v>410000</v>
      </c>
      <c r="T108" s="358">
        <f t="shared" si="7"/>
        <v>1</v>
      </c>
      <c r="X108" s="249" t="str">
        <f t="shared" si="8"/>
        <v>410000</v>
      </c>
      <c r="Y108" s="358">
        <f t="shared" si="9"/>
        <v>0</v>
      </c>
      <c r="AC108" s="249" t="str">
        <f t="shared" si="10"/>
        <v>410000</v>
      </c>
      <c r="AD108" s="358">
        <f t="shared" si="11"/>
        <v>0</v>
      </c>
      <c r="AH108" s="249" t="str">
        <f t="shared" si="12"/>
        <v>410000</v>
      </c>
      <c r="AI108" s="358">
        <f t="shared" si="13"/>
        <v>1</v>
      </c>
      <c r="AM108" s="249" t="str">
        <f t="shared" si="14"/>
        <v>410000</v>
      </c>
      <c r="AN108" s="358">
        <f t="shared" si="15"/>
        <v>1</v>
      </c>
      <c r="AR108" s="249" t="str">
        <f t="shared" si="16"/>
        <v>410000</v>
      </c>
      <c r="AS108" s="358">
        <f t="shared" si="17"/>
        <v>1</v>
      </c>
      <c r="AW108" s="249" t="str">
        <f t="shared" si="18"/>
        <v>410000</v>
      </c>
      <c r="AX108" s="358">
        <f t="shared" si="19"/>
        <v>0</v>
      </c>
      <c r="BB108" s="249" t="str">
        <f t="shared" si="20"/>
        <v>410000</v>
      </c>
      <c r="BC108" s="358">
        <f t="shared" si="21"/>
        <v>0</v>
      </c>
      <c r="BG108" s="249" t="str">
        <f t="shared" si="22"/>
        <v>410000</v>
      </c>
      <c r="BH108" s="358">
        <f t="shared" si="23"/>
        <v>0</v>
      </c>
      <c r="BL108" s="249" t="str">
        <f t="shared" si="24"/>
        <v>410000</v>
      </c>
      <c r="BM108" s="358">
        <f t="shared" si="25"/>
        <v>0</v>
      </c>
    </row>
    <row r="109" spans="1:65">
      <c r="A109" s="368"/>
      <c r="B109" s="1" t="s">
        <v>109</v>
      </c>
      <c r="G109" s="244" t="str">
        <f t="shared" si="1"/>
        <v>42</v>
      </c>
      <c r="I109" s="249" t="str">
        <f t="shared" si="2"/>
        <v>420001</v>
      </c>
      <c r="J109" s="358">
        <f t="shared" si="3"/>
        <v>0</v>
      </c>
      <c r="N109" s="249" t="str">
        <f t="shared" si="4"/>
        <v>420001</v>
      </c>
      <c r="O109" s="358">
        <f t="shared" si="5"/>
        <v>0</v>
      </c>
      <c r="S109" s="249" t="str">
        <f t="shared" si="6"/>
        <v>420001</v>
      </c>
      <c r="T109" s="358">
        <f t="shared" si="7"/>
        <v>0</v>
      </c>
      <c r="X109" s="249" t="str">
        <f t="shared" si="8"/>
        <v>420000</v>
      </c>
      <c r="Y109" s="358">
        <f t="shared" si="9"/>
        <v>1</v>
      </c>
      <c r="AC109" s="249" t="str">
        <f t="shared" si="10"/>
        <v>420000</v>
      </c>
      <c r="AD109" s="358">
        <f t="shared" si="11"/>
        <v>1</v>
      </c>
      <c r="AH109" s="249" t="str">
        <f t="shared" si="12"/>
        <v>420001</v>
      </c>
      <c r="AI109" s="358">
        <f t="shared" si="13"/>
        <v>0</v>
      </c>
      <c r="AM109" s="249" t="str">
        <f t="shared" si="14"/>
        <v>420000</v>
      </c>
      <c r="AN109" s="358">
        <f t="shared" si="15"/>
        <v>1</v>
      </c>
      <c r="AR109" s="249" t="str">
        <f t="shared" si="16"/>
        <v>420000</v>
      </c>
      <c r="AS109" s="358">
        <f t="shared" si="17"/>
        <v>1</v>
      </c>
      <c r="AW109" s="249" t="str">
        <f t="shared" si="18"/>
        <v>420000</v>
      </c>
      <c r="AX109" s="358">
        <f t="shared" si="19"/>
        <v>1</v>
      </c>
      <c r="BB109" s="249" t="str">
        <f t="shared" si="20"/>
        <v>420000</v>
      </c>
      <c r="BC109" s="358">
        <f t="shared" si="21"/>
        <v>1</v>
      </c>
      <c r="BG109" s="249" t="str">
        <f t="shared" si="22"/>
        <v>420000</v>
      </c>
      <c r="BH109" s="358">
        <f t="shared" si="23"/>
        <v>0</v>
      </c>
      <c r="BL109" s="249" t="str">
        <f t="shared" si="24"/>
        <v>420000</v>
      </c>
      <c r="BM109" s="358">
        <f t="shared" si="25"/>
        <v>0</v>
      </c>
    </row>
    <row r="110" spans="1:65">
      <c r="A110" s="368"/>
      <c r="B110" s="1" t="s">
        <v>44</v>
      </c>
      <c r="G110" s="244" t="str">
        <f t="shared" si="1"/>
        <v>42</v>
      </c>
      <c r="I110" s="249" t="str">
        <f t="shared" si="2"/>
        <v>420000</v>
      </c>
      <c r="J110" s="358">
        <f t="shared" si="3"/>
        <v>1</v>
      </c>
      <c r="N110" s="249" t="str">
        <f t="shared" si="4"/>
        <v>420000</v>
      </c>
      <c r="O110" s="358">
        <f t="shared" si="5"/>
        <v>1</v>
      </c>
      <c r="S110" s="249" t="str">
        <f t="shared" si="6"/>
        <v>420001</v>
      </c>
      <c r="T110" s="358">
        <f t="shared" si="7"/>
        <v>0</v>
      </c>
      <c r="X110" s="249" t="str">
        <f t="shared" si="8"/>
        <v>420000</v>
      </c>
      <c r="Y110" s="358">
        <f t="shared" si="9"/>
        <v>1</v>
      </c>
      <c r="AC110" s="249" t="str">
        <f t="shared" si="10"/>
        <v>420000</v>
      </c>
      <c r="AD110" s="358">
        <f t="shared" si="11"/>
        <v>1</v>
      </c>
      <c r="AH110" s="249" t="str">
        <f t="shared" si="12"/>
        <v>420001</v>
      </c>
      <c r="AI110" s="358">
        <f t="shared" si="13"/>
        <v>0</v>
      </c>
      <c r="AM110" s="249" t="str">
        <f t="shared" si="14"/>
        <v>420000</v>
      </c>
      <c r="AN110" s="358">
        <f t="shared" si="15"/>
        <v>1</v>
      </c>
      <c r="AR110" s="249" t="str">
        <f t="shared" si="16"/>
        <v>420000</v>
      </c>
      <c r="AS110" s="358">
        <f t="shared" si="17"/>
        <v>1</v>
      </c>
      <c r="AW110" s="249" t="str">
        <f t="shared" si="18"/>
        <v>420000</v>
      </c>
      <c r="AX110" s="358">
        <f t="shared" si="19"/>
        <v>1</v>
      </c>
      <c r="BB110" s="249" t="str">
        <f t="shared" si="20"/>
        <v>420000</v>
      </c>
      <c r="BC110" s="358">
        <f t="shared" si="21"/>
        <v>1</v>
      </c>
      <c r="BG110" s="249" t="str">
        <f t="shared" si="22"/>
        <v>420000</v>
      </c>
      <c r="BH110" s="358">
        <f t="shared" si="23"/>
        <v>0</v>
      </c>
      <c r="BL110" s="249" t="str">
        <f t="shared" si="24"/>
        <v>420000</v>
      </c>
      <c r="BM110" s="358">
        <f t="shared" si="25"/>
        <v>0</v>
      </c>
    </row>
    <row r="111" spans="1:65" ht="27">
      <c r="A111" s="368"/>
      <c r="B111" s="1" t="s">
        <v>112</v>
      </c>
      <c r="G111" s="244" t="str">
        <f t="shared" si="1"/>
        <v>42</v>
      </c>
      <c r="I111" s="249" t="str">
        <f t="shared" si="2"/>
        <v>420001</v>
      </c>
      <c r="J111" s="358">
        <f t="shared" si="3"/>
        <v>0</v>
      </c>
      <c r="N111" s="249" t="str">
        <f t="shared" si="4"/>
        <v>420001</v>
      </c>
      <c r="O111" s="358">
        <f t="shared" si="5"/>
        <v>0</v>
      </c>
      <c r="S111" s="249" t="str">
        <f t="shared" si="6"/>
        <v>420001</v>
      </c>
      <c r="T111" s="358">
        <f t="shared" si="7"/>
        <v>0</v>
      </c>
      <c r="X111" s="249" t="str">
        <f t="shared" si="8"/>
        <v>420000</v>
      </c>
      <c r="Y111" s="358">
        <f t="shared" si="9"/>
        <v>0</v>
      </c>
      <c r="AC111" s="249" t="str">
        <f t="shared" si="10"/>
        <v>420000</v>
      </c>
      <c r="AD111" s="358">
        <f t="shared" si="11"/>
        <v>0</v>
      </c>
      <c r="AH111" s="249" t="str">
        <f t="shared" si="12"/>
        <v>420001</v>
      </c>
      <c r="AI111" s="358">
        <f t="shared" si="13"/>
        <v>0</v>
      </c>
      <c r="AM111" s="249" t="str">
        <f t="shared" si="14"/>
        <v>420000</v>
      </c>
      <c r="AN111" s="358">
        <f t="shared" si="15"/>
        <v>1</v>
      </c>
      <c r="AR111" s="249" t="str">
        <f t="shared" si="16"/>
        <v>420000</v>
      </c>
      <c r="AS111" s="358">
        <f t="shared" si="17"/>
        <v>1</v>
      </c>
      <c r="AW111" s="249" t="str">
        <f t="shared" si="18"/>
        <v>420000</v>
      </c>
      <c r="AX111" s="358">
        <f t="shared" si="19"/>
        <v>1</v>
      </c>
      <c r="BB111" s="249" t="str">
        <f t="shared" si="20"/>
        <v>420000</v>
      </c>
      <c r="BC111" s="358">
        <f t="shared" si="21"/>
        <v>1</v>
      </c>
      <c r="BG111" s="249" t="str">
        <f t="shared" si="22"/>
        <v>420001</v>
      </c>
      <c r="BH111" s="358">
        <f t="shared" si="23"/>
        <v>0</v>
      </c>
      <c r="BL111" s="249" t="str">
        <f t="shared" si="24"/>
        <v>420001</v>
      </c>
      <c r="BM111" s="358">
        <f t="shared" si="25"/>
        <v>0</v>
      </c>
    </row>
    <row r="112" spans="1:65">
      <c r="A112" s="368"/>
      <c r="B112" s="1" t="s">
        <v>114</v>
      </c>
      <c r="G112" s="244" t="str">
        <f t="shared" si="1"/>
        <v>42</v>
      </c>
      <c r="I112" s="249" t="str">
        <f t="shared" si="2"/>
        <v>420000</v>
      </c>
      <c r="J112" s="358">
        <f t="shared" si="3"/>
        <v>1</v>
      </c>
      <c r="N112" s="249" t="str">
        <f t="shared" si="4"/>
        <v>420000</v>
      </c>
      <c r="O112" s="358">
        <f t="shared" si="5"/>
        <v>1</v>
      </c>
      <c r="S112" s="249" t="str">
        <f t="shared" si="6"/>
        <v>420001</v>
      </c>
      <c r="T112" s="358">
        <f t="shared" si="7"/>
        <v>0</v>
      </c>
      <c r="X112" s="249" t="str">
        <f t="shared" si="8"/>
        <v>420001</v>
      </c>
      <c r="Y112" s="358">
        <f t="shared" si="9"/>
        <v>0</v>
      </c>
      <c r="AC112" s="249" t="str">
        <f t="shared" si="10"/>
        <v>420001</v>
      </c>
      <c r="AD112" s="358">
        <f t="shared" si="11"/>
        <v>0</v>
      </c>
      <c r="AH112" s="249" t="str">
        <f t="shared" si="12"/>
        <v>420001</v>
      </c>
      <c r="AI112" s="358">
        <f t="shared" si="13"/>
        <v>0</v>
      </c>
      <c r="AM112" s="249" t="str">
        <f t="shared" si="14"/>
        <v>420000</v>
      </c>
      <c r="AN112" s="358">
        <f t="shared" si="15"/>
        <v>1</v>
      </c>
      <c r="AR112" s="249" t="str">
        <f t="shared" si="16"/>
        <v>420000</v>
      </c>
      <c r="AS112" s="358">
        <f t="shared" si="17"/>
        <v>1</v>
      </c>
      <c r="AW112" s="249" t="str">
        <f t="shared" si="18"/>
        <v>420000</v>
      </c>
      <c r="AX112" s="358">
        <f t="shared" si="19"/>
        <v>1</v>
      </c>
      <c r="BB112" s="249" t="str">
        <f t="shared" si="20"/>
        <v>420000</v>
      </c>
      <c r="BC112" s="358">
        <f t="shared" si="21"/>
        <v>1</v>
      </c>
      <c r="BG112" s="249" t="str">
        <f t="shared" si="22"/>
        <v>420000</v>
      </c>
      <c r="BH112" s="358">
        <f t="shared" si="23"/>
        <v>0</v>
      </c>
      <c r="BL112" s="249" t="str">
        <f t="shared" si="24"/>
        <v>420000</v>
      </c>
      <c r="BM112" s="358">
        <f t="shared" si="25"/>
        <v>0</v>
      </c>
    </row>
    <row r="113" spans="1:66">
      <c r="A113" s="368"/>
      <c r="B113" s="1" t="s">
        <v>116</v>
      </c>
      <c r="G113" s="244" t="str">
        <f t="shared" si="1"/>
        <v>42</v>
      </c>
      <c r="I113" s="249" t="str">
        <f t="shared" si="2"/>
        <v>420001</v>
      </c>
      <c r="J113" s="358">
        <f t="shared" si="3"/>
        <v>0</v>
      </c>
      <c r="N113" s="249" t="str">
        <f t="shared" si="4"/>
        <v>420000</v>
      </c>
      <c r="O113" s="358">
        <f t="shared" si="5"/>
        <v>1</v>
      </c>
      <c r="S113" s="249" t="str">
        <f t="shared" si="6"/>
        <v>420001</v>
      </c>
      <c r="T113" s="358">
        <f t="shared" si="7"/>
        <v>0</v>
      </c>
      <c r="X113" s="249" t="str">
        <f t="shared" si="8"/>
        <v>420000</v>
      </c>
      <c r="Y113" s="358">
        <f t="shared" si="9"/>
        <v>1</v>
      </c>
      <c r="AC113" s="249" t="str">
        <f t="shared" si="10"/>
        <v>420000</v>
      </c>
      <c r="AD113" s="358">
        <f t="shared" si="11"/>
        <v>1</v>
      </c>
      <c r="AH113" s="249" t="str">
        <f t="shared" si="12"/>
        <v>420001</v>
      </c>
      <c r="AI113" s="358">
        <f t="shared" si="13"/>
        <v>0</v>
      </c>
      <c r="AM113" s="249" t="str">
        <f t="shared" si="14"/>
        <v>420000</v>
      </c>
      <c r="AN113" s="358">
        <f t="shared" si="15"/>
        <v>1</v>
      </c>
      <c r="AR113" s="249" t="str">
        <f t="shared" si="16"/>
        <v>420000</v>
      </c>
      <c r="AS113" s="358">
        <f t="shared" si="17"/>
        <v>1</v>
      </c>
      <c r="AW113" s="249" t="str">
        <f t="shared" si="18"/>
        <v>420000</v>
      </c>
      <c r="AX113" s="358">
        <f t="shared" si="19"/>
        <v>1</v>
      </c>
      <c r="BB113" s="249" t="str">
        <f t="shared" si="20"/>
        <v>420000</v>
      </c>
      <c r="BC113" s="358">
        <f t="shared" si="21"/>
        <v>1</v>
      </c>
      <c r="BG113" s="249" t="str">
        <f t="shared" si="22"/>
        <v>420000</v>
      </c>
      <c r="BH113" s="358">
        <f t="shared" si="23"/>
        <v>0</v>
      </c>
      <c r="BL113" s="249" t="str">
        <f t="shared" si="24"/>
        <v>420000</v>
      </c>
      <c r="BM113" s="358">
        <f t="shared" si="25"/>
        <v>0</v>
      </c>
    </row>
    <row r="114" spans="1:66">
      <c r="A114" s="368"/>
      <c r="B114" s="1" t="s">
        <v>118</v>
      </c>
      <c r="G114" s="244" t="str">
        <f t="shared" si="1"/>
        <v>42</v>
      </c>
      <c r="I114" s="249" t="str">
        <f t="shared" si="2"/>
        <v>420001</v>
      </c>
      <c r="J114" s="358">
        <f t="shared" si="3"/>
        <v>0</v>
      </c>
      <c r="N114" s="249" t="str">
        <f t="shared" si="4"/>
        <v>420001</v>
      </c>
      <c r="O114" s="358">
        <f t="shared" si="5"/>
        <v>0</v>
      </c>
      <c r="S114" s="249" t="str">
        <f t="shared" si="6"/>
        <v>420001</v>
      </c>
      <c r="T114" s="358">
        <f t="shared" si="7"/>
        <v>0</v>
      </c>
      <c r="X114" s="249" t="str">
        <f t="shared" si="8"/>
        <v>420000</v>
      </c>
      <c r="Y114" s="358">
        <f t="shared" si="9"/>
        <v>1</v>
      </c>
      <c r="AC114" s="249" t="str">
        <f t="shared" si="10"/>
        <v>420000</v>
      </c>
      <c r="AD114" s="358">
        <f t="shared" si="11"/>
        <v>1</v>
      </c>
      <c r="AH114" s="249" t="str">
        <f t="shared" si="12"/>
        <v>420001</v>
      </c>
      <c r="AI114" s="358">
        <f t="shared" si="13"/>
        <v>0</v>
      </c>
      <c r="AM114" s="249" t="str">
        <f t="shared" si="14"/>
        <v>420000</v>
      </c>
      <c r="AN114" s="358">
        <f t="shared" si="15"/>
        <v>1</v>
      </c>
      <c r="AR114" s="249" t="str">
        <f t="shared" si="16"/>
        <v>420000</v>
      </c>
      <c r="AS114" s="358">
        <f t="shared" si="17"/>
        <v>1</v>
      </c>
      <c r="AW114" s="249" t="str">
        <f t="shared" si="18"/>
        <v>420000</v>
      </c>
      <c r="AX114" s="358">
        <f t="shared" si="19"/>
        <v>1</v>
      </c>
      <c r="BB114" s="249" t="str">
        <f t="shared" si="20"/>
        <v>420000</v>
      </c>
      <c r="BC114" s="358">
        <f t="shared" si="21"/>
        <v>1</v>
      </c>
      <c r="BG114" s="249" t="str">
        <f t="shared" si="22"/>
        <v>420000</v>
      </c>
      <c r="BH114" s="358">
        <f t="shared" si="23"/>
        <v>0</v>
      </c>
      <c r="BL114" s="249" t="str">
        <f t="shared" si="24"/>
        <v>420000</v>
      </c>
      <c r="BM114" s="358">
        <f t="shared" si="25"/>
        <v>0</v>
      </c>
    </row>
    <row r="115" spans="1:66">
      <c r="A115" s="369" t="s">
        <v>6</v>
      </c>
      <c r="B115" s="1" t="s">
        <v>119</v>
      </c>
      <c r="G115" s="244" t="str">
        <f t="shared" si="1"/>
        <v>51</v>
      </c>
      <c r="I115" s="249" t="str">
        <f t="shared" si="2"/>
        <v>510001</v>
      </c>
      <c r="J115" s="358">
        <f t="shared" si="3"/>
        <v>0</v>
      </c>
      <c r="N115" s="249" t="str">
        <f t="shared" si="4"/>
        <v>510001</v>
      </c>
      <c r="O115" s="358">
        <f t="shared" si="5"/>
        <v>0</v>
      </c>
      <c r="S115" s="249" t="str">
        <f t="shared" si="6"/>
        <v>510000</v>
      </c>
      <c r="T115" s="358">
        <f t="shared" si="7"/>
        <v>1</v>
      </c>
      <c r="X115" s="249" t="str">
        <f t="shared" si="8"/>
        <v>510001</v>
      </c>
      <c r="Y115" s="358">
        <f t="shared" si="9"/>
        <v>0</v>
      </c>
      <c r="AC115" s="249" t="str">
        <f t="shared" si="10"/>
        <v>510001</v>
      </c>
      <c r="AD115" s="358">
        <f t="shared" si="11"/>
        <v>0</v>
      </c>
      <c r="AH115" s="249" t="str">
        <f t="shared" si="12"/>
        <v>510000</v>
      </c>
      <c r="AI115" s="358">
        <f t="shared" si="13"/>
        <v>1</v>
      </c>
      <c r="AM115" s="249" t="str">
        <f t="shared" si="14"/>
        <v>510001</v>
      </c>
      <c r="AN115" s="358">
        <f t="shared" si="15"/>
        <v>0</v>
      </c>
      <c r="AR115" s="249" t="str">
        <f t="shared" si="16"/>
        <v>510001</v>
      </c>
      <c r="AS115" s="358">
        <f t="shared" si="17"/>
        <v>0</v>
      </c>
      <c r="AW115" s="249" t="str">
        <f t="shared" si="18"/>
        <v>510000</v>
      </c>
      <c r="AX115" s="358">
        <f t="shared" si="19"/>
        <v>1</v>
      </c>
      <c r="BB115" s="249" t="str">
        <f t="shared" si="20"/>
        <v>510000</v>
      </c>
      <c r="BC115" s="358">
        <f t="shared" si="21"/>
        <v>1</v>
      </c>
      <c r="BG115" s="249" t="str">
        <f t="shared" si="22"/>
        <v>510001</v>
      </c>
      <c r="BH115" s="358">
        <f t="shared" si="23"/>
        <v>0</v>
      </c>
      <c r="BL115" s="249" t="str">
        <f t="shared" si="24"/>
        <v>510001</v>
      </c>
      <c r="BM115" s="358">
        <f t="shared" si="25"/>
        <v>0</v>
      </c>
    </row>
    <row r="116" spans="1:66">
      <c r="A116" s="370"/>
      <c r="B116" s="1" t="s">
        <v>120</v>
      </c>
      <c r="G116" s="244" t="str">
        <f t="shared" si="1"/>
        <v>51</v>
      </c>
      <c r="I116" s="249" t="str">
        <f t="shared" si="2"/>
        <v>510000</v>
      </c>
      <c r="J116" s="358">
        <f t="shared" si="3"/>
        <v>1</v>
      </c>
      <c r="N116" s="249" t="str">
        <f t="shared" si="4"/>
        <v>510000</v>
      </c>
      <c r="O116" s="358">
        <f t="shared" si="5"/>
        <v>1</v>
      </c>
      <c r="S116" s="249" t="str">
        <f t="shared" si="6"/>
        <v>510001</v>
      </c>
      <c r="T116" s="358">
        <f t="shared" si="7"/>
        <v>0</v>
      </c>
      <c r="X116" s="249" t="str">
        <f t="shared" si="8"/>
        <v>510001</v>
      </c>
      <c r="Y116" s="358">
        <f t="shared" si="9"/>
        <v>0</v>
      </c>
      <c r="AC116" s="249" t="str">
        <f t="shared" si="10"/>
        <v>510001</v>
      </c>
      <c r="AD116" s="358">
        <f t="shared" si="11"/>
        <v>0</v>
      </c>
      <c r="AH116" s="249" t="str">
        <f t="shared" si="12"/>
        <v>510001</v>
      </c>
      <c r="AI116" s="358">
        <f t="shared" si="13"/>
        <v>0</v>
      </c>
      <c r="AM116" s="249" t="str">
        <f t="shared" si="14"/>
        <v>510001</v>
      </c>
      <c r="AN116" s="358">
        <f t="shared" si="15"/>
        <v>0</v>
      </c>
      <c r="AR116" s="249" t="str">
        <f t="shared" si="16"/>
        <v>510001</v>
      </c>
      <c r="AS116" s="358">
        <f t="shared" si="17"/>
        <v>0</v>
      </c>
      <c r="AW116" s="249" t="str">
        <f t="shared" si="18"/>
        <v>510000</v>
      </c>
      <c r="AX116" s="358">
        <f t="shared" si="19"/>
        <v>1</v>
      </c>
      <c r="BB116" s="249" t="str">
        <f t="shared" si="20"/>
        <v>510000</v>
      </c>
      <c r="BC116" s="358">
        <f t="shared" si="21"/>
        <v>1</v>
      </c>
      <c r="BG116" s="249" t="str">
        <f t="shared" si="22"/>
        <v>510001</v>
      </c>
      <c r="BH116" s="358">
        <f t="shared" si="23"/>
        <v>0</v>
      </c>
      <c r="BL116" s="249" t="str">
        <f t="shared" si="24"/>
        <v>510000</v>
      </c>
      <c r="BM116" s="358">
        <f t="shared" si="25"/>
        <v>0</v>
      </c>
    </row>
    <row r="117" spans="1:66">
      <c r="A117" s="370"/>
      <c r="B117" s="100" t="s">
        <v>47</v>
      </c>
      <c r="G117" s="244" t="str">
        <f t="shared" si="1"/>
        <v>51</v>
      </c>
      <c r="I117" s="249" t="str">
        <f t="shared" si="2"/>
        <v>510000</v>
      </c>
      <c r="J117" s="358">
        <f t="shared" si="3"/>
        <v>1</v>
      </c>
      <c r="N117" s="249" t="str">
        <f t="shared" si="4"/>
        <v>510000</v>
      </c>
      <c r="O117" s="358">
        <f t="shared" si="5"/>
        <v>1</v>
      </c>
      <c r="S117" s="249" t="str">
        <f t="shared" si="6"/>
        <v>510001</v>
      </c>
      <c r="T117" s="358">
        <f t="shared" si="7"/>
        <v>0</v>
      </c>
      <c r="X117" s="249" t="str">
        <f t="shared" si="8"/>
        <v>510000</v>
      </c>
      <c r="Y117" s="358">
        <f t="shared" si="9"/>
        <v>1</v>
      </c>
      <c r="AC117" s="249" t="str">
        <f t="shared" si="10"/>
        <v>510000</v>
      </c>
      <c r="AD117" s="358">
        <f t="shared" si="11"/>
        <v>1</v>
      </c>
      <c r="AH117" s="249" t="str">
        <f t="shared" si="12"/>
        <v>510001</v>
      </c>
      <c r="AI117" s="358">
        <f t="shared" si="13"/>
        <v>0</v>
      </c>
      <c r="AM117" s="249" t="str">
        <f t="shared" si="14"/>
        <v>510000</v>
      </c>
      <c r="AN117" s="358">
        <f t="shared" si="15"/>
        <v>1</v>
      </c>
      <c r="AR117" s="249" t="str">
        <f t="shared" si="16"/>
        <v>510000</v>
      </c>
      <c r="AS117" s="358">
        <f t="shared" si="17"/>
        <v>1</v>
      </c>
      <c r="AW117" s="249" t="str">
        <f t="shared" si="18"/>
        <v>510000</v>
      </c>
      <c r="AX117" s="358">
        <f t="shared" si="19"/>
        <v>1</v>
      </c>
      <c r="BB117" s="249" t="str">
        <f t="shared" si="20"/>
        <v>510000</v>
      </c>
      <c r="BC117" s="358">
        <f t="shared" si="21"/>
        <v>1</v>
      </c>
      <c r="BG117" s="249" t="str">
        <f t="shared" si="22"/>
        <v>510001</v>
      </c>
      <c r="BH117" s="358">
        <f t="shared" si="23"/>
        <v>0</v>
      </c>
      <c r="BL117" s="249" t="str">
        <f t="shared" si="24"/>
        <v>510000</v>
      </c>
      <c r="BM117" s="358">
        <f t="shared" si="25"/>
        <v>0</v>
      </c>
    </row>
    <row r="118" spans="1:66">
      <c r="A118" s="370"/>
      <c r="B118" s="1" t="s">
        <v>114</v>
      </c>
      <c r="G118" s="244" t="str">
        <f t="shared" si="1"/>
        <v>52</v>
      </c>
      <c r="I118" s="249" t="str">
        <f t="shared" si="2"/>
        <v>520000</v>
      </c>
      <c r="J118" s="358">
        <f t="shared" si="3"/>
        <v>1</v>
      </c>
      <c r="N118" s="249" t="str">
        <f t="shared" si="4"/>
        <v>520000</v>
      </c>
      <c r="O118" s="358">
        <f t="shared" si="5"/>
        <v>1</v>
      </c>
      <c r="S118" s="249" t="str">
        <f t="shared" si="6"/>
        <v>520001</v>
      </c>
      <c r="T118" s="358">
        <f t="shared" si="7"/>
        <v>0</v>
      </c>
      <c r="X118" s="249" t="str">
        <f t="shared" si="8"/>
        <v>520001</v>
      </c>
      <c r="Y118" s="358">
        <f t="shared" si="9"/>
        <v>0</v>
      </c>
      <c r="AC118" s="249" t="str">
        <f t="shared" si="10"/>
        <v>520001</v>
      </c>
      <c r="AD118" s="358">
        <f t="shared" si="11"/>
        <v>0</v>
      </c>
      <c r="AH118" s="249" t="str">
        <f t="shared" si="12"/>
        <v>520001</v>
      </c>
      <c r="AI118" s="358">
        <f t="shared" si="13"/>
        <v>0</v>
      </c>
      <c r="AM118" s="249" t="str">
        <f t="shared" si="14"/>
        <v>520000</v>
      </c>
      <c r="AN118" s="358">
        <f t="shared" si="15"/>
        <v>0</v>
      </c>
      <c r="AR118" s="249" t="str">
        <f t="shared" si="16"/>
        <v>520001</v>
      </c>
      <c r="AS118" s="358">
        <f t="shared" si="17"/>
        <v>0</v>
      </c>
      <c r="AW118" s="249" t="str">
        <f t="shared" si="18"/>
        <v>520000</v>
      </c>
      <c r="AX118" s="358">
        <f t="shared" si="19"/>
        <v>1</v>
      </c>
      <c r="BB118" s="249" t="str">
        <f t="shared" si="20"/>
        <v>520000</v>
      </c>
      <c r="BC118" s="358">
        <f t="shared" si="21"/>
        <v>1</v>
      </c>
      <c r="BG118" s="249" t="str">
        <f t="shared" si="22"/>
        <v>520001</v>
      </c>
      <c r="BH118" s="358">
        <f t="shared" si="23"/>
        <v>0</v>
      </c>
      <c r="BL118" s="249" t="str">
        <f t="shared" si="24"/>
        <v>520000</v>
      </c>
      <c r="BM118" s="358">
        <f t="shared" si="25"/>
        <v>0</v>
      </c>
    </row>
    <row r="119" spans="1:66">
      <c r="A119" s="370"/>
      <c r="B119" s="1" t="s">
        <v>116</v>
      </c>
      <c r="G119" s="244" t="str">
        <f t="shared" si="1"/>
        <v>52</v>
      </c>
      <c r="I119" s="249" t="str">
        <f t="shared" si="2"/>
        <v>520000</v>
      </c>
      <c r="J119" s="358">
        <f t="shared" si="3"/>
        <v>1</v>
      </c>
      <c r="N119" s="249" t="str">
        <f t="shared" si="4"/>
        <v>520000</v>
      </c>
      <c r="O119" s="358">
        <f t="shared" si="5"/>
        <v>1</v>
      </c>
      <c r="S119" s="249" t="str">
        <f t="shared" si="6"/>
        <v>520000</v>
      </c>
      <c r="T119" s="358">
        <f t="shared" si="7"/>
        <v>1</v>
      </c>
      <c r="X119" s="249" t="str">
        <f t="shared" si="8"/>
        <v>520000</v>
      </c>
      <c r="Y119" s="358">
        <f t="shared" si="9"/>
        <v>1</v>
      </c>
      <c r="AC119" s="249" t="str">
        <f t="shared" si="10"/>
        <v>520000</v>
      </c>
      <c r="AD119" s="358">
        <f t="shared" si="11"/>
        <v>1</v>
      </c>
      <c r="AH119" s="249" t="str">
        <f t="shared" si="12"/>
        <v>520000</v>
      </c>
      <c r="AI119" s="358">
        <f t="shared" si="13"/>
        <v>1</v>
      </c>
      <c r="AM119" s="249" t="str">
        <f t="shared" si="14"/>
        <v>520000</v>
      </c>
      <c r="AN119" s="358">
        <f t="shared" si="15"/>
        <v>0</v>
      </c>
      <c r="AR119" s="249" t="str">
        <f t="shared" si="16"/>
        <v>520001</v>
      </c>
      <c r="AS119" s="358">
        <f t="shared" si="17"/>
        <v>0</v>
      </c>
      <c r="AW119" s="249" t="str">
        <f t="shared" si="18"/>
        <v>520000</v>
      </c>
      <c r="AX119" s="358">
        <f t="shared" si="19"/>
        <v>0</v>
      </c>
      <c r="BB119" s="249" t="str">
        <f t="shared" si="20"/>
        <v>520000</v>
      </c>
      <c r="BC119" s="358">
        <f t="shared" si="21"/>
        <v>0</v>
      </c>
      <c r="BG119" s="249" t="str">
        <f t="shared" si="22"/>
        <v>520001</v>
      </c>
      <c r="BH119" s="358">
        <f t="shared" si="23"/>
        <v>0</v>
      </c>
      <c r="BL119" s="249" t="str">
        <f t="shared" si="24"/>
        <v>520000</v>
      </c>
      <c r="BM119" s="358">
        <f t="shared" si="25"/>
        <v>0</v>
      </c>
    </row>
    <row r="120" spans="1:66" ht="27">
      <c r="A120" s="370"/>
      <c r="B120" s="1" t="s">
        <v>49</v>
      </c>
      <c r="G120" s="244" t="str">
        <f t="shared" si="1"/>
        <v>52</v>
      </c>
      <c r="I120" s="249" t="str">
        <f t="shared" si="2"/>
        <v>520000</v>
      </c>
      <c r="J120" s="358">
        <f t="shared" si="3"/>
        <v>1</v>
      </c>
      <c r="N120" s="249" t="str">
        <f t="shared" si="4"/>
        <v>520000</v>
      </c>
      <c r="O120" s="358">
        <f t="shared" si="5"/>
        <v>1</v>
      </c>
      <c r="S120" s="249" t="str">
        <f t="shared" si="6"/>
        <v>520000</v>
      </c>
      <c r="T120" s="358">
        <f t="shared" si="7"/>
        <v>1</v>
      </c>
      <c r="X120" s="249" t="str">
        <f t="shared" si="8"/>
        <v>520000</v>
      </c>
      <c r="Y120" s="358">
        <f t="shared" si="9"/>
        <v>1</v>
      </c>
      <c r="AC120" s="249" t="str">
        <f t="shared" si="10"/>
        <v>520000</v>
      </c>
      <c r="AD120" s="358">
        <f t="shared" si="11"/>
        <v>1</v>
      </c>
      <c r="AH120" s="249" t="str">
        <f t="shared" si="12"/>
        <v>520000</v>
      </c>
      <c r="AI120" s="358">
        <f t="shared" si="13"/>
        <v>1</v>
      </c>
      <c r="AM120" s="249" t="str">
        <f t="shared" si="14"/>
        <v>520000</v>
      </c>
      <c r="AN120" s="358">
        <f t="shared" si="15"/>
        <v>0</v>
      </c>
      <c r="AR120" s="249" t="str">
        <f t="shared" si="16"/>
        <v>520001</v>
      </c>
      <c r="AS120" s="358">
        <f t="shared" si="17"/>
        <v>0</v>
      </c>
      <c r="AW120" s="249" t="str">
        <f t="shared" si="18"/>
        <v>520000</v>
      </c>
      <c r="AX120" s="358">
        <f t="shared" si="19"/>
        <v>1</v>
      </c>
      <c r="BB120" s="249" t="str">
        <f t="shared" si="20"/>
        <v>520000</v>
      </c>
      <c r="BC120" s="358">
        <f t="shared" si="21"/>
        <v>1</v>
      </c>
      <c r="BG120" s="249" t="str">
        <f t="shared" si="22"/>
        <v>520001</v>
      </c>
      <c r="BH120" s="358">
        <f t="shared" si="23"/>
        <v>0</v>
      </c>
      <c r="BL120" s="249" t="str">
        <f t="shared" si="24"/>
        <v>520000</v>
      </c>
      <c r="BM120" s="358">
        <f t="shared" si="25"/>
        <v>0</v>
      </c>
    </row>
    <row r="121" spans="1:66" ht="17.25" thickBot="1">
      <c r="A121" s="371"/>
      <c r="B121" s="10" t="s">
        <v>50</v>
      </c>
      <c r="G121" s="244" t="str">
        <f t="shared" si="1"/>
        <v>52</v>
      </c>
      <c r="I121" s="249" t="str">
        <f t="shared" si="2"/>
        <v>520000</v>
      </c>
      <c r="J121" s="358">
        <f t="shared" si="3"/>
        <v>1</v>
      </c>
      <c r="N121" s="249" t="str">
        <f t="shared" si="4"/>
        <v>520000</v>
      </c>
      <c r="O121" s="358">
        <f t="shared" si="5"/>
        <v>1</v>
      </c>
      <c r="S121" s="249" t="str">
        <f t="shared" si="6"/>
        <v>520001</v>
      </c>
      <c r="T121" s="358">
        <f t="shared" si="7"/>
        <v>0</v>
      </c>
      <c r="X121" s="249" t="str">
        <f t="shared" si="8"/>
        <v>520001</v>
      </c>
      <c r="Y121" s="358">
        <f t="shared" si="9"/>
        <v>0</v>
      </c>
      <c r="AC121" s="249" t="str">
        <f t="shared" si="10"/>
        <v>520001</v>
      </c>
      <c r="AD121" s="358">
        <f t="shared" si="11"/>
        <v>0</v>
      </c>
      <c r="AH121" s="249" t="str">
        <f t="shared" si="12"/>
        <v>520001</v>
      </c>
      <c r="AI121" s="358">
        <f t="shared" si="13"/>
        <v>0</v>
      </c>
      <c r="AM121" s="249" t="str">
        <f t="shared" si="14"/>
        <v>520001</v>
      </c>
      <c r="AN121" s="358">
        <f t="shared" si="15"/>
        <v>0</v>
      </c>
      <c r="AR121" s="249" t="str">
        <f t="shared" si="16"/>
        <v>520001</v>
      </c>
      <c r="AS121" s="358">
        <f t="shared" si="17"/>
        <v>0</v>
      </c>
      <c r="AW121" s="249" t="str">
        <f t="shared" si="18"/>
        <v>520000</v>
      </c>
      <c r="AX121" s="358">
        <f t="shared" si="19"/>
        <v>1</v>
      </c>
      <c r="BB121" s="249" t="str">
        <f t="shared" si="20"/>
        <v>520000</v>
      </c>
      <c r="BC121" s="358">
        <f t="shared" si="21"/>
        <v>1</v>
      </c>
      <c r="BG121" s="249" t="str">
        <f t="shared" si="22"/>
        <v>520000</v>
      </c>
      <c r="BH121" s="358">
        <f t="shared" si="23"/>
        <v>0</v>
      </c>
      <c r="BL121" s="249" t="str">
        <f t="shared" si="24"/>
        <v>520000</v>
      </c>
      <c r="BM121" s="358">
        <f t="shared" si="25"/>
        <v>0</v>
      </c>
    </row>
    <row r="122" spans="1:66" ht="17.25" thickTop="1">
      <c r="I122" s="245"/>
    </row>
    <row r="123" spans="1:66">
      <c r="I123" s="245"/>
    </row>
    <row r="124" spans="1:66">
      <c r="I124" s="245"/>
    </row>
    <row r="125" spans="1:66" s="256" customFormat="1">
      <c r="A125" s="253"/>
      <c r="B125" s="253"/>
      <c r="C125" s="253"/>
      <c r="D125" s="254"/>
      <c r="E125" s="254"/>
      <c r="F125" s="254"/>
      <c r="G125" s="347" t="s">
        <v>258</v>
      </c>
      <c r="H125" s="348" t="s">
        <v>269</v>
      </c>
      <c r="I125" s="246" t="s">
        <v>258</v>
      </c>
      <c r="J125" s="255" t="s">
        <v>269</v>
      </c>
      <c r="K125"/>
      <c r="N125" s="246" t="s">
        <v>258</v>
      </c>
      <c r="O125" s="255" t="s">
        <v>269</v>
      </c>
      <c r="P125"/>
      <c r="S125" s="246" t="s">
        <v>258</v>
      </c>
      <c r="T125" s="255" t="s">
        <v>269</v>
      </c>
      <c r="U125"/>
      <c r="X125" s="246" t="s">
        <v>258</v>
      </c>
      <c r="Y125" t="s">
        <v>269</v>
      </c>
      <c r="Z125"/>
      <c r="AC125" s="246" t="s">
        <v>258</v>
      </c>
      <c r="AD125" t="s">
        <v>269</v>
      </c>
      <c r="AH125" s="246" t="s">
        <v>258</v>
      </c>
      <c r="AI125" t="s">
        <v>269</v>
      </c>
      <c r="AM125" s="246" t="s">
        <v>258</v>
      </c>
      <c r="AN125" t="s">
        <v>269</v>
      </c>
      <c r="AR125" s="246" t="s">
        <v>258</v>
      </c>
      <c r="AS125" t="s">
        <v>269</v>
      </c>
      <c r="AW125" s="246" t="s">
        <v>258</v>
      </c>
      <c r="AX125" t="s">
        <v>269</v>
      </c>
      <c r="BB125" s="246" t="s">
        <v>258</v>
      </c>
      <c r="BC125" t="s">
        <v>269</v>
      </c>
      <c r="BG125" s="246" t="s">
        <v>258</v>
      </c>
      <c r="BH125" t="s">
        <v>269</v>
      </c>
      <c r="BL125" s="246" t="s">
        <v>258</v>
      </c>
      <c r="BM125" t="s">
        <v>269</v>
      </c>
    </row>
    <row r="126" spans="1:66" ht="33">
      <c r="G126" s="349" t="s">
        <v>294</v>
      </c>
      <c r="H126" s="350">
        <v>5</v>
      </c>
      <c r="I126" s="247" t="s">
        <v>321</v>
      </c>
      <c r="J126" s="248">
        <v>5</v>
      </c>
      <c r="K126" t="s">
        <v>270</v>
      </c>
      <c r="N126" s="247" t="s">
        <v>260</v>
      </c>
      <c r="O126" s="248">
        <v>5</v>
      </c>
      <c r="P126" t="s">
        <v>315</v>
      </c>
      <c r="S126" s="247" t="s">
        <v>265</v>
      </c>
      <c r="T126" s="248">
        <v>1</v>
      </c>
      <c r="U126" t="s">
        <v>317</v>
      </c>
      <c r="X126" s="247" t="s">
        <v>265</v>
      </c>
      <c r="Y126" s="248">
        <v>4</v>
      </c>
      <c r="Z126" t="s">
        <v>274</v>
      </c>
      <c r="AC126" s="247" t="s">
        <v>265</v>
      </c>
      <c r="AD126" s="248">
        <v>4</v>
      </c>
      <c r="AE126" s="19" t="s">
        <v>276</v>
      </c>
      <c r="AH126" s="247" t="s">
        <v>260</v>
      </c>
      <c r="AI126" s="248">
        <v>2</v>
      </c>
      <c r="AJ126" s="19" t="s">
        <v>277</v>
      </c>
      <c r="AM126" s="247" t="s">
        <v>260</v>
      </c>
      <c r="AN126" s="248">
        <v>3</v>
      </c>
      <c r="AO126" s="19" t="s">
        <v>278</v>
      </c>
      <c r="AR126" s="247" t="s">
        <v>260</v>
      </c>
      <c r="AS126" s="248">
        <v>2</v>
      </c>
      <c r="AT126" s="19" t="s">
        <v>280</v>
      </c>
      <c r="AW126" s="247" t="s">
        <v>260</v>
      </c>
      <c r="AX126" s="248">
        <v>6</v>
      </c>
      <c r="AY126" s="19" t="s">
        <v>281</v>
      </c>
      <c r="BB126" s="247" t="s">
        <v>260</v>
      </c>
      <c r="BC126" s="248">
        <v>6</v>
      </c>
      <c r="BD126" s="19" t="s">
        <v>283</v>
      </c>
      <c r="BG126" s="247" t="s">
        <v>265</v>
      </c>
      <c r="BH126" s="248">
        <v>2</v>
      </c>
      <c r="BI126" s="19" t="s">
        <v>271</v>
      </c>
      <c r="BL126" s="247" t="s">
        <v>265</v>
      </c>
      <c r="BM126" s="248">
        <v>3</v>
      </c>
      <c r="BN126" s="19" t="s">
        <v>284</v>
      </c>
    </row>
    <row r="127" spans="1:66" ht="33">
      <c r="G127" s="349" t="s">
        <v>295</v>
      </c>
      <c r="H127" s="350">
        <v>9</v>
      </c>
      <c r="I127" s="247" t="s">
        <v>322</v>
      </c>
      <c r="J127" s="248">
        <v>5</v>
      </c>
      <c r="K127" t="s">
        <v>270</v>
      </c>
      <c r="N127" s="247" t="s">
        <v>261</v>
      </c>
      <c r="O127" s="248">
        <v>6</v>
      </c>
      <c r="P127" t="s">
        <v>315</v>
      </c>
      <c r="S127" s="247" t="s">
        <v>261</v>
      </c>
      <c r="T127" s="248">
        <v>4</v>
      </c>
      <c r="U127" t="s">
        <v>317</v>
      </c>
      <c r="X127" s="247" t="s">
        <v>260</v>
      </c>
      <c r="Y127" s="248">
        <v>6</v>
      </c>
      <c r="Z127" t="s">
        <v>274</v>
      </c>
      <c r="AC127" s="247" t="s">
        <v>260</v>
      </c>
      <c r="AD127" s="248">
        <v>1</v>
      </c>
      <c r="AE127" s="19" t="s">
        <v>276</v>
      </c>
      <c r="AH127" s="247" t="s">
        <v>261</v>
      </c>
      <c r="AI127" s="248">
        <v>2</v>
      </c>
      <c r="AJ127" s="19" t="s">
        <v>277</v>
      </c>
      <c r="AM127" s="247" t="s">
        <v>261</v>
      </c>
      <c r="AN127" s="248">
        <v>6</v>
      </c>
      <c r="AO127" s="19" t="s">
        <v>278</v>
      </c>
      <c r="AR127" s="247" t="s">
        <v>261</v>
      </c>
      <c r="AS127" s="248">
        <v>6</v>
      </c>
      <c r="AT127" s="19" t="s">
        <v>280</v>
      </c>
      <c r="AW127" s="247" t="s">
        <v>261</v>
      </c>
      <c r="AX127" s="248">
        <v>6</v>
      </c>
      <c r="AY127" s="19" t="s">
        <v>281</v>
      </c>
      <c r="BB127" s="247" t="s">
        <v>261</v>
      </c>
      <c r="BC127" s="248">
        <v>6</v>
      </c>
      <c r="BD127" s="19" t="s">
        <v>283</v>
      </c>
      <c r="BG127" s="247" t="s">
        <v>260</v>
      </c>
      <c r="BH127" s="248">
        <v>4</v>
      </c>
      <c r="BI127" s="19" t="s">
        <v>271</v>
      </c>
      <c r="BL127" s="247" t="s">
        <v>261</v>
      </c>
      <c r="BM127" s="248">
        <v>6</v>
      </c>
      <c r="BN127" s="19" t="s">
        <v>284</v>
      </c>
    </row>
    <row r="128" spans="1:66" ht="33">
      <c r="G128" s="349" t="s">
        <v>296</v>
      </c>
      <c r="H128" s="350">
        <v>7</v>
      </c>
      <c r="I128" s="247" t="s">
        <v>332</v>
      </c>
      <c r="J128" s="248">
        <v>1</v>
      </c>
      <c r="K128" t="s">
        <v>270</v>
      </c>
      <c r="N128" s="247" t="s">
        <v>262</v>
      </c>
      <c r="O128" s="248">
        <v>2</v>
      </c>
      <c r="P128" t="s">
        <v>315</v>
      </c>
      <c r="S128" s="247" t="s">
        <v>266</v>
      </c>
      <c r="T128" s="248">
        <v>1</v>
      </c>
      <c r="U128" t="s">
        <v>317</v>
      </c>
      <c r="X128" s="247" t="s">
        <v>261</v>
      </c>
      <c r="Y128" s="248">
        <v>6</v>
      </c>
      <c r="Z128" t="s">
        <v>274</v>
      </c>
      <c r="AC128" s="247" t="s">
        <v>261</v>
      </c>
      <c r="AD128" s="248">
        <v>6</v>
      </c>
      <c r="AE128" s="19" t="s">
        <v>276</v>
      </c>
      <c r="AH128" s="247" t="s">
        <v>262</v>
      </c>
      <c r="AI128" s="248">
        <v>1</v>
      </c>
      <c r="AJ128" s="19" t="s">
        <v>277</v>
      </c>
      <c r="AM128" s="247" t="s">
        <v>264</v>
      </c>
      <c r="AN128" s="248">
        <v>1</v>
      </c>
      <c r="AO128" s="19" t="s">
        <v>278</v>
      </c>
      <c r="AR128" s="247" t="s">
        <v>264</v>
      </c>
      <c r="AS128" s="248">
        <v>1</v>
      </c>
      <c r="AT128" s="19" t="s">
        <v>280</v>
      </c>
      <c r="AW128" s="247" t="s">
        <v>262</v>
      </c>
      <c r="AX128" s="248">
        <v>2</v>
      </c>
      <c r="AY128" s="19" t="s">
        <v>281</v>
      </c>
      <c r="BB128" s="247" t="s">
        <v>262</v>
      </c>
      <c r="BC128" s="248">
        <v>2</v>
      </c>
      <c r="BD128" s="19" t="s">
        <v>283</v>
      </c>
      <c r="BG128" s="247" t="s">
        <v>261</v>
      </c>
      <c r="BH128" s="248">
        <v>6</v>
      </c>
      <c r="BI128" s="19" t="s">
        <v>271</v>
      </c>
      <c r="BL128" s="247" t="s">
        <v>262</v>
      </c>
      <c r="BM128" s="248">
        <v>2</v>
      </c>
      <c r="BN128" s="19" t="s">
        <v>284</v>
      </c>
    </row>
    <row r="129" spans="7:66" ht="33">
      <c r="G129" s="349" t="s">
        <v>297</v>
      </c>
      <c r="H129" s="350">
        <v>4</v>
      </c>
      <c r="I129" s="247" t="s">
        <v>323</v>
      </c>
      <c r="J129" s="248">
        <v>5</v>
      </c>
      <c r="K129" t="s">
        <v>270</v>
      </c>
      <c r="N129" s="247" t="s">
        <v>263</v>
      </c>
      <c r="O129" s="248">
        <v>3</v>
      </c>
      <c r="P129" t="s">
        <v>315</v>
      </c>
      <c r="S129" s="247" t="s">
        <v>264</v>
      </c>
      <c r="T129" s="248">
        <v>1</v>
      </c>
      <c r="U129" t="s">
        <v>317</v>
      </c>
      <c r="X129" s="247" t="s">
        <v>262</v>
      </c>
      <c r="Y129" s="248">
        <v>2</v>
      </c>
      <c r="Z129" t="s">
        <v>274</v>
      </c>
      <c r="AC129" s="247" t="s">
        <v>262</v>
      </c>
      <c r="AD129" s="248">
        <v>2</v>
      </c>
      <c r="AE129" s="19" t="s">
        <v>276</v>
      </c>
      <c r="AH129" s="247" t="s">
        <v>264</v>
      </c>
      <c r="AI129" s="248">
        <v>1</v>
      </c>
      <c r="AJ129" s="19" t="s">
        <v>277</v>
      </c>
      <c r="AM129" s="247" t="s">
        <v>268</v>
      </c>
      <c r="AN129" s="248">
        <v>3</v>
      </c>
      <c r="AO129" s="19" t="s">
        <v>278</v>
      </c>
      <c r="AR129" s="247" t="s">
        <v>267</v>
      </c>
      <c r="AS129" s="248">
        <v>4</v>
      </c>
      <c r="AT129" s="19" t="s">
        <v>280</v>
      </c>
      <c r="AW129" s="247" t="s">
        <v>265</v>
      </c>
      <c r="AX129" s="248">
        <v>5</v>
      </c>
      <c r="AY129" s="19" t="s">
        <v>281</v>
      </c>
      <c r="BB129" s="247" t="s">
        <v>265</v>
      </c>
      <c r="BC129" s="248">
        <v>5</v>
      </c>
      <c r="BD129" s="19" t="s">
        <v>283</v>
      </c>
      <c r="BG129" s="247" t="s">
        <v>262</v>
      </c>
      <c r="BH129" s="248">
        <v>2</v>
      </c>
      <c r="BI129" s="19" t="s">
        <v>271</v>
      </c>
      <c r="BL129" s="247" t="s">
        <v>263</v>
      </c>
      <c r="BM129" s="248">
        <v>5</v>
      </c>
      <c r="BN129" s="19" t="s">
        <v>284</v>
      </c>
    </row>
    <row r="130" spans="7:66" ht="33">
      <c r="G130" s="349" t="s">
        <v>298</v>
      </c>
      <c r="H130" s="350">
        <v>5</v>
      </c>
      <c r="I130" s="247" t="s">
        <v>324</v>
      </c>
      <c r="J130" s="248">
        <v>1</v>
      </c>
      <c r="K130" t="s">
        <v>270</v>
      </c>
      <c r="N130" s="247" t="s">
        <v>264</v>
      </c>
      <c r="O130" s="248">
        <v>2</v>
      </c>
      <c r="P130" t="s">
        <v>315</v>
      </c>
      <c r="S130" s="247" t="s">
        <v>268</v>
      </c>
      <c r="T130" s="248">
        <v>2</v>
      </c>
      <c r="U130" t="s">
        <v>317</v>
      </c>
      <c r="X130" s="247" t="s">
        <v>263</v>
      </c>
      <c r="Y130" s="248">
        <v>3</v>
      </c>
      <c r="Z130" t="s">
        <v>274</v>
      </c>
      <c r="AC130" s="247" t="s">
        <v>263</v>
      </c>
      <c r="AD130" s="248">
        <v>2</v>
      </c>
      <c r="AE130" s="19" t="s">
        <v>276</v>
      </c>
      <c r="AH130" s="247" t="s">
        <v>268</v>
      </c>
      <c r="AI130" s="248">
        <v>2</v>
      </c>
      <c r="AJ130" s="19" t="s">
        <v>277</v>
      </c>
      <c r="AM130" s="247" t="s">
        <v>265</v>
      </c>
      <c r="AN130" s="248">
        <v>5</v>
      </c>
      <c r="AO130" s="19" t="s">
        <v>278</v>
      </c>
      <c r="AR130" s="247" t="s">
        <v>265</v>
      </c>
      <c r="AS130" s="248">
        <v>5</v>
      </c>
      <c r="AT130" s="19" t="s">
        <v>280</v>
      </c>
      <c r="AW130" s="247" t="s">
        <v>304</v>
      </c>
      <c r="AX130" s="248">
        <v>3</v>
      </c>
      <c r="AY130" s="19" t="s">
        <v>281</v>
      </c>
      <c r="BB130" s="247" t="s">
        <v>304</v>
      </c>
      <c r="BC130" s="248">
        <v>3</v>
      </c>
      <c r="BD130" s="19" t="s">
        <v>283</v>
      </c>
      <c r="BG130" s="247" t="s">
        <v>263</v>
      </c>
      <c r="BH130" s="248">
        <v>5</v>
      </c>
      <c r="BI130" s="19" t="s">
        <v>271</v>
      </c>
      <c r="BL130" s="247" t="s">
        <v>264</v>
      </c>
      <c r="BM130" s="248">
        <v>2</v>
      </c>
      <c r="BN130" s="19" t="s">
        <v>284</v>
      </c>
    </row>
    <row r="131" spans="7:66" ht="33">
      <c r="G131" s="349" t="s">
        <v>299</v>
      </c>
      <c r="H131" s="350">
        <v>4</v>
      </c>
      <c r="I131" s="247" t="s">
        <v>325</v>
      </c>
      <c r="J131" s="248">
        <v>5</v>
      </c>
      <c r="K131" t="s">
        <v>270</v>
      </c>
      <c r="N131" s="247" t="s">
        <v>265</v>
      </c>
      <c r="O131" s="248">
        <v>5</v>
      </c>
      <c r="P131" t="s">
        <v>315</v>
      </c>
      <c r="S131" s="247" t="s">
        <v>310</v>
      </c>
      <c r="T131" s="248">
        <v>4</v>
      </c>
      <c r="U131" t="s">
        <v>317</v>
      </c>
      <c r="X131" s="247" t="s">
        <v>310</v>
      </c>
      <c r="Y131" s="248">
        <v>1</v>
      </c>
      <c r="Z131" t="s">
        <v>274</v>
      </c>
      <c r="AC131" s="247" t="s">
        <v>267</v>
      </c>
      <c r="AD131" s="248">
        <v>3</v>
      </c>
      <c r="AE131" s="19" t="s">
        <v>276</v>
      </c>
      <c r="AH131" s="247" t="s">
        <v>266</v>
      </c>
      <c r="AI131" s="248">
        <v>2</v>
      </c>
      <c r="AJ131" s="19" t="s">
        <v>277</v>
      </c>
      <c r="AM131" s="247" t="s">
        <v>304</v>
      </c>
      <c r="AN131" s="248">
        <v>6</v>
      </c>
      <c r="AO131" s="19" t="s">
        <v>278</v>
      </c>
      <c r="AR131" s="247" t="s">
        <v>304</v>
      </c>
      <c r="AS131" s="248">
        <v>7</v>
      </c>
      <c r="AT131" s="19" t="s">
        <v>280</v>
      </c>
      <c r="AW131" s="247" t="s">
        <v>305</v>
      </c>
      <c r="AX131" s="248">
        <v>1</v>
      </c>
      <c r="AY131" s="19" t="s">
        <v>281</v>
      </c>
      <c r="BB131" s="247" t="s">
        <v>305</v>
      </c>
      <c r="BC131" s="248">
        <v>1</v>
      </c>
      <c r="BD131" s="19" t="s">
        <v>283</v>
      </c>
      <c r="BG131" s="247" t="s">
        <v>268</v>
      </c>
      <c r="BH131" s="248">
        <v>1</v>
      </c>
      <c r="BI131" s="19" t="s">
        <v>271</v>
      </c>
      <c r="BL131" s="247" t="s">
        <v>267</v>
      </c>
      <c r="BM131" s="248">
        <v>4</v>
      </c>
      <c r="BN131" s="19" t="s">
        <v>284</v>
      </c>
    </row>
    <row r="132" spans="7:66" ht="33">
      <c r="G132" s="349" t="s">
        <v>300</v>
      </c>
      <c r="H132" s="350">
        <v>2</v>
      </c>
      <c r="I132" s="247" t="s">
        <v>326</v>
      </c>
      <c r="J132" s="248">
        <v>4</v>
      </c>
      <c r="K132" t="s">
        <v>270</v>
      </c>
      <c r="N132" s="247" t="s">
        <v>304</v>
      </c>
      <c r="O132" s="248">
        <v>4</v>
      </c>
      <c r="P132" t="s">
        <v>315</v>
      </c>
      <c r="S132" s="247" t="s">
        <v>304</v>
      </c>
      <c r="T132" s="248">
        <v>9</v>
      </c>
      <c r="U132" t="s">
        <v>317</v>
      </c>
      <c r="X132" s="247" t="s">
        <v>304</v>
      </c>
      <c r="Y132" s="248">
        <v>3</v>
      </c>
      <c r="Z132" t="s">
        <v>274</v>
      </c>
      <c r="AC132" s="247" t="s">
        <v>304</v>
      </c>
      <c r="AD132" s="248">
        <v>8</v>
      </c>
      <c r="AE132" s="19" t="s">
        <v>276</v>
      </c>
      <c r="AH132" s="247" t="s">
        <v>310</v>
      </c>
      <c r="AI132" s="248">
        <v>5</v>
      </c>
      <c r="AJ132" s="19" t="s">
        <v>277</v>
      </c>
      <c r="AM132" s="247" t="s">
        <v>305</v>
      </c>
      <c r="AN132" s="248">
        <v>1</v>
      </c>
      <c r="AO132" s="19" t="s">
        <v>278</v>
      </c>
      <c r="AR132" s="247" t="s">
        <v>305</v>
      </c>
      <c r="AS132" s="248">
        <v>1</v>
      </c>
      <c r="AT132" s="19" t="s">
        <v>280</v>
      </c>
      <c r="AW132" s="247" t="s">
        <v>306</v>
      </c>
      <c r="AX132" s="248">
        <v>2</v>
      </c>
      <c r="AY132" s="19" t="s">
        <v>281</v>
      </c>
      <c r="BB132" s="247" t="s">
        <v>306</v>
      </c>
      <c r="BC132" s="248">
        <v>2</v>
      </c>
      <c r="BD132" s="19" t="s">
        <v>283</v>
      </c>
      <c r="BG132" s="247" t="s">
        <v>310</v>
      </c>
      <c r="BH132" s="248">
        <v>3</v>
      </c>
      <c r="BI132" s="19" t="s">
        <v>271</v>
      </c>
      <c r="BL132" s="247" t="s">
        <v>310</v>
      </c>
      <c r="BM132" s="248">
        <v>2</v>
      </c>
      <c r="BN132" s="19" t="s">
        <v>284</v>
      </c>
    </row>
    <row r="133" spans="7:66" ht="33">
      <c r="G133" s="349" t="s">
        <v>301</v>
      </c>
      <c r="H133" s="350">
        <v>8</v>
      </c>
      <c r="I133" s="247" t="s">
        <v>327</v>
      </c>
      <c r="J133" s="248">
        <v>2</v>
      </c>
      <c r="K133" t="s">
        <v>270</v>
      </c>
      <c r="N133" s="247" t="s">
        <v>305</v>
      </c>
      <c r="O133" s="248">
        <v>1</v>
      </c>
      <c r="P133" t="s">
        <v>315</v>
      </c>
      <c r="S133" s="247" t="s">
        <v>305</v>
      </c>
      <c r="T133" s="248">
        <v>3</v>
      </c>
      <c r="U133" t="s">
        <v>317</v>
      </c>
      <c r="X133" s="247" t="s">
        <v>305</v>
      </c>
      <c r="Y133" s="248">
        <v>1</v>
      </c>
      <c r="Z133" t="s">
        <v>274</v>
      </c>
      <c r="AC133" s="247" t="s">
        <v>310</v>
      </c>
      <c r="AD133" s="248">
        <v>1</v>
      </c>
      <c r="AE133" s="19" t="s">
        <v>276</v>
      </c>
      <c r="AH133" s="247" t="s">
        <v>304</v>
      </c>
      <c r="AI133" s="248">
        <v>7</v>
      </c>
      <c r="AJ133" s="19" t="s">
        <v>277</v>
      </c>
      <c r="AM133" s="247" t="s">
        <v>306</v>
      </c>
      <c r="AN133" s="248">
        <v>4</v>
      </c>
      <c r="AO133" s="19" t="s">
        <v>278</v>
      </c>
      <c r="AR133" s="247" t="s">
        <v>306</v>
      </c>
      <c r="AS133" s="248">
        <v>4</v>
      </c>
      <c r="AT133" s="19" t="s">
        <v>280</v>
      </c>
      <c r="AW133" s="247" t="s">
        <v>266</v>
      </c>
      <c r="AX133" s="248">
        <v>5</v>
      </c>
      <c r="AY133" s="19" t="s">
        <v>281</v>
      </c>
      <c r="BB133" s="247" t="s">
        <v>266</v>
      </c>
      <c r="BC133" s="248">
        <v>5</v>
      </c>
      <c r="BD133" s="19" t="s">
        <v>283</v>
      </c>
      <c r="BG133" s="247" t="s">
        <v>304</v>
      </c>
      <c r="BH133" s="248">
        <v>5</v>
      </c>
      <c r="BI133" s="19" t="s">
        <v>271</v>
      </c>
      <c r="BL133" s="247" t="s">
        <v>304</v>
      </c>
      <c r="BM133" s="248">
        <v>4</v>
      </c>
      <c r="BN133" s="19" t="s">
        <v>284</v>
      </c>
    </row>
    <row r="134" spans="7:66" ht="33">
      <c r="G134" s="349" t="s">
        <v>302</v>
      </c>
      <c r="H134" s="350">
        <v>3</v>
      </c>
      <c r="I134" s="247" t="s">
        <v>328</v>
      </c>
      <c r="J134" s="248">
        <v>2</v>
      </c>
      <c r="K134" t="s">
        <v>270</v>
      </c>
      <c r="N134" s="247" t="s">
        <v>306</v>
      </c>
      <c r="O134" s="248">
        <v>2</v>
      </c>
      <c r="P134" t="s">
        <v>315</v>
      </c>
      <c r="S134" s="247" t="s">
        <v>306</v>
      </c>
      <c r="T134" s="248">
        <v>4</v>
      </c>
      <c r="U134" t="s">
        <v>317</v>
      </c>
      <c r="X134" s="247" t="s">
        <v>306</v>
      </c>
      <c r="Y134" s="248">
        <v>2</v>
      </c>
      <c r="Z134" t="s">
        <v>274</v>
      </c>
      <c r="AC134" s="247" t="s">
        <v>305</v>
      </c>
      <c r="AD134" s="248">
        <v>1</v>
      </c>
      <c r="AE134" s="19" t="s">
        <v>276</v>
      </c>
      <c r="AH134" s="247" t="s">
        <v>305</v>
      </c>
      <c r="AI134" s="248">
        <v>5</v>
      </c>
      <c r="AJ134" s="19" t="s">
        <v>277</v>
      </c>
      <c r="AM134" s="247" t="s">
        <v>266</v>
      </c>
      <c r="AN134" s="248">
        <v>5</v>
      </c>
      <c r="AO134" s="19" t="s">
        <v>278</v>
      </c>
      <c r="AR134" s="247" t="s">
        <v>266</v>
      </c>
      <c r="AS134" s="248">
        <v>4</v>
      </c>
      <c r="AT134" s="19" t="s">
        <v>280</v>
      </c>
      <c r="AW134" s="247" t="s">
        <v>267</v>
      </c>
      <c r="AX134" s="248">
        <v>4</v>
      </c>
      <c r="AY134" s="19" t="s">
        <v>281</v>
      </c>
      <c r="BB134" s="247" t="s">
        <v>267</v>
      </c>
      <c r="BC134" s="248">
        <v>4</v>
      </c>
      <c r="BD134" s="19" t="s">
        <v>283</v>
      </c>
      <c r="BG134" s="247" t="s">
        <v>305</v>
      </c>
      <c r="BH134" s="248">
        <v>1</v>
      </c>
      <c r="BI134" s="19" t="s">
        <v>271</v>
      </c>
      <c r="BL134" s="247" t="s">
        <v>305</v>
      </c>
      <c r="BM134" s="248">
        <v>1</v>
      </c>
      <c r="BN134" s="19" t="s">
        <v>284</v>
      </c>
    </row>
    <row r="135" spans="7:66" ht="33">
      <c r="G135" s="349" t="s">
        <v>303</v>
      </c>
      <c r="H135" s="350">
        <v>4</v>
      </c>
      <c r="I135" s="247" t="s">
        <v>329</v>
      </c>
      <c r="J135" s="248">
        <v>2</v>
      </c>
      <c r="K135" t="s">
        <v>270</v>
      </c>
      <c r="N135" s="247" t="s">
        <v>266</v>
      </c>
      <c r="O135" s="248">
        <v>5</v>
      </c>
      <c r="P135" t="s">
        <v>315</v>
      </c>
      <c r="S135" s="247" t="s">
        <v>311</v>
      </c>
      <c r="T135" s="248">
        <v>4</v>
      </c>
      <c r="U135" t="s">
        <v>317</v>
      </c>
      <c r="X135" s="247" t="s">
        <v>266</v>
      </c>
      <c r="Y135" s="248">
        <v>5</v>
      </c>
      <c r="Z135" t="s">
        <v>274</v>
      </c>
      <c r="AC135" s="247" t="s">
        <v>306</v>
      </c>
      <c r="AD135" s="248">
        <v>2</v>
      </c>
      <c r="AE135" s="19" t="s">
        <v>276</v>
      </c>
      <c r="AH135" s="247" t="s">
        <v>306</v>
      </c>
      <c r="AI135" s="248">
        <v>3</v>
      </c>
      <c r="AJ135" s="19" t="s">
        <v>277</v>
      </c>
      <c r="AM135" s="247" t="s">
        <v>267</v>
      </c>
      <c r="AN135" s="248">
        <v>4</v>
      </c>
      <c r="AO135" s="19" t="s">
        <v>278</v>
      </c>
      <c r="AR135" s="247" t="s">
        <v>311</v>
      </c>
      <c r="AS135" s="248">
        <v>1</v>
      </c>
      <c r="AT135" s="19" t="s">
        <v>280</v>
      </c>
      <c r="AW135" s="247" t="s">
        <v>307</v>
      </c>
      <c r="AX135" s="248">
        <v>2</v>
      </c>
      <c r="AY135" s="19" t="s">
        <v>281</v>
      </c>
      <c r="BB135" s="247" t="s">
        <v>307</v>
      </c>
      <c r="BC135" s="248">
        <v>2</v>
      </c>
      <c r="BD135" s="19" t="s">
        <v>283</v>
      </c>
      <c r="BG135" s="247" t="s">
        <v>306</v>
      </c>
      <c r="BH135" s="248">
        <v>2</v>
      </c>
      <c r="BI135" s="19" t="s">
        <v>271</v>
      </c>
      <c r="BL135" s="247" t="s">
        <v>306</v>
      </c>
      <c r="BM135" s="248">
        <v>2</v>
      </c>
      <c r="BN135" s="19" t="s">
        <v>284</v>
      </c>
    </row>
    <row r="136" spans="7:66" ht="33">
      <c r="G136" s="349" t="s">
        <v>259</v>
      </c>
      <c r="H136" s="350">
        <v>51</v>
      </c>
      <c r="I136" s="247" t="s">
        <v>330</v>
      </c>
      <c r="J136" s="248">
        <v>4</v>
      </c>
      <c r="K136" t="s">
        <v>270</v>
      </c>
      <c r="N136" s="247" t="s">
        <v>267</v>
      </c>
      <c r="O136" s="248">
        <v>4</v>
      </c>
      <c r="P136" t="s">
        <v>315</v>
      </c>
      <c r="S136" s="247" t="s">
        <v>312</v>
      </c>
      <c r="T136" s="248">
        <v>4</v>
      </c>
      <c r="U136" t="s">
        <v>317</v>
      </c>
      <c r="X136" s="247" t="s">
        <v>267</v>
      </c>
      <c r="Y136" s="248">
        <v>4</v>
      </c>
      <c r="Z136" t="s">
        <v>274</v>
      </c>
      <c r="AC136" s="247" t="s">
        <v>266</v>
      </c>
      <c r="AD136" s="248">
        <v>4</v>
      </c>
      <c r="AE136" s="19" t="s">
        <v>276</v>
      </c>
      <c r="AH136" s="247" t="s">
        <v>311</v>
      </c>
      <c r="AI136" s="248">
        <v>3</v>
      </c>
      <c r="AJ136" s="19" t="s">
        <v>277</v>
      </c>
      <c r="AM136" s="247" t="s">
        <v>307</v>
      </c>
      <c r="AN136" s="248">
        <v>2</v>
      </c>
      <c r="AO136" s="19" t="s">
        <v>278</v>
      </c>
      <c r="AR136" s="247" t="s">
        <v>307</v>
      </c>
      <c r="AS136" s="248">
        <v>2</v>
      </c>
      <c r="AT136" s="19" t="s">
        <v>280</v>
      </c>
      <c r="AW136" s="247" t="s">
        <v>308</v>
      </c>
      <c r="AX136" s="248">
        <v>2</v>
      </c>
      <c r="AY136" s="19" t="s">
        <v>281</v>
      </c>
      <c r="BB136" s="247" t="s">
        <v>308</v>
      </c>
      <c r="BC136" s="248">
        <v>2</v>
      </c>
      <c r="BD136" s="19" t="s">
        <v>283</v>
      </c>
      <c r="BG136" s="247" t="s">
        <v>313</v>
      </c>
      <c r="BH136" s="248">
        <v>1</v>
      </c>
      <c r="BI136" s="19" t="s">
        <v>271</v>
      </c>
      <c r="BL136" s="247" t="s">
        <v>313</v>
      </c>
      <c r="BM136" s="248">
        <v>1</v>
      </c>
      <c r="BN136" s="19" t="s">
        <v>284</v>
      </c>
    </row>
    <row r="137" spans="7:66" ht="33">
      <c r="G137"/>
      <c r="H137"/>
      <c r="I137" s="247" t="s">
        <v>331</v>
      </c>
      <c r="J137" s="248">
        <v>2</v>
      </c>
      <c r="K137" t="s">
        <v>270</v>
      </c>
      <c r="N137" s="247" t="s">
        <v>307</v>
      </c>
      <c r="O137" s="248">
        <v>2</v>
      </c>
      <c r="P137" t="s">
        <v>315</v>
      </c>
      <c r="S137" s="247" t="s">
        <v>313</v>
      </c>
      <c r="T137" s="248">
        <v>1</v>
      </c>
      <c r="U137" t="s">
        <v>317</v>
      </c>
      <c r="X137" s="247" t="s">
        <v>307</v>
      </c>
      <c r="Y137" s="248">
        <v>2</v>
      </c>
      <c r="Z137" t="s">
        <v>274</v>
      </c>
      <c r="AC137" s="247" t="s">
        <v>312</v>
      </c>
      <c r="AD137" s="248">
        <v>1</v>
      </c>
      <c r="AE137" s="19" t="s">
        <v>276</v>
      </c>
      <c r="AH137" s="247" t="s">
        <v>312</v>
      </c>
      <c r="AI137" s="248">
        <v>4</v>
      </c>
      <c r="AJ137" s="19" t="s">
        <v>277</v>
      </c>
      <c r="AM137" s="247" t="s">
        <v>308</v>
      </c>
      <c r="AN137" s="248">
        <v>2</v>
      </c>
      <c r="AO137" s="19" t="s">
        <v>278</v>
      </c>
      <c r="AR137" s="247" t="s">
        <v>308</v>
      </c>
      <c r="AS137" s="248">
        <v>2</v>
      </c>
      <c r="AT137" s="19" t="s">
        <v>280</v>
      </c>
      <c r="AW137" s="247" t="s">
        <v>263</v>
      </c>
      <c r="AX137" s="248">
        <v>6</v>
      </c>
      <c r="AY137" s="19" t="s">
        <v>281</v>
      </c>
      <c r="BB137" s="247" t="s">
        <v>263</v>
      </c>
      <c r="BC137" s="248">
        <v>6</v>
      </c>
      <c r="BD137" s="19" t="s">
        <v>283</v>
      </c>
      <c r="BG137" s="247" t="s">
        <v>308</v>
      </c>
      <c r="BH137" s="248">
        <v>3</v>
      </c>
      <c r="BI137" s="19" t="s">
        <v>271</v>
      </c>
      <c r="BL137" s="247" t="s">
        <v>308</v>
      </c>
      <c r="BM137" s="248">
        <v>3</v>
      </c>
      <c r="BN137" s="19" t="s">
        <v>284</v>
      </c>
    </row>
    <row r="138" spans="7:66" ht="33">
      <c r="G138"/>
      <c r="H138"/>
      <c r="I138" s="247" t="s">
        <v>304</v>
      </c>
      <c r="J138" s="248">
        <v>3</v>
      </c>
      <c r="K138" t="s">
        <v>270</v>
      </c>
      <c r="N138" s="247" t="s">
        <v>308</v>
      </c>
      <c r="O138" s="248">
        <v>5</v>
      </c>
      <c r="P138" t="s">
        <v>315</v>
      </c>
      <c r="S138" s="247" t="s">
        <v>308</v>
      </c>
      <c r="T138" s="248">
        <v>8</v>
      </c>
      <c r="U138" t="s">
        <v>317</v>
      </c>
      <c r="X138" s="247" t="s">
        <v>308</v>
      </c>
      <c r="Y138" s="248">
        <v>5</v>
      </c>
      <c r="Z138" t="s">
        <v>274</v>
      </c>
      <c r="AC138" s="247" t="s">
        <v>311</v>
      </c>
      <c r="AD138" s="248">
        <v>1</v>
      </c>
      <c r="AE138" s="19" t="s">
        <v>276</v>
      </c>
      <c r="AH138" s="247" t="s">
        <v>307</v>
      </c>
      <c r="AI138" s="248">
        <v>2</v>
      </c>
      <c r="AJ138" s="19" t="s">
        <v>277</v>
      </c>
      <c r="AM138" s="247" t="s">
        <v>263</v>
      </c>
      <c r="AN138" s="248">
        <v>6</v>
      </c>
      <c r="AO138" s="19" t="s">
        <v>278</v>
      </c>
      <c r="AR138" s="247" t="s">
        <v>263</v>
      </c>
      <c r="AS138" s="248">
        <v>6</v>
      </c>
      <c r="AT138" s="19" t="s">
        <v>280</v>
      </c>
      <c r="AW138" s="247" t="s">
        <v>264</v>
      </c>
      <c r="AX138" s="248">
        <v>3</v>
      </c>
      <c r="AY138" s="19" t="s">
        <v>281</v>
      </c>
      <c r="BB138" s="247" t="s">
        <v>264</v>
      </c>
      <c r="BC138" s="248">
        <v>3</v>
      </c>
      <c r="BD138" s="19" t="s">
        <v>283</v>
      </c>
      <c r="BG138" s="247" t="s">
        <v>307</v>
      </c>
      <c r="BH138" s="248">
        <v>1</v>
      </c>
      <c r="BI138" s="19" t="s">
        <v>271</v>
      </c>
      <c r="BL138" s="247" t="s">
        <v>307</v>
      </c>
      <c r="BM138" s="248">
        <v>1</v>
      </c>
      <c r="BN138" s="19" t="s">
        <v>284</v>
      </c>
    </row>
    <row r="139" spans="7:66" ht="33">
      <c r="G139"/>
      <c r="H139"/>
      <c r="I139" s="247" t="s">
        <v>305</v>
      </c>
      <c r="J139" s="248">
        <v>1</v>
      </c>
      <c r="K139" t="s">
        <v>270</v>
      </c>
      <c r="N139" s="247" t="s">
        <v>309</v>
      </c>
      <c r="O139" s="248">
        <v>1</v>
      </c>
      <c r="P139" t="s">
        <v>315</v>
      </c>
      <c r="S139" s="247" t="s">
        <v>307</v>
      </c>
      <c r="T139" s="248">
        <v>1</v>
      </c>
      <c r="U139" t="s">
        <v>317</v>
      </c>
      <c r="X139" s="247" t="s">
        <v>309</v>
      </c>
      <c r="Y139" s="248">
        <v>3</v>
      </c>
      <c r="Z139" t="s">
        <v>274</v>
      </c>
      <c r="AC139" s="247" t="s">
        <v>307</v>
      </c>
      <c r="AD139" s="248">
        <v>2</v>
      </c>
      <c r="AE139" s="19" t="s">
        <v>276</v>
      </c>
      <c r="AH139" s="247" t="s">
        <v>308</v>
      </c>
      <c r="AI139" s="248">
        <v>8</v>
      </c>
      <c r="AJ139" s="19" t="s">
        <v>277</v>
      </c>
      <c r="AM139" s="247" t="s">
        <v>309</v>
      </c>
      <c r="AN139" s="248">
        <v>2</v>
      </c>
      <c r="AO139" s="19" t="s">
        <v>278</v>
      </c>
      <c r="AR139" s="247" t="s">
        <v>309</v>
      </c>
      <c r="AS139" s="248">
        <v>2</v>
      </c>
      <c r="AT139" s="19" t="s">
        <v>280</v>
      </c>
      <c r="AW139" s="247" t="s">
        <v>268</v>
      </c>
      <c r="AX139" s="248">
        <v>4</v>
      </c>
      <c r="AY139" s="19" t="s">
        <v>281</v>
      </c>
      <c r="BB139" s="247" t="s">
        <v>268</v>
      </c>
      <c r="BC139" s="248">
        <v>4</v>
      </c>
      <c r="BD139" s="19" t="s">
        <v>283</v>
      </c>
      <c r="BG139" s="247" t="s">
        <v>309</v>
      </c>
      <c r="BH139" s="248">
        <v>3</v>
      </c>
      <c r="BI139" s="19" t="s">
        <v>271</v>
      </c>
      <c r="BL139" s="247" t="s">
        <v>309</v>
      </c>
      <c r="BM139" s="248">
        <v>1</v>
      </c>
      <c r="BN139" s="19" t="s">
        <v>284</v>
      </c>
    </row>
    <row r="140" spans="7:66" ht="33">
      <c r="G140"/>
      <c r="H140"/>
      <c r="I140" s="247" t="s">
        <v>306</v>
      </c>
      <c r="J140" s="248">
        <v>2</v>
      </c>
      <c r="K140" t="s">
        <v>270</v>
      </c>
      <c r="N140" s="247" t="s">
        <v>268</v>
      </c>
      <c r="O140" s="248">
        <v>4</v>
      </c>
      <c r="P140" t="s">
        <v>315</v>
      </c>
      <c r="S140" s="247" t="s">
        <v>309</v>
      </c>
      <c r="T140" s="248">
        <v>2</v>
      </c>
      <c r="U140" t="s">
        <v>317</v>
      </c>
      <c r="X140" s="247" t="s">
        <v>314</v>
      </c>
      <c r="Y140" s="248">
        <v>4</v>
      </c>
      <c r="Z140" t="s">
        <v>274</v>
      </c>
      <c r="AC140" s="247" t="s">
        <v>308</v>
      </c>
      <c r="AD140" s="248">
        <v>6</v>
      </c>
      <c r="AE140" s="19" t="s">
        <v>276</v>
      </c>
      <c r="AH140" s="247" t="s">
        <v>309</v>
      </c>
      <c r="AI140" s="248">
        <v>2</v>
      </c>
      <c r="AJ140" s="19" t="s">
        <v>277</v>
      </c>
      <c r="AM140" s="247" t="s">
        <v>314</v>
      </c>
      <c r="AN140" s="248">
        <v>1</v>
      </c>
      <c r="AO140" s="19" t="s">
        <v>278</v>
      </c>
      <c r="AR140" s="247" t="s">
        <v>314</v>
      </c>
      <c r="AS140" s="248">
        <v>4</v>
      </c>
      <c r="AT140" s="19" t="s">
        <v>280</v>
      </c>
      <c r="AW140" s="247" t="s">
        <v>259</v>
      </c>
      <c r="AX140" s="248">
        <v>51</v>
      </c>
      <c r="AY140" s="19" t="s">
        <v>281</v>
      </c>
      <c r="BB140" s="247" t="s">
        <v>259</v>
      </c>
      <c r="BC140" s="248">
        <v>51</v>
      </c>
      <c r="BD140" s="19" t="s">
        <v>283</v>
      </c>
      <c r="BG140" s="247" t="s">
        <v>314</v>
      </c>
      <c r="BH140" s="248">
        <v>3</v>
      </c>
      <c r="BI140" s="19" t="s">
        <v>271</v>
      </c>
      <c r="BL140" s="247" t="s">
        <v>268</v>
      </c>
      <c r="BM140" s="248">
        <v>4</v>
      </c>
      <c r="BN140" s="19" t="s">
        <v>284</v>
      </c>
    </row>
    <row r="141" spans="7:66" ht="33">
      <c r="G141"/>
      <c r="H141"/>
      <c r="I141" s="247" t="s">
        <v>308</v>
      </c>
      <c r="J141" s="248">
        <v>6</v>
      </c>
      <c r="K141"/>
      <c r="N141" s="247" t="s">
        <v>259</v>
      </c>
      <c r="O141" s="248">
        <v>51</v>
      </c>
      <c r="P141"/>
      <c r="S141" s="247" t="s">
        <v>314</v>
      </c>
      <c r="T141" s="248">
        <v>2</v>
      </c>
      <c r="U141" t="s">
        <v>317</v>
      </c>
      <c r="X141" s="247" t="s">
        <v>259</v>
      </c>
      <c r="Y141" s="248">
        <v>51</v>
      </c>
      <c r="Z141"/>
      <c r="AC141" s="247" t="s">
        <v>309</v>
      </c>
      <c r="AD141" s="248">
        <v>3</v>
      </c>
      <c r="AE141" s="19" t="s">
        <v>276</v>
      </c>
      <c r="AH141" s="247" t="s">
        <v>314</v>
      </c>
      <c r="AI141" s="248">
        <v>2</v>
      </c>
      <c r="AJ141" s="19" t="s">
        <v>277</v>
      </c>
      <c r="AM141" s="247" t="s">
        <v>259</v>
      </c>
      <c r="AN141" s="248">
        <v>51</v>
      </c>
      <c r="AR141" s="247" t="s">
        <v>259</v>
      </c>
      <c r="AS141" s="248">
        <v>51</v>
      </c>
      <c r="AT141" s="19" t="s">
        <v>280</v>
      </c>
      <c r="AW141"/>
      <c r="AX141"/>
      <c r="AY141" s="19" t="s">
        <v>281</v>
      </c>
      <c r="BB141"/>
      <c r="BC141"/>
      <c r="BD141" s="19" t="s">
        <v>283</v>
      </c>
      <c r="BG141" s="247" t="s">
        <v>266</v>
      </c>
      <c r="BH141" s="248">
        <v>5</v>
      </c>
      <c r="BI141" s="19" t="s">
        <v>271</v>
      </c>
      <c r="BL141" s="247" t="s">
        <v>260</v>
      </c>
      <c r="BM141" s="248">
        <v>5</v>
      </c>
      <c r="BN141" s="19" t="s">
        <v>284</v>
      </c>
    </row>
    <row r="142" spans="7:66" ht="33">
      <c r="G142"/>
      <c r="H142"/>
      <c r="I142" s="247" t="s">
        <v>309</v>
      </c>
      <c r="J142" s="248">
        <v>1</v>
      </c>
      <c r="K142"/>
      <c r="N142"/>
      <c r="O142"/>
      <c r="P142"/>
      <c r="S142" s="247" t="s">
        <v>259</v>
      </c>
      <c r="T142" s="248">
        <v>51</v>
      </c>
      <c r="U142"/>
      <c r="X142"/>
      <c r="Y142"/>
      <c r="Z142"/>
      <c r="AC142" s="247" t="s">
        <v>314</v>
      </c>
      <c r="AD142" s="248">
        <v>4</v>
      </c>
      <c r="AE142" s="19" t="s">
        <v>276</v>
      </c>
      <c r="AH142" s="247" t="s">
        <v>259</v>
      </c>
      <c r="AI142" s="248">
        <v>51</v>
      </c>
      <c r="AM142"/>
      <c r="AN142"/>
      <c r="AR142"/>
      <c r="AS142"/>
      <c r="AT142" s="19" t="s">
        <v>280</v>
      </c>
      <c r="AW142"/>
      <c r="AX142"/>
      <c r="AY142" s="19" t="s">
        <v>281</v>
      </c>
      <c r="BB142"/>
      <c r="BC142"/>
      <c r="BD142" s="19" t="s">
        <v>283</v>
      </c>
      <c r="BG142" s="247" t="s">
        <v>267</v>
      </c>
      <c r="BH142" s="248">
        <v>4</v>
      </c>
      <c r="BI142" s="19" t="s">
        <v>271</v>
      </c>
      <c r="BL142" s="247" t="s">
        <v>266</v>
      </c>
      <c r="BM142" s="248">
        <v>5</v>
      </c>
      <c r="BN142" s="19" t="s">
        <v>284</v>
      </c>
    </row>
    <row r="143" spans="7:66" ht="33">
      <c r="G143"/>
      <c r="H143"/>
      <c r="I143" s="247" t="s">
        <v>259</v>
      </c>
      <c r="J143" s="248">
        <v>51</v>
      </c>
      <c r="K143"/>
      <c r="N143"/>
      <c r="O143"/>
      <c r="P143" t="s">
        <v>272</v>
      </c>
      <c r="S143"/>
      <c r="T143"/>
      <c r="U143" t="s">
        <v>273</v>
      </c>
      <c r="X143"/>
      <c r="Y143"/>
      <c r="Z143"/>
      <c r="AC143" s="247" t="s">
        <v>259</v>
      </c>
      <c r="AD143" s="248">
        <v>51</v>
      </c>
      <c r="AH143"/>
      <c r="AI143"/>
      <c r="AM143"/>
      <c r="AN143"/>
      <c r="AR143"/>
      <c r="AS143"/>
      <c r="AT143" s="19" t="s">
        <v>280</v>
      </c>
      <c r="AW143"/>
      <c r="AX143"/>
      <c r="AY143" s="19" t="s">
        <v>281</v>
      </c>
      <c r="BB143"/>
      <c r="BC143"/>
      <c r="BD143" s="19" t="s">
        <v>283</v>
      </c>
      <c r="BG143" s="247" t="s">
        <v>259</v>
      </c>
      <c r="BH143" s="248">
        <v>51</v>
      </c>
      <c r="BI143" s="19" t="s">
        <v>271</v>
      </c>
      <c r="BL143" s="247" t="s">
        <v>259</v>
      </c>
      <c r="BM143" s="248">
        <v>51</v>
      </c>
      <c r="BN143" s="19" t="s">
        <v>284</v>
      </c>
    </row>
    <row r="144" spans="7:66" ht="33">
      <c r="I144"/>
      <c r="J144"/>
      <c r="K144"/>
      <c r="N144"/>
      <c r="O144"/>
      <c r="P144" t="s">
        <v>272</v>
      </c>
      <c r="S144"/>
      <c r="T144"/>
      <c r="U144" t="s">
        <v>273</v>
      </c>
      <c r="X144"/>
      <c r="Y144"/>
      <c r="Z144"/>
      <c r="AC144"/>
      <c r="AD144"/>
      <c r="AH144"/>
      <c r="AI144"/>
      <c r="AM144"/>
      <c r="AN144"/>
      <c r="AR144"/>
      <c r="AS144"/>
      <c r="AT144" s="19" t="s">
        <v>280</v>
      </c>
      <c r="AW144"/>
      <c r="AX144"/>
      <c r="AY144" s="19" t="s">
        <v>281</v>
      </c>
      <c r="BB144"/>
      <c r="BC144"/>
      <c r="BD144" s="19" t="s">
        <v>283</v>
      </c>
      <c r="BG144"/>
      <c r="BH144"/>
      <c r="BI144" s="19" t="s">
        <v>271</v>
      </c>
      <c r="BL144"/>
      <c r="BM144"/>
      <c r="BN144" s="19" t="s">
        <v>284</v>
      </c>
    </row>
    <row r="145" spans="1:68" ht="33">
      <c r="I145"/>
      <c r="J145"/>
      <c r="K145"/>
      <c r="N145"/>
      <c r="O145"/>
      <c r="P145" t="s">
        <v>272</v>
      </c>
      <c r="S145"/>
      <c r="T145"/>
      <c r="X145"/>
      <c r="Y145"/>
      <c r="Z145"/>
      <c r="AC145"/>
      <c r="AD145"/>
      <c r="AH145"/>
      <c r="AI145"/>
      <c r="AM145"/>
      <c r="AN145"/>
      <c r="AR145"/>
      <c r="AS145"/>
      <c r="AT145" s="19" t="s">
        <v>280</v>
      </c>
      <c r="AW145"/>
      <c r="AX145"/>
      <c r="AY145" s="19" t="s">
        <v>281</v>
      </c>
      <c r="BB145"/>
      <c r="BC145"/>
      <c r="BD145" s="19" t="s">
        <v>283</v>
      </c>
      <c r="BG145"/>
      <c r="BH145"/>
      <c r="BI145" s="19" t="s">
        <v>271</v>
      </c>
      <c r="BL145"/>
      <c r="BM145"/>
      <c r="BN145" s="19" t="s">
        <v>284</v>
      </c>
    </row>
    <row r="146" spans="1:68" ht="33">
      <c r="I146"/>
      <c r="J146"/>
      <c r="K146"/>
      <c r="N146"/>
      <c r="O146"/>
      <c r="P146" t="s">
        <v>272</v>
      </c>
      <c r="S146"/>
      <c r="T146"/>
      <c r="X146"/>
      <c r="Y146"/>
      <c r="Z146"/>
      <c r="AC146"/>
      <c r="AD146"/>
      <c r="AH146"/>
      <c r="AI146"/>
      <c r="AM146"/>
      <c r="AN146"/>
      <c r="AR146"/>
      <c r="AS146"/>
      <c r="AT146" s="19" t="s">
        <v>280</v>
      </c>
      <c r="AW146"/>
      <c r="AX146"/>
      <c r="AY146" s="19" t="s">
        <v>281</v>
      </c>
      <c r="BB146"/>
      <c r="BC146"/>
      <c r="BD146" s="19" t="s">
        <v>283</v>
      </c>
      <c r="BG146"/>
      <c r="BH146"/>
      <c r="BI146" s="19" t="s">
        <v>271</v>
      </c>
      <c r="BL146"/>
      <c r="BM146"/>
      <c r="BN146" s="19" t="s">
        <v>284</v>
      </c>
    </row>
    <row r="147" spans="1:68" ht="33">
      <c r="I147"/>
      <c r="J147"/>
      <c r="K147"/>
      <c r="N147"/>
      <c r="O147"/>
      <c r="P147" t="s">
        <v>272</v>
      </c>
      <c r="S147"/>
      <c r="T147"/>
      <c r="X147"/>
      <c r="Y147"/>
      <c r="Z147"/>
      <c r="AC147"/>
      <c r="AD147"/>
      <c r="AH147"/>
      <c r="AI147"/>
      <c r="AM147"/>
      <c r="AN147"/>
      <c r="AR147"/>
      <c r="AS147"/>
      <c r="AT147" s="19" t="s">
        <v>280</v>
      </c>
      <c r="AW147"/>
      <c r="AX147"/>
      <c r="AY147" s="19" t="s">
        <v>281</v>
      </c>
      <c r="BB147"/>
      <c r="BC147"/>
      <c r="BD147" s="19" t="s">
        <v>283</v>
      </c>
      <c r="BG147"/>
      <c r="BH147"/>
      <c r="BI147" s="19" t="s">
        <v>271</v>
      </c>
      <c r="BL147"/>
      <c r="BM147"/>
      <c r="BN147" s="19" t="s">
        <v>284</v>
      </c>
    </row>
    <row r="148" spans="1:68" s="245" customFormat="1" ht="33">
      <c r="A148" s="243"/>
      <c r="B148" s="243"/>
      <c r="C148" s="243"/>
      <c r="D148" s="244"/>
      <c r="E148" s="244"/>
      <c r="F148" s="244"/>
      <c r="G148" s="244"/>
      <c r="H148" s="244"/>
      <c r="I148" s="359"/>
      <c r="J148" s="359"/>
      <c r="K148" s="359"/>
      <c r="N148" s="359"/>
      <c r="O148" s="359"/>
      <c r="S148" s="359"/>
      <c r="T148" s="359"/>
      <c r="X148" s="359"/>
      <c r="Y148" s="359"/>
      <c r="Z148" s="359"/>
      <c r="AC148" s="359"/>
      <c r="AD148" s="359"/>
      <c r="AH148" s="359"/>
      <c r="AI148" s="359"/>
      <c r="AM148" s="359"/>
      <c r="AN148" s="359"/>
      <c r="AR148" s="359"/>
      <c r="AS148" s="359"/>
      <c r="AW148" s="359"/>
      <c r="AX148" s="359"/>
      <c r="AY148" s="245" t="s">
        <v>281</v>
      </c>
      <c r="BB148" s="359"/>
      <c r="BC148" s="359"/>
      <c r="BD148" s="245" t="s">
        <v>283</v>
      </c>
      <c r="BG148" s="359"/>
      <c r="BH148" s="359"/>
      <c r="BL148" s="359"/>
      <c r="BM148" s="359"/>
      <c r="BN148" s="245" t="s">
        <v>284</v>
      </c>
    </row>
    <row r="149" spans="1:68" ht="20.25" customHeight="1">
      <c r="I149" s="246" t="s">
        <v>333</v>
      </c>
      <c r="J149" s="247">
        <v>1</v>
      </c>
      <c r="N149" s="246" t="s">
        <v>333</v>
      </c>
      <c r="O149" s="247">
        <v>1</v>
      </c>
      <c r="S149"/>
      <c r="T149" s="247"/>
      <c r="X149" s="246" t="s">
        <v>333</v>
      </c>
      <c r="Y149" s="247">
        <v>1</v>
      </c>
      <c r="AC149" s="246" t="s">
        <v>333</v>
      </c>
      <c r="AD149" s="247">
        <v>1</v>
      </c>
      <c r="AM149" s="246" t="s">
        <v>333</v>
      </c>
      <c r="AN149" s="247">
        <v>1</v>
      </c>
      <c r="AR149" s="246" t="s">
        <v>333</v>
      </c>
      <c r="AS149" s="247">
        <v>1</v>
      </c>
      <c r="AW149" s="246" t="s">
        <v>333</v>
      </c>
      <c r="AX149" s="247">
        <v>1</v>
      </c>
      <c r="BB149" s="246" t="s">
        <v>333</v>
      </c>
      <c r="BC149" s="247">
        <v>1</v>
      </c>
      <c r="BG149" s="246" t="s">
        <v>333</v>
      </c>
      <c r="BH149" s="247">
        <v>1</v>
      </c>
      <c r="BL149" s="246" t="s">
        <v>333</v>
      </c>
      <c r="BM149" s="247">
        <v>1</v>
      </c>
    </row>
    <row r="150" spans="1:68" ht="20.25" customHeight="1"/>
    <row r="151" spans="1:68">
      <c r="I151" s="246" t="s">
        <v>258</v>
      </c>
      <c r="J151" t="s">
        <v>269</v>
      </c>
      <c r="N151" s="246" t="s">
        <v>258</v>
      </c>
      <c r="O151" t="s">
        <v>269</v>
      </c>
      <c r="S151"/>
      <c r="T151"/>
      <c r="X151" s="246" t="s">
        <v>258</v>
      </c>
      <c r="Y151" t="s">
        <v>269</v>
      </c>
      <c r="AC151" s="246" t="s">
        <v>258</v>
      </c>
      <c r="AD151" t="s">
        <v>269</v>
      </c>
      <c r="AM151" s="246" t="s">
        <v>258</v>
      </c>
      <c r="AN151" t="s">
        <v>269</v>
      </c>
      <c r="AR151" s="246" t="s">
        <v>258</v>
      </c>
      <c r="AS151" t="s">
        <v>269</v>
      </c>
      <c r="AW151" s="246" t="s">
        <v>258</v>
      </c>
      <c r="AX151" t="s">
        <v>269</v>
      </c>
      <c r="BB151" s="246" t="s">
        <v>258</v>
      </c>
      <c r="BC151" t="s">
        <v>269</v>
      </c>
      <c r="BG151" s="246" t="s">
        <v>258</v>
      </c>
      <c r="BH151" t="s">
        <v>269</v>
      </c>
      <c r="BL151" s="246" t="s">
        <v>258</v>
      </c>
      <c r="BM151" t="s">
        <v>269</v>
      </c>
    </row>
    <row r="152" spans="1:68" ht="33">
      <c r="I152" s="247" t="s">
        <v>265</v>
      </c>
      <c r="J152" s="248">
        <v>5</v>
      </c>
      <c r="K152" s="245" t="str">
        <f>I152</f>
        <v>110000</v>
      </c>
      <c r="L152" s="19">
        <f>J152/2*-1</f>
        <v>-2.5</v>
      </c>
      <c r="M152" t="s">
        <v>270</v>
      </c>
      <c r="N152" s="247" t="s">
        <v>265</v>
      </c>
      <c r="O152" s="248">
        <v>5</v>
      </c>
      <c r="P152" s="245" t="str">
        <f>N152</f>
        <v>110000</v>
      </c>
      <c r="Q152" s="19">
        <f>O152/2*-1</f>
        <v>-2.5</v>
      </c>
      <c r="R152" t="s">
        <v>272</v>
      </c>
      <c r="S152" s="247"/>
      <c r="T152" s="248"/>
      <c r="X152" s="247" t="s">
        <v>265</v>
      </c>
      <c r="Y152" s="248">
        <v>2</v>
      </c>
      <c r="Z152" s="245" t="str">
        <f>X152</f>
        <v>110000</v>
      </c>
      <c r="AA152" s="19">
        <f>Y152/2*-1</f>
        <v>-1</v>
      </c>
      <c r="AB152" t="s">
        <v>274</v>
      </c>
      <c r="AC152" s="247" t="s">
        <v>265</v>
      </c>
      <c r="AD152" s="248">
        <v>2</v>
      </c>
      <c r="AE152" s="245" t="str">
        <f>AC152</f>
        <v>110000</v>
      </c>
      <c r="AF152" s="19">
        <f>AD152/2*-1</f>
        <v>-1</v>
      </c>
      <c r="AG152" s="19" t="s">
        <v>276</v>
      </c>
      <c r="AM152" s="247" t="s">
        <v>265</v>
      </c>
      <c r="AN152" s="248">
        <v>4</v>
      </c>
      <c r="AO152" s="245" t="str">
        <f>AM152</f>
        <v>110000</v>
      </c>
      <c r="AP152" s="19">
        <f>AN152/2*-1</f>
        <v>-2</v>
      </c>
      <c r="AQ152" s="19" t="s">
        <v>278</v>
      </c>
      <c r="AR152" s="247" t="s">
        <v>265</v>
      </c>
      <c r="AS152" s="248">
        <v>4</v>
      </c>
      <c r="AT152" s="245" t="str">
        <f>AR152</f>
        <v>110000</v>
      </c>
      <c r="AU152" s="19">
        <f>AS152/2*-1</f>
        <v>-2</v>
      </c>
      <c r="AV152" s="19" t="s">
        <v>280</v>
      </c>
      <c r="AW152" s="247" t="s">
        <v>265</v>
      </c>
      <c r="AX152" s="248">
        <v>3</v>
      </c>
      <c r="AY152" s="245" t="str">
        <f>AW152</f>
        <v>110000</v>
      </c>
      <c r="AZ152" s="19">
        <f>AX152/2*-1</f>
        <v>-1.5</v>
      </c>
      <c r="BA152" s="360" t="s">
        <v>281</v>
      </c>
      <c r="BB152" s="247" t="s">
        <v>265</v>
      </c>
      <c r="BC152" s="248">
        <v>3</v>
      </c>
      <c r="BD152" s="245" t="str">
        <f>BB152</f>
        <v>110000</v>
      </c>
      <c r="BE152" s="19">
        <f>BC152/2*-1</f>
        <v>-1.5</v>
      </c>
      <c r="BF152" s="19" t="s">
        <v>282</v>
      </c>
      <c r="BG152" s="247" t="s">
        <v>265</v>
      </c>
      <c r="BH152" s="248">
        <v>1</v>
      </c>
      <c r="BI152" s="245" t="str">
        <f>BG152</f>
        <v>110000</v>
      </c>
      <c r="BJ152" s="19">
        <f>BH152/2*-1</f>
        <v>-0.5</v>
      </c>
      <c r="BK152" s="19" t="s">
        <v>271</v>
      </c>
      <c r="BL152" s="247" t="s">
        <v>265</v>
      </c>
      <c r="BM152" s="248">
        <v>1</v>
      </c>
      <c r="BN152" s="245" t="str">
        <f>BL152</f>
        <v>110000</v>
      </c>
      <c r="BO152" s="19">
        <f>BM152/2*-1</f>
        <v>-0.5</v>
      </c>
      <c r="BP152" s="19" t="s">
        <v>284</v>
      </c>
    </row>
    <row r="153" spans="1:68" ht="33">
      <c r="I153" s="247" t="s">
        <v>260</v>
      </c>
      <c r="J153" s="248">
        <v>5</v>
      </c>
      <c r="K153" s="19" t="str">
        <f t="shared" ref="K153:K165" si="26">I153</f>
        <v>120000</v>
      </c>
      <c r="L153" s="19">
        <f t="shared" ref="L153:L165" si="27">J153/2*-1</f>
        <v>-2.5</v>
      </c>
      <c r="M153" t="s">
        <v>270</v>
      </c>
      <c r="N153" s="247" t="s">
        <v>260</v>
      </c>
      <c r="O153" s="248">
        <v>5</v>
      </c>
      <c r="P153" s="19" t="str">
        <f t="shared" ref="P153:P165" si="28">N153</f>
        <v>120000</v>
      </c>
      <c r="Q153" s="19">
        <f t="shared" ref="Q153:Q165" si="29">O153/2*-1</f>
        <v>-2.5</v>
      </c>
      <c r="R153" t="s">
        <v>272</v>
      </c>
      <c r="S153" s="247"/>
      <c r="T153" s="248"/>
      <c r="X153" s="247" t="s">
        <v>260</v>
      </c>
      <c r="Y153" s="248">
        <v>2</v>
      </c>
      <c r="Z153" s="19" t="str">
        <f t="shared" ref="Z153:Z165" si="30">X153</f>
        <v>120000</v>
      </c>
      <c r="AA153" s="19">
        <f t="shared" ref="AA153:AA165" si="31">Y153/2*-1</f>
        <v>-1</v>
      </c>
      <c r="AB153" t="s">
        <v>274</v>
      </c>
      <c r="AC153" s="247" t="s">
        <v>260</v>
      </c>
      <c r="AD153" s="248">
        <v>1</v>
      </c>
      <c r="AE153" s="19" t="str">
        <f t="shared" ref="AE153:AE165" si="32">AC153</f>
        <v>120000</v>
      </c>
      <c r="AF153" s="19">
        <f t="shared" ref="AF153:AF165" si="33">AD153/2*-1</f>
        <v>-0.5</v>
      </c>
      <c r="AG153" s="19" t="s">
        <v>276</v>
      </c>
      <c r="AM153" s="247" t="s">
        <v>260</v>
      </c>
      <c r="AN153" s="248">
        <v>1</v>
      </c>
      <c r="AO153" s="19" t="str">
        <f t="shared" ref="AO153:AO165" si="34">AM153</f>
        <v>120000</v>
      </c>
      <c r="AP153" s="19">
        <f t="shared" ref="AP153:AP165" si="35">AN153/2*-1</f>
        <v>-0.5</v>
      </c>
      <c r="AQ153" s="19" t="s">
        <v>278</v>
      </c>
      <c r="AR153" s="247" t="s">
        <v>260</v>
      </c>
      <c r="AS153" s="248">
        <v>2</v>
      </c>
      <c r="AT153" s="19" t="str">
        <f t="shared" ref="AT153:AT165" si="36">AR153</f>
        <v>120000</v>
      </c>
      <c r="AU153" s="19">
        <f t="shared" ref="AU153:AU165" si="37">AS153/2*-1</f>
        <v>-1</v>
      </c>
      <c r="AV153" s="19" t="s">
        <v>280</v>
      </c>
      <c r="AW153" s="247" t="s">
        <v>260</v>
      </c>
      <c r="AX153" s="248">
        <v>3</v>
      </c>
      <c r="AY153" s="19" t="str">
        <f t="shared" ref="AY153:AY165" si="38">AW153</f>
        <v>120000</v>
      </c>
      <c r="AZ153" s="19">
        <f t="shared" ref="AZ153:AZ165" si="39">AX153/2*-1</f>
        <v>-1.5</v>
      </c>
      <c r="BA153" s="360" t="s">
        <v>281</v>
      </c>
      <c r="BB153" s="247" t="s">
        <v>260</v>
      </c>
      <c r="BC153" s="248">
        <v>3</v>
      </c>
      <c r="BD153" s="19" t="str">
        <f t="shared" ref="BD153:BD165" si="40">BB153</f>
        <v>120000</v>
      </c>
      <c r="BE153" s="19">
        <f t="shared" ref="BE153:BE165" si="41">BC153/2*-1</f>
        <v>-1.5</v>
      </c>
      <c r="BF153" s="19" t="s">
        <v>282</v>
      </c>
      <c r="BG153" s="247" t="s">
        <v>260</v>
      </c>
      <c r="BH153" s="248">
        <v>4</v>
      </c>
      <c r="BI153" s="19" t="str">
        <f t="shared" ref="BI153:BI165" si="42">BG153</f>
        <v>120000</v>
      </c>
      <c r="BJ153" s="19">
        <f t="shared" ref="BJ153:BJ165" si="43">BH153/2*-1</f>
        <v>-2</v>
      </c>
      <c r="BK153" s="19" t="s">
        <v>271</v>
      </c>
      <c r="BL153" s="247" t="s">
        <v>260</v>
      </c>
      <c r="BM153" s="248">
        <v>3</v>
      </c>
      <c r="BN153" s="19" t="str">
        <f t="shared" ref="BN153:BN165" si="44">BL153</f>
        <v>120000</v>
      </c>
      <c r="BO153" s="19">
        <f t="shared" ref="BO153:BO165" si="45">BM153/2*-1</f>
        <v>-1.5</v>
      </c>
      <c r="BP153" s="19" t="s">
        <v>284</v>
      </c>
    </row>
    <row r="154" spans="1:68" ht="33">
      <c r="I154" s="247" t="s">
        <v>261</v>
      </c>
      <c r="J154" s="248">
        <v>5</v>
      </c>
      <c r="K154" s="19" t="str">
        <f t="shared" si="26"/>
        <v>210000</v>
      </c>
      <c r="L154" s="19">
        <f t="shared" si="27"/>
        <v>-2.5</v>
      </c>
      <c r="M154" t="s">
        <v>270</v>
      </c>
      <c r="N154" s="247" t="s">
        <v>261</v>
      </c>
      <c r="O154" s="248">
        <v>5</v>
      </c>
      <c r="P154" s="19" t="str">
        <f t="shared" si="28"/>
        <v>210000</v>
      </c>
      <c r="Q154" s="19">
        <f t="shared" si="29"/>
        <v>-2.5</v>
      </c>
      <c r="R154" t="s">
        <v>272</v>
      </c>
      <c r="S154" s="247"/>
      <c r="T154" s="248"/>
      <c r="X154" s="247" t="s">
        <v>263</v>
      </c>
      <c r="Y154" s="248">
        <v>2</v>
      </c>
      <c r="Z154" s="19" t="str">
        <f t="shared" si="30"/>
        <v>420000</v>
      </c>
      <c r="AA154" s="19">
        <f t="shared" si="31"/>
        <v>-1</v>
      </c>
      <c r="AB154" t="s">
        <v>274</v>
      </c>
      <c r="AC154" s="361" t="s">
        <v>263</v>
      </c>
      <c r="AD154" s="362">
        <v>2</v>
      </c>
      <c r="AE154" s="19" t="str">
        <f t="shared" si="32"/>
        <v>420000</v>
      </c>
      <c r="AF154" s="19">
        <f t="shared" si="33"/>
        <v>-1</v>
      </c>
      <c r="AG154" s="19" t="s">
        <v>276</v>
      </c>
      <c r="AM154" s="247" t="s">
        <v>261</v>
      </c>
      <c r="AN154" s="248">
        <v>6</v>
      </c>
      <c r="AO154" s="19" t="str">
        <f t="shared" si="34"/>
        <v>210000</v>
      </c>
      <c r="AP154" s="19">
        <f t="shared" si="35"/>
        <v>-3</v>
      </c>
      <c r="AQ154" s="19" t="s">
        <v>278</v>
      </c>
      <c r="AR154" s="247" t="s">
        <v>261</v>
      </c>
      <c r="AS154" s="248">
        <v>6</v>
      </c>
      <c r="AT154" s="19" t="str">
        <f t="shared" si="36"/>
        <v>210000</v>
      </c>
      <c r="AU154" s="19">
        <f t="shared" si="37"/>
        <v>-3</v>
      </c>
      <c r="AV154" s="19" t="s">
        <v>280</v>
      </c>
      <c r="AW154" s="247" t="s">
        <v>261</v>
      </c>
      <c r="AX154" s="248">
        <v>1</v>
      </c>
      <c r="AY154" s="19" t="str">
        <f t="shared" si="38"/>
        <v>210000</v>
      </c>
      <c r="AZ154" s="19">
        <f t="shared" si="39"/>
        <v>-0.5</v>
      </c>
      <c r="BA154" s="360" t="s">
        <v>281</v>
      </c>
      <c r="BB154" s="247" t="s">
        <v>261</v>
      </c>
      <c r="BC154" s="248">
        <v>1</v>
      </c>
      <c r="BD154" s="19" t="str">
        <f t="shared" si="40"/>
        <v>210000</v>
      </c>
      <c r="BE154" s="19">
        <f t="shared" si="41"/>
        <v>-0.5</v>
      </c>
      <c r="BF154" s="19" t="s">
        <v>282</v>
      </c>
      <c r="BG154" s="247" t="s">
        <v>262</v>
      </c>
      <c r="BH154" s="248">
        <v>1</v>
      </c>
      <c r="BI154" s="19" t="str">
        <f t="shared" si="42"/>
        <v>220000</v>
      </c>
      <c r="BJ154" s="19">
        <f t="shared" si="43"/>
        <v>-0.5</v>
      </c>
      <c r="BK154" s="19" t="s">
        <v>271</v>
      </c>
      <c r="BL154" s="247" t="s">
        <v>262</v>
      </c>
      <c r="BM154" s="248">
        <v>1</v>
      </c>
      <c r="BN154" s="19" t="str">
        <f t="shared" si="44"/>
        <v>220000</v>
      </c>
      <c r="BO154" s="19">
        <f t="shared" si="45"/>
        <v>-0.5</v>
      </c>
      <c r="BP154" s="19" t="s">
        <v>284</v>
      </c>
    </row>
    <row r="155" spans="1:68" ht="33">
      <c r="I155" s="247" t="s">
        <v>262</v>
      </c>
      <c r="J155" s="248">
        <v>2</v>
      </c>
      <c r="K155" s="19" t="str">
        <f t="shared" si="26"/>
        <v>220000</v>
      </c>
      <c r="L155" s="19">
        <f t="shared" si="27"/>
        <v>-1</v>
      </c>
      <c r="M155" t="s">
        <v>270</v>
      </c>
      <c r="N155" s="247" t="s">
        <v>262</v>
      </c>
      <c r="O155" s="248">
        <v>2</v>
      </c>
      <c r="P155" s="19" t="str">
        <f t="shared" si="28"/>
        <v>220000</v>
      </c>
      <c r="Q155" s="19">
        <f t="shared" si="29"/>
        <v>-1</v>
      </c>
      <c r="R155" t="s">
        <v>272</v>
      </c>
      <c r="S155" s="247"/>
      <c r="T155" s="248"/>
      <c r="X155" s="247" t="s">
        <v>259</v>
      </c>
      <c r="Y155" s="248">
        <v>6</v>
      </c>
      <c r="Z155" s="19" t="str">
        <f t="shared" si="30"/>
        <v>總計</v>
      </c>
      <c r="AA155" s="19">
        <f t="shared" si="31"/>
        <v>-3</v>
      </c>
      <c r="AC155" s="247" t="s">
        <v>259</v>
      </c>
      <c r="AD155" s="248">
        <v>5</v>
      </c>
      <c r="AE155" s="19" t="str">
        <f t="shared" si="32"/>
        <v>總計</v>
      </c>
      <c r="AF155" s="19">
        <f t="shared" si="33"/>
        <v>-2.5</v>
      </c>
      <c r="AG155" s="19" t="s">
        <v>276</v>
      </c>
      <c r="AM155" s="247" t="s">
        <v>266</v>
      </c>
      <c r="AN155" s="248">
        <v>3</v>
      </c>
      <c r="AO155" s="19" t="str">
        <f t="shared" si="34"/>
        <v>310000</v>
      </c>
      <c r="AP155" s="19">
        <f t="shared" si="35"/>
        <v>-1.5</v>
      </c>
      <c r="AQ155" s="19" t="s">
        <v>278</v>
      </c>
      <c r="AR155" s="247" t="s">
        <v>266</v>
      </c>
      <c r="AS155" s="248">
        <v>3</v>
      </c>
      <c r="AT155" s="19" t="str">
        <f t="shared" si="36"/>
        <v>310000</v>
      </c>
      <c r="AU155" s="19">
        <f t="shared" si="37"/>
        <v>-1.5</v>
      </c>
      <c r="AV155" s="19" t="s">
        <v>280</v>
      </c>
      <c r="AW155" s="247" t="s">
        <v>262</v>
      </c>
      <c r="AX155" s="248">
        <v>2</v>
      </c>
      <c r="AY155" s="19" t="str">
        <f t="shared" si="38"/>
        <v>220000</v>
      </c>
      <c r="AZ155" s="19">
        <f t="shared" si="39"/>
        <v>-1</v>
      </c>
      <c r="BA155" s="360" t="s">
        <v>281</v>
      </c>
      <c r="BB155" s="247" t="s">
        <v>262</v>
      </c>
      <c r="BC155" s="248">
        <v>2</v>
      </c>
      <c r="BD155" s="19" t="str">
        <f t="shared" si="40"/>
        <v>220000</v>
      </c>
      <c r="BE155" s="19">
        <f t="shared" si="41"/>
        <v>-1</v>
      </c>
      <c r="BF155" s="19" t="s">
        <v>282</v>
      </c>
      <c r="BG155" s="247" t="s">
        <v>266</v>
      </c>
      <c r="BH155" s="248">
        <v>5</v>
      </c>
      <c r="BI155" s="19" t="str">
        <f t="shared" si="42"/>
        <v>310000</v>
      </c>
      <c r="BJ155" s="19">
        <f t="shared" si="43"/>
        <v>-2.5</v>
      </c>
      <c r="BK155" s="19" t="s">
        <v>271</v>
      </c>
      <c r="BL155" s="247" t="s">
        <v>266</v>
      </c>
      <c r="BM155" s="248">
        <v>4</v>
      </c>
      <c r="BN155" s="19" t="str">
        <f t="shared" si="44"/>
        <v>310000</v>
      </c>
      <c r="BO155" s="19">
        <f t="shared" si="45"/>
        <v>-2</v>
      </c>
      <c r="BP155" s="19" t="s">
        <v>284</v>
      </c>
    </row>
    <row r="156" spans="1:68" ht="33">
      <c r="I156" s="247" t="s">
        <v>266</v>
      </c>
      <c r="J156" s="248">
        <v>5</v>
      </c>
      <c r="K156" s="19" t="str">
        <f t="shared" si="26"/>
        <v>310000</v>
      </c>
      <c r="L156" s="19">
        <f t="shared" si="27"/>
        <v>-2.5</v>
      </c>
      <c r="M156" t="s">
        <v>270</v>
      </c>
      <c r="N156" s="247" t="s">
        <v>266</v>
      </c>
      <c r="O156" s="248">
        <v>5</v>
      </c>
      <c r="P156" s="19" t="str">
        <f t="shared" si="28"/>
        <v>310000</v>
      </c>
      <c r="Q156" s="19">
        <f t="shared" si="29"/>
        <v>-2.5</v>
      </c>
      <c r="R156" t="s">
        <v>272</v>
      </c>
      <c r="S156" s="247"/>
      <c r="T156" s="248"/>
      <c r="X156"/>
      <c r="Y156"/>
      <c r="Z156" s="19">
        <f t="shared" si="30"/>
        <v>0</v>
      </c>
      <c r="AA156" s="19">
        <f t="shared" si="31"/>
        <v>0</v>
      </c>
      <c r="AC156"/>
      <c r="AD156"/>
      <c r="AE156" s="19">
        <f t="shared" si="32"/>
        <v>0</v>
      </c>
      <c r="AF156" s="19">
        <f t="shared" si="33"/>
        <v>0</v>
      </c>
      <c r="AG156" s="19" t="s">
        <v>276</v>
      </c>
      <c r="AM156" s="247" t="s">
        <v>267</v>
      </c>
      <c r="AN156" s="248">
        <v>3</v>
      </c>
      <c r="AO156" s="19" t="str">
        <f t="shared" si="34"/>
        <v>320000</v>
      </c>
      <c r="AP156" s="19">
        <f t="shared" si="35"/>
        <v>-1.5</v>
      </c>
      <c r="AQ156" s="19" t="s">
        <v>278</v>
      </c>
      <c r="AR156" s="247" t="s">
        <v>267</v>
      </c>
      <c r="AS156" s="248">
        <v>3</v>
      </c>
      <c r="AT156" s="19" t="str">
        <f t="shared" si="36"/>
        <v>320000</v>
      </c>
      <c r="AU156" s="19">
        <f t="shared" si="37"/>
        <v>-1.5</v>
      </c>
      <c r="AV156" s="19" t="s">
        <v>280</v>
      </c>
      <c r="AW156" s="247" t="s">
        <v>267</v>
      </c>
      <c r="AX156" s="248">
        <v>1</v>
      </c>
      <c r="AY156" s="19" t="str">
        <f t="shared" si="38"/>
        <v>320000</v>
      </c>
      <c r="AZ156" s="19">
        <f t="shared" si="39"/>
        <v>-0.5</v>
      </c>
      <c r="BA156" s="360" t="s">
        <v>281</v>
      </c>
      <c r="BB156" s="247" t="s">
        <v>267</v>
      </c>
      <c r="BC156" s="248">
        <v>1</v>
      </c>
      <c r="BD156" s="19" t="str">
        <f t="shared" si="40"/>
        <v>320000</v>
      </c>
      <c r="BE156" s="19">
        <f t="shared" si="41"/>
        <v>-0.5</v>
      </c>
      <c r="BF156" s="19" t="s">
        <v>282</v>
      </c>
      <c r="BG156" s="247" t="s">
        <v>267</v>
      </c>
      <c r="BH156" s="248">
        <v>4</v>
      </c>
      <c r="BI156" s="19" t="str">
        <f t="shared" si="42"/>
        <v>320000</v>
      </c>
      <c r="BJ156" s="19">
        <f t="shared" si="43"/>
        <v>-2</v>
      </c>
      <c r="BK156" s="19" t="s">
        <v>271</v>
      </c>
      <c r="BL156" s="247" t="s">
        <v>267</v>
      </c>
      <c r="BM156" s="248">
        <v>3</v>
      </c>
      <c r="BN156" s="19" t="str">
        <f t="shared" si="44"/>
        <v>320000</v>
      </c>
      <c r="BO156" s="19">
        <f t="shared" si="45"/>
        <v>-1.5</v>
      </c>
      <c r="BP156" s="19" t="s">
        <v>284</v>
      </c>
    </row>
    <row r="157" spans="1:68" ht="33">
      <c r="I157" s="247" t="s">
        <v>267</v>
      </c>
      <c r="J157" s="248">
        <v>4</v>
      </c>
      <c r="K157" s="19" t="str">
        <f t="shared" si="26"/>
        <v>320000</v>
      </c>
      <c r="L157" s="19">
        <f t="shared" si="27"/>
        <v>-2</v>
      </c>
      <c r="M157" t="s">
        <v>270</v>
      </c>
      <c r="N157" s="247" t="s">
        <v>267</v>
      </c>
      <c r="O157" s="248">
        <v>4</v>
      </c>
      <c r="P157" s="19" t="str">
        <f t="shared" si="28"/>
        <v>320000</v>
      </c>
      <c r="Q157" s="19">
        <f t="shared" si="29"/>
        <v>-2</v>
      </c>
      <c r="R157" t="s">
        <v>272</v>
      </c>
      <c r="S157" s="247"/>
      <c r="T157" s="248"/>
      <c r="X157"/>
      <c r="Y157"/>
      <c r="Z157" s="19">
        <f t="shared" si="30"/>
        <v>0</v>
      </c>
      <c r="AA157" s="19">
        <f t="shared" si="31"/>
        <v>0</v>
      </c>
      <c r="AC157"/>
      <c r="AD157"/>
      <c r="AE157" s="19">
        <f t="shared" si="32"/>
        <v>0</v>
      </c>
      <c r="AF157" s="19">
        <f t="shared" si="33"/>
        <v>0</v>
      </c>
      <c r="AG157" s="19" t="s">
        <v>276</v>
      </c>
      <c r="AM157" s="247" t="s">
        <v>307</v>
      </c>
      <c r="AN157" s="248">
        <v>2</v>
      </c>
      <c r="AO157" s="19" t="str">
        <f t="shared" si="34"/>
        <v>410000</v>
      </c>
      <c r="AP157" s="19">
        <f t="shared" si="35"/>
        <v>-1</v>
      </c>
      <c r="AQ157" s="19" t="s">
        <v>278</v>
      </c>
      <c r="AR157" s="247" t="s">
        <v>307</v>
      </c>
      <c r="AS157" s="248">
        <v>2</v>
      </c>
      <c r="AT157" s="19" t="str">
        <f t="shared" si="36"/>
        <v>410000</v>
      </c>
      <c r="AU157" s="19">
        <f t="shared" si="37"/>
        <v>-1</v>
      </c>
      <c r="AV157" s="19" t="s">
        <v>280</v>
      </c>
      <c r="AW157" s="247" t="s">
        <v>263</v>
      </c>
      <c r="AX157" s="248">
        <v>6</v>
      </c>
      <c r="AY157" s="19" t="str">
        <f t="shared" si="38"/>
        <v>420000</v>
      </c>
      <c r="AZ157" s="19">
        <f t="shared" si="39"/>
        <v>-3</v>
      </c>
      <c r="BA157" s="360" t="s">
        <v>281</v>
      </c>
      <c r="BB157" s="247" t="s">
        <v>263</v>
      </c>
      <c r="BC157" s="248">
        <v>6</v>
      </c>
      <c r="BD157" s="19" t="str">
        <f t="shared" si="40"/>
        <v>420000</v>
      </c>
      <c r="BE157" s="19">
        <f t="shared" si="41"/>
        <v>-3</v>
      </c>
      <c r="BF157" s="19" t="s">
        <v>282</v>
      </c>
      <c r="BG157" s="247" t="s">
        <v>259</v>
      </c>
      <c r="BH157" s="248">
        <v>15</v>
      </c>
      <c r="BI157" s="19" t="str">
        <f t="shared" si="42"/>
        <v>總計</v>
      </c>
      <c r="BJ157" s="19">
        <f t="shared" si="43"/>
        <v>-7.5</v>
      </c>
      <c r="BL157" s="247" t="s">
        <v>307</v>
      </c>
      <c r="BM157" s="248">
        <v>1</v>
      </c>
      <c r="BN157" s="19" t="str">
        <f t="shared" si="44"/>
        <v>410000</v>
      </c>
      <c r="BO157" s="19">
        <f t="shared" si="45"/>
        <v>-0.5</v>
      </c>
      <c r="BP157" s="19" t="s">
        <v>284</v>
      </c>
    </row>
    <row r="158" spans="1:68" ht="33">
      <c r="I158" s="247" t="s">
        <v>263</v>
      </c>
      <c r="J158" s="248">
        <v>2</v>
      </c>
      <c r="K158" s="19" t="str">
        <f t="shared" si="26"/>
        <v>420000</v>
      </c>
      <c r="L158" s="19">
        <f t="shared" si="27"/>
        <v>-1</v>
      </c>
      <c r="M158" t="s">
        <v>270</v>
      </c>
      <c r="N158" s="247" t="s">
        <v>263</v>
      </c>
      <c r="O158" s="248">
        <v>3</v>
      </c>
      <c r="P158" s="19" t="str">
        <f t="shared" si="28"/>
        <v>420000</v>
      </c>
      <c r="Q158" s="19">
        <f t="shared" si="29"/>
        <v>-1.5</v>
      </c>
      <c r="R158" t="s">
        <v>272</v>
      </c>
      <c r="S158" s="247"/>
      <c r="T158" s="248"/>
      <c r="X158"/>
      <c r="Y158"/>
      <c r="Z158" s="19">
        <f t="shared" si="30"/>
        <v>0</v>
      </c>
      <c r="AA158" s="19">
        <f t="shared" si="31"/>
        <v>0</v>
      </c>
      <c r="AC158"/>
      <c r="AD158"/>
      <c r="AE158" s="363">
        <f t="shared" si="32"/>
        <v>0</v>
      </c>
      <c r="AF158" s="363">
        <f t="shared" si="33"/>
        <v>0</v>
      </c>
      <c r="AG158" s="19" t="s">
        <v>276</v>
      </c>
      <c r="AM158" s="247" t="s">
        <v>263</v>
      </c>
      <c r="AN158" s="248">
        <v>6</v>
      </c>
      <c r="AO158" s="19" t="str">
        <f t="shared" si="34"/>
        <v>420000</v>
      </c>
      <c r="AP158" s="19">
        <f t="shared" si="35"/>
        <v>-3</v>
      </c>
      <c r="AQ158" s="19" t="s">
        <v>278</v>
      </c>
      <c r="AR158" s="247" t="s">
        <v>263</v>
      </c>
      <c r="AS158" s="248">
        <v>6</v>
      </c>
      <c r="AT158" s="19" t="str">
        <f t="shared" si="36"/>
        <v>420000</v>
      </c>
      <c r="AU158" s="19">
        <f t="shared" si="37"/>
        <v>-3</v>
      </c>
      <c r="AV158" s="19" t="s">
        <v>280</v>
      </c>
      <c r="AW158" s="247" t="s">
        <v>264</v>
      </c>
      <c r="AX158" s="248">
        <v>3</v>
      </c>
      <c r="AY158" s="19" t="str">
        <f t="shared" si="38"/>
        <v>510000</v>
      </c>
      <c r="AZ158" s="19">
        <f t="shared" si="39"/>
        <v>-1.5</v>
      </c>
      <c r="BA158" s="360" t="s">
        <v>281</v>
      </c>
      <c r="BB158" s="247" t="s">
        <v>264</v>
      </c>
      <c r="BC158" s="248">
        <v>3</v>
      </c>
      <c r="BD158" s="19" t="str">
        <f t="shared" si="40"/>
        <v>510000</v>
      </c>
      <c r="BE158" s="19">
        <f t="shared" si="41"/>
        <v>-1.5</v>
      </c>
      <c r="BF158" s="19" t="s">
        <v>282</v>
      </c>
      <c r="BG158"/>
      <c r="BH158"/>
      <c r="BI158" s="19">
        <f t="shared" si="42"/>
        <v>0</v>
      </c>
      <c r="BJ158" s="19">
        <f t="shared" si="43"/>
        <v>0</v>
      </c>
      <c r="BL158" s="247" t="s">
        <v>259</v>
      </c>
      <c r="BM158" s="248">
        <v>13</v>
      </c>
      <c r="BN158" s="19" t="str">
        <f t="shared" si="44"/>
        <v>總計</v>
      </c>
      <c r="BO158" s="19">
        <f t="shared" si="45"/>
        <v>-6.5</v>
      </c>
    </row>
    <row r="159" spans="1:68" ht="33">
      <c r="I159" s="247" t="s">
        <v>264</v>
      </c>
      <c r="J159" s="248">
        <v>2</v>
      </c>
      <c r="K159" s="19" t="str">
        <f t="shared" si="26"/>
        <v>510000</v>
      </c>
      <c r="L159" s="19">
        <f t="shared" si="27"/>
        <v>-1</v>
      </c>
      <c r="M159" t="s">
        <v>270</v>
      </c>
      <c r="N159" s="247" t="s">
        <v>264</v>
      </c>
      <c r="O159" s="248">
        <v>2</v>
      </c>
      <c r="P159" s="19" t="str">
        <f t="shared" si="28"/>
        <v>510000</v>
      </c>
      <c r="Q159" s="19">
        <f t="shared" si="29"/>
        <v>-1</v>
      </c>
      <c r="R159" t="s">
        <v>272</v>
      </c>
      <c r="S159" s="247"/>
      <c r="T159" s="248"/>
      <c r="X159"/>
      <c r="Y159"/>
      <c r="Z159" s="19">
        <f t="shared" si="30"/>
        <v>0</v>
      </c>
      <c r="AA159" s="19">
        <f t="shared" si="31"/>
        <v>0</v>
      </c>
      <c r="AC159"/>
      <c r="AD159"/>
      <c r="AE159" s="363">
        <f t="shared" si="32"/>
        <v>0</v>
      </c>
      <c r="AF159" s="363">
        <f t="shared" si="33"/>
        <v>0</v>
      </c>
      <c r="AG159" s="19" t="s">
        <v>276</v>
      </c>
      <c r="AM159" s="247" t="s">
        <v>264</v>
      </c>
      <c r="AN159" s="248">
        <v>1</v>
      </c>
      <c r="AO159" s="19" t="str">
        <f t="shared" si="34"/>
        <v>510000</v>
      </c>
      <c r="AP159" s="19">
        <f t="shared" si="35"/>
        <v>-0.5</v>
      </c>
      <c r="AQ159" s="19" t="s">
        <v>278</v>
      </c>
      <c r="AR159" s="247" t="s">
        <v>264</v>
      </c>
      <c r="AS159" s="248">
        <v>1</v>
      </c>
      <c r="AT159" s="19" t="str">
        <f t="shared" si="36"/>
        <v>510000</v>
      </c>
      <c r="AU159" s="19">
        <f t="shared" si="37"/>
        <v>-0.5</v>
      </c>
      <c r="AV159" s="19" t="s">
        <v>280</v>
      </c>
      <c r="AW159" s="247" t="s">
        <v>268</v>
      </c>
      <c r="AX159" s="248">
        <v>3</v>
      </c>
      <c r="AY159" s="19" t="str">
        <f t="shared" si="38"/>
        <v>520000</v>
      </c>
      <c r="AZ159" s="19">
        <f t="shared" si="39"/>
        <v>-1.5</v>
      </c>
      <c r="BA159" s="360" t="s">
        <v>281</v>
      </c>
      <c r="BB159" s="247" t="s">
        <v>268</v>
      </c>
      <c r="BC159" s="248">
        <v>3</v>
      </c>
      <c r="BD159" s="19" t="str">
        <f t="shared" si="40"/>
        <v>520000</v>
      </c>
      <c r="BE159" s="19">
        <f t="shared" si="41"/>
        <v>-1.5</v>
      </c>
      <c r="BF159" s="19" t="s">
        <v>282</v>
      </c>
      <c r="BG159"/>
      <c r="BH159"/>
      <c r="BI159" s="19">
        <f t="shared" si="42"/>
        <v>0</v>
      </c>
      <c r="BJ159" s="19">
        <f t="shared" si="43"/>
        <v>0</v>
      </c>
      <c r="BL159"/>
      <c r="BM159"/>
      <c r="BN159" s="19">
        <f t="shared" si="44"/>
        <v>0</v>
      </c>
      <c r="BO159" s="19">
        <f t="shared" si="45"/>
        <v>0</v>
      </c>
    </row>
    <row r="160" spans="1:68">
      <c r="I160" s="247" t="s">
        <v>268</v>
      </c>
      <c r="J160" s="248">
        <v>4</v>
      </c>
      <c r="K160" s="19" t="str">
        <f t="shared" si="26"/>
        <v>520000</v>
      </c>
      <c r="L160" s="19">
        <f t="shared" si="27"/>
        <v>-2</v>
      </c>
      <c r="M160" t="s">
        <v>270</v>
      </c>
      <c r="N160" s="247" t="s">
        <v>268</v>
      </c>
      <c r="O160" s="248">
        <v>4</v>
      </c>
      <c r="P160" s="19" t="str">
        <f t="shared" si="28"/>
        <v>520000</v>
      </c>
      <c r="Q160" s="19">
        <f t="shared" si="29"/>
        <v>-2</v>
      </c>
      <c r="R160" t="s">
        <v>272</v>
      </c>
      <c r="S160" s="247"/>
      <c r="T160" s="248"/>
      <c r="X160"/>
      <c r="Y160"/>
      <c r="Z160" s="19">
        <f t="shared" si="30"/>
        <v>0</v>
      </c>
      <c r="AA160" s="19">
        <f t="shared" si="31"/>
        <v>0</v>
      </c>
      <c r="AC160"/>
      <c r="AD160"/>
      <c r="AE160" s="19">
        <f t="shared" si="32"/>
        <v>0</v>
      </c>
      <c r="AF160" s="19">
        <f t="shared" si="33"/>
        <v>0</v>
      </c>
      <c r="AM160" s="247" t="s">
        <v>259</v>
      </c>
      <c r="AN160" s="248">
        <v>26</v>
      </c>
      <c r="AO160" s="19" t="str">
        <f t="shared" si="34"/>
        <v>總計</v>
      </c>
      <c r="AP160" s="19">
        <f t="shared" si="35"/>
        <v>-13</v>
      </c>
      <c r="AQ160" s="19" t="s">
        <v>278</v>
      </c>
      <c r="AR160" s="247" t="s">
        <v>259</v>
      </c>
      <c r="AS160" s="248">
        <v>27</v>
      </c>
      <c r="AT160" s="19" t="str">
        <f t="shared" si="36"/>
        <v>總計</v>
      </c>
      <c r="AU160" s="19">
        <f t="shared" si="37"/>
        <v>-13.5</v>
      </c>
      <c r="AV160" s="19" t="s">
        <v>280</v>
      </c>
      <c r="AW160" s="247" t="s">
        <v>259</v>
      </c>
      <c r="AX160" s="248">
        <v>22</v>
      </c>
      <c r="AY160" s="19" t="str">
        <f t="shared" si="38"/>
        <v>總計</v>
      </c>
      <c r="AZ160" s="19">
        <f t="shared" si="39"/>
        <v>-11</v>
      </c>
      <c r="BB160" s="247" t="s">
        <v>259</v>
      </c>
      <c r="BC160" s="248">
        <v>22</v>
      </c>
      <c r="BD160" s="19" t="str">
        <f t="shared" si="40"/>
        <v>總計</v>
      </c>
      <c r="BE160" s="19">
        <f t="shared" si="41"/>
        <v>-11</v>
      </c>
      <c r="BG160"/>
      <c r="BH160"/>
      <c r="BI160" s="19">
        <f t="shared" si="42"/>
        <v>0</v>
      </c>
      <c r="BJ160" s="19">
        <f t="shared" si="43"/>
        <v>0</v>
      </c>
      <c r="BL160"/>
      <c r="BM160"/>
      <c r="BN160" s="19">
        <f t="shared" si="44"/>
        <v>0</v>
      </c>
      <c r="BO160" s="19">
        <f t="shared" si="45"/>
        <v>0</v>
      </c>
    </row>
    <row r="161" spans="9:67">
      <c r="I161" s="247" t="s">
        <v>259</v>
      </c>
      <c r="J161" s="248">
        <v>34</v>
      </c>
      <c r="K161" s="19" t="str">
        <f t="shared" si="26"/>
        <v>總計</v>
      </c>
      <c r="L161" s="19">
        <f t="shared" si="27"/>
        <v>-17</v>
      </c>
      <c r="N161" s="247" t="s">
        <v>259</v>
      </c>
      <c r="O161" s="248">
        <v>35</v>
      </c>
      <c r="P161" s="19" t="str">
        <f t="shared" si="28"/>
        <v>總計</v>
      </c>
      <c r="Q161" s="19">
        <f t="shared" si="29"/>
        <v>-17.5</v>
      </c>
      <c r="S161" s="247"/>
      <c r="T161" s="248"/>
      <c r="X161"/>
      <c r="Y161"/>
      <c r="Z161" s="19">
        <f t="shared" si="30"/>
        <v>0</v>
      </c>
      <c r="AA161" s="19">
        <f t="shared" si="31"/>
        <v>0</v>
      </c>
      <c r="AC161"/>
      <c r="AD161"/>
      <c r="AE161" s="19">
        <f t="shared" si="32"/>
        <v>0</v>
      </c>
      <c r="AF161" s="19">
        <f t="shared" si="33"/>
        <v>0</v>
      </c>
      <c r="AM161"/>
      <c r="AN161"/>
      <c r="AO161" s="19">
        <f t="shared" si="34"/>
        <v>0</v>
      </c>
      <c r="AP161" s="19">
        <f t="shared" si="35"/>
        <v>0</v>
      </c>
      <c r="AR161"/>
      <c r="AS161"/>
      <c r="AT161" s="19">
        <f t="shared" si="36"/>
        <v>0</v>
      </c>
      <c r="AU161" s="19">
        <f t="shared" si="37"/>
        <v>0</v>
      </c>
      <c r="AW161"/>
      <c r="AX161"/>
      <c r="AY161" s="19">
        <f t="shared" si="38"/>
        <v>0</v>
      </c>
      <c r="AZ161" s="19">
        <f t="shared" si="39"/>
        <v>0</v>
      </c>
      <c r="BB161"/>
      <c r="BC161"/>
      <c r="BD161" s="19">
        <f t="shared" si="40"/>
        <v>0</v>
      </c>
      <c r="BE161" s="19">
        <f t="shared" si="41"/>
        <v>0</v>
      </c>
      <c r="BG161"/>
      <c r="BH161"/>
      <c r="BI161" s="19">
        <f t="shared" si="42"/>
        <v>0</v>
      </c>
      <c r="BJ161" s="19">
        <f t="shared" si="43"/>
        <v>0</v>
      </c>
      <c r="BL161"/>
      <c r="BM161"/>
      <c r="BN161" s="19">
        <f t="shared" si="44"/>
        <v>0</v>
      </c>
      <c r="BO161" s="19">
        <f t="shared" si="45"/>
        <v>0</v>
      </c>
    </row>
    <row r="162" spans="9:67">
      <c r="K162" s="19">
        <f t="shared" si="26"/>
        <v>0</v>
      </c>
      <c r="L162" s="19">
        <f t="shared" si="27"/>
        <v>0</v>
      </c>
      <c r="P162" s="19">
        <f t="shared" si="28"/>
        <v>0</v>
      </c>
      <c r="Q162" s="19">
        <f t="shared" si="29"/>
        <v>0</v>
      </c>
      <c r="Z162" s="19">
        <f t="shared" si="30"/>
        <v>0</v>
      </c>
      <c r="AA162" s="19">
        <f t="shared" si="31"/>
        <v>0</v>
      </c>
      <c r="AE162" s="19">
        <f t="shared" si="32"/>
        <v>0</v>
      </c>
      <c r="AF162" s="19">
        <f t="shared" si="33"/>
        <v>0</v>
      </c>
      <c r="AO162" s="19">
        <f t="shared" si="34"/>
        <v>0</v>
      </c>
      <c r="AP162" s="19">
        <f t="shared" si="35"/>
        <v>0</v>
      </c>
      <c r="AT162" s="19">
        <f t="shared" si="36"/>
        <v>0</v>
      </c>
      <c r="AU162" s="19">
        <f t="shared" si="37"/>
        <v>0</v>
      </c>
      <c r="AY162" s="19">
        <f t="shared" si="38"/>
        <v>0</v>
      </c>
      <c r="AZ162" s="19">
        <f t="shared" si="39"/>
        <v>0</v>
      </c>
      <c r="BD162" s="19">
        <f t="shared" si="40"/>
        <v>0</v>
      </c>
      <c r="BE162" s="19">
        <f t="shared" si="41"/>
        <v>0</v>
      </c>
      <c r="BI162" s="19">
        <f t="shared" si="42"/>
        <v>0</v>
      </c>
      <c r="BJ162" s="19">
        <f t="shared" si="43"/>
        <v>0</v>
      </c>
      <c r="BN162" s="19">
        <f t="shared" si="44"/>
        <v>0</v>
      </c>
      <c r="BO162" s="19">
        <f t="shared" si="45"/>
        <v>0</v>
      </c>
    </row>
    <row r="163" spans="9:67">
      <c r="K163" s="19">
        <f t="shared" si="26"/>
        <v>0</v>
      </c>
      <c r="L163" s="19">
        <f t="shared" si="27"/>
        <v>0</v>
      </c>
      <c r="P163" s="19">
        <f t="shared" si="28"/>
        <v>0</v>
      </c>
      <c r="Q163" s="19">
        <f t="shared" si="29"/>
        <v>0</v>
      </c>
      <c r="Z163" s="19">
        <f t="shared" si="30"/>
        <v>0</v>
      </c>
      <c r="AA163" s="19">
        <f t="shared" si="31"/>
        <v>0</v>
      </c>
      <c r="AE163" s="19">
        <f t="shared" si="32"/>
        <v>0</v>
      </c>
      <c r="AF163" s="19">
        <f t="shared" si="33"/>
        <v>0</v>
      </c>
      <c r="AO163" s="19">
        <f t="shared" si="34"/>
        <v>0</v>
      </c>
      <c r="AP163" s="19">
        <f t="shared" si="35"/>
        <v>0</v>
      </c>
      <c r="AT163" s="19">
        <f t="shared" si="36"/>
        <v>0</v>
      </c>
      <c r="AU163" s="19">
        <f t="shared" si="37"/>
        <v>0</v>
      </c>
      <c r="AY163" s="19">
        <f t="shared" si="38"/>
        <v>0</v>
      </c>
      <c r="AZ163" s="19">
        <f t="shared" si="39"/>
        <v>0</v>
      </c>
      <c r="BD163" s="19">
        <f t="shared" si="40"/>
        <v>0</v>
      </c>
      <c r="BE163" s="19">
        <f t="shared" si="41"/>
        <v>0</v>
      </c>
      <c r="BI163" s="19">
        <f t="shared" si="42"/>
        <v>0</v>
      </c>
      <c r="BJ163" s="19">
        <f t="shared" si="43"/>
        <v>0</v>
      </c>
      <c r="BN163" s="19">
        <f t="shared" si="44"/>
        <v>0</v>
      </c>
      <c r="BO163" s="19">
        <f t="shared" si="45"/>
        <v>0</v>
      </c>
    </row>
    <row r="164" spans="9:67">
      <c r="K164" s="19">
        <f t="shared" si="26"/>
        <v>0</v>
      </c>
      <c r="L164" s="19">
        <f t="shared" si="27"/>
        <v>0</v>
      </c>
      <c r="P164" s="19">
        <f t="shared" si="28"/>
        <v>0</v>
      </c>
      <c r="Q164" s="19">
        <f t="shared" si="29"/>
        <v>0</v>
      </c>
      <c r="Z164" s="19">
        <f t="shared" si="30"/>
        <v>0</v>
      </c>
      <c r="AA164" s="19">
        <f t="shared" si="31"/>
        <v>0</v>
      </c>
      <c r="AE164" s="19">
        <f t="shared" si="32"/>
        <v>0</v>
      </c>
      <c r="AF164" s="19">
        <f t="shared" si="33"/>
        <v>0</v>
      </c>
      <c r="AO164" s="19">
        <f t="shared" si="34"/>
        <v>0</v>
      </c>
      <c r="AP164" s="19">
        <f t="shared" si="35"/>
        <v>0</v>
      </c>
      <c r="AT164" s="19">
        <f t="shared" si="36"/>
        <v>0</v>
      </c>
      <c r="AU164" s="19">
        <f t="shared" si="37"/>
        <v>0</v>
      </c>
      <c r="AY164" s="19">
        <f t="shared" si="38"/>
        <v>0</v>
      </c>
      <c r="AZ164" s="19">
        <f t="shared" si="39"/>
        <v>0</v>
      </c>
      <c r="BD164" s="19">
        <f t="shared" si="40"/>
        <v>0</v>
      </c>
      <c r="BE164" s="19">
        <f t="shared" si="41"/>
        <v>0</v>
      </c>
      <c r="BI164" s="19">
        <f t="shared" si="42"/>
        <v>0</v>
      </c>
      <c r="BJ164" s="19">
        <f t="shared" si="43"/>
        <v>0</v>
      </c>
      <c r="BN164" s="19">
        <f t="shared" si="44"/>
        <v>0</v>
      </c>
      <c r="BO164" s="19">
        <f t="shared" si="45"/>
        <v>0</v>
      </c>
    </row>
    <row r="165" spans="9:67">
      <c r="K165" s="19">
        <f t="shared" si="26"/>
        <v>0</v>
      </c>
      <c r="L165" s="19">
        <f t="shared" si="27"/>
        <v>0</v>
      </c>
      <c r="P165" s="19">
        <f t="shared" si="28"/>
        <v>0</v>
      </c>
      <c r="Q165" s="19">
        <f t="shared" si="29"/>
        <v>0</v>
      </c>
      <c r="Z165" s="19">
        <f t="shared" si="30"/>
        <v>0</v>
      </c>
      <c r="AA165" s="19">
        <f t="shared" si="31"/>
        <v>0</v>
      </c>
      <c r="AE165" s="19">
        <f t="shared" si="32"/>
        <v>0</v>
      </c>
      <c r="AF165" s="19">
        <f t="shared" si="33"/>
        <v>0</v>
      </c>
      <c r="AO165" s="19">
        <f t="shared" si="34"/>
        <v>0</v>
      </c>
      <c r="AP165" s="19">
        <f t="shared" si="35"/>
        <v>0</v>
      </c>
      <c r="AT165" s="19">
        <f t="shared" si="36"/>
        <v>0</v>
      </c>
      <c r="AU165" s="19">
        <f t="shared" si="37"/>
        <v>0</v>
      </c>
      <c r="AY165" s="19">
        <f t="shared" si="38"/>
        <v>0</v>
      </c>
      <c r="AZ165" s="19">
        <f t="shared" si="39"/>
        <v>0</v>
      </c>
      <c r="BD165" s="19">
        <f t="shared" si="40"/>
        <v>0</v>
      </c>
      <c r="BE165" s="19">
        <f t="shared" si="41"/>
        <v>0</v>
      </c>
      <c r="BI165" s="19">
        <f t="shared" si="42"/>
        <v>0</v>
      </c>
      <c r="BJ165" s="19">
        <f t="shared" si="43"/>
        <v>0</v>
      </c>
      <c r="BN165" s="19">
        <f t="shared" si="44"/>
        <v>0</v>
      </c>
      <c r="BO165" s="19">
        <f t="shared" si="45"/>
        <v>0</v>
      </c>
    </row>
  </sheetData>
  <autoFilter ref="A5:BP63"/>
  <mergeCells count="35">
    <mergeCell ref="A71:A84"/>
    <mergeCell ref="A85:A95"/>
    <mergeCell ref="A96:A104"/>
    <mergeCell ref="A105:A114"/>
    <mergeCell ref="A115:A121"/>
    <mergeCell ref="BL3:BP3"/>
    <mergeCell ref="I3:M3"/>
    <mergeCell ref="N3:R3"/>
    <mergeCell ref="S3:W3"/>
    <mergeCell ref="X3:AB3"/>
    <mergeCell ref="AC3:AG3"/>
    <mergeCell ref="AH3:AL3"/>
    <mergeCell ref="AM3:AQ3"/>
    <mergeCell ref="AR3:AV3"/>
    <mergeCell ref="AW3:BA3"/>
    <mergeCell ref="BB3:BF3"/>
    <mergeCell ref="BG3:BK3"/>
    <mergeCell ref="A51:A57"/>
    <mergeCell ref="AH4:AK4"/>
    <mergeCell ref="AM4:AP4"/>
    <mergeCell ref="AR4:AU4"/>
    <mergeCell ref="AW4:AZ4"/>
    <mergeCell ref="A4:C4"/>
    <mergeCell ref="I4:L4"/>
    <mergeCell ref="N4:Q4"/>
    <mergeCell ref="S4:V4"/>
    <mergeCell ref="X4:AA4"/>
    <mergeCell ref="AC4:AF4"/>
    <mergeCell ref="BL4:BO4"/>
    <mergeCell ref="A7:A20"/>
    <mergeCell ref="A21:A31"/>
    <mergeCell ref="A32:A40"/>
    <mergeCell ref="A41:A50"/>
    <mergeCell ref="BB4:BE4"/>
    <mergeCell ref="BG4:BJ4"/>
  </mergeCells>
  <phoneticPr fontId="1" type="noConversion"/>
  <pageMargins left="0.7" right="0.7" top="0.75" bottom="0.75" header="0.3" footer="0.3"/>
  <pageSetup paperSize="9" orientation="portrait" horizontalDpi="300" verticalDpi="300" r:id="rId24"/>
  <legacyDrawing r:id="rId25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P56"/>
  <sheetViews>
    <sheetView zoomScale="60" zoomScaleNormal="60" workbookViewId="0">
      <selection activeCell="W13" sqref="W13"/>
    </sheetView>
  </sheetViews>
  <sheetFormatPr defaultRowHeight="16.5"/>
  <cols>
    <col min="2" max="2" width="33.125" customWidth="1"/>
    <col min="3" max="3" width="23.125" customWidth="1"/>
  </cols>
  <sheetData>
    <row r="1" spans="1:16" ht="18" thickTop="1" thickBot="1">
      <c r="A1" s="31"/>
      <c r="B1" s="32" t="s">
        <v>2</v>
      </c>
      <c r="C1" s="31"/>
      <c r="D1" s="230"/>
      <c r="E1" s="230"/>
      <c r="F1" s="230"/>
      <c r="G1" s="383" t="s">
        <v>63</v>
      </c>
      <c r="H1" s="384"/>
      <c r="I1" s="384"/>
      <c r="J1" s="384"/>
      <c r="K1" s="385"/>
      <c r="L1" s="383" t="s">
        <v>64</v>
      </c>
      <c r="M1" s="384"/>
      <c r="N1" s="384"/>
      <c r="O1" s="384"/>
      <c r="P1" s="385"/>
    </row>
    <row r="2" spans="1:16" ht="17.25" thickTop="1">
      <c r="A2" s="372" t="s">
        <v>4</v>
      </c>
      <c r="B2" s="373"/>
      <c r="C2" s="374"/>
      <c r="D2" s="237"/>
      <c r="E2" s="237"/>
      <c r="F2" s="237"/>
      <c r="G2" s="375" t="s">
        <v>5</v>
      </c>
      <c r="H2" s="376"/>
      <c r="I2" s="377"/>
      <c r="J2" s="378"/>
      <c r="K2" s="33"/>
      <c r="L2" s="375" t="s">
        <v>5</v>
      </c>
      <c r="M2" s="376"/>
      <c r="N2" s="377"/>
      <c r="O2" s="378"/>
      <c r="P2" s="33"/>
    </row>
    <row r="3" spans="1:16" ht="54">
      <c r="A3" s="15" t="s">
        <v>70</v>
      </c>
      <c r="B3" s="16" t="s">
        <v>3</v>
      </c>
      <c r="C3" s="17" t="s">
        <v>71</v>
      </c>
      <c r="D3" s="231" t="s">
        <v>246</v>
      </c>
      <c r="E3" s="231" t="s">
        <v>247</v>
      </c>
      <c r="F3" s="231" t="s">
        <v>248</v>
      </c>
      <c r="G3" s="21" t="s">
        <v>254</v>
      </c>
      <c r="H3" s="13" t="s">
        <v>253</v>
      </c>
      <c r="I3" s="14" t="s">
        <v>252</v>
      </c>
      <c r="J3" s="18" t="s">
        <v>251</v>
      </c>
      <c r="K3" s="12" t="s">
        <v>53</v>
      </c>
      <c r="L3" s="21" t="s">
        <v>54</v>
      </c>
      <c r="M3" s="13" t="s">
        <v>72</v>
      </c>
      <c r="N3" s="14" t="s">
        <v>73</v>
      </c>
      <c r="O3" s="18" t="s">
        <v>52</v>
      </c>
      <c r="P3" s="12" t="s">
        <v>53</v>
      </c>
    </row>
    <row r="4" spans="1:16" ht="27">
      <c r="A4" s="34"/>
      <c r="B4" s="16"/>
      <c r="C4" s="17"/>
      <c r="D4" s="231" t="s">
        <v>246</v>
      </c>
      <c r="E4" s="231" t="s">
        <v>247</v>
      </c>
      <c r="F4" s="231" t="s">
        <v>248</v>
      </c>
      <c r="G4" s="35">
        <v>10</v>
      </c>
      <c r="H4" s="36">
        <v>8</v>
      </c>
      <c r="I4" s="36">
        <v>5</v>
      </c>
      <c r="J4" s="37">
        <v>0</v>
      </c>
      <c r="K4" s="38"/>
      <c r="L4" s="35">
        <v>10</v>
      </c>
      <c r="M4" s="36">
        <v>8</v>
      </c>
      <c r="N4" s="36">
        <v>5</v>
      </c>
      <c r="O4" s="37">
        <v>0</v>
      </c>
      <c r="P4" s="38"/>
    </row>
    <row r="5" spans="1:16" ht="40.5">
      <c r="A5" s="366" t="s">
        <v>256</v>
      </c>
      <c r="B5" s="1" t="s">
        <v>8</v>
      </c>
      <c r="C5" s="2" t="s">
        <v>9</v>
      </c>
      <c r="D5" s="233" t="s">
        <v>249</v>
      </c>
      <c r="E5" s="234"/>
      <c r="F5" s="234"/>
      <c r="G5" s="39"/>
      <c r="H5" s="40"/>
      <c r="I5" s="41">
        <v>1</v>
      </c>
      <c r="J5" s="42"/>
      <c r="K5" s="23"/>
      <c r="L5" s="39"/>
      <c r="M5" s="40"/>
      <c r="N5" s="41">
        <v>1</v>
      </c>
      <c r="O5" s="42"/>
      <c r="P5" s="23"/>
    </row>
    <row r="6" spans="1:16" ht="27">
      <c r="A6" s="381"/>
      <c r="B6" s="1" t="s">
        <v>75</v>
      </c>
      <c r="C6" s="2" t="s">
        <v>76</v>
      </c>
      <c r="D6" s="234" t="s">
        <v>250</v>
      </c>
      <c r="E6" s="234" t="s">
        <v>255</v>
      </c>
      <c r="F6" s="234"/>
      <c r="G6" s="39"/>
      <c r="H6" s="40"/>
      <c r="I6" s="41">
        <v>1</v>
      </c>
      <c r="J6" s="42"/>
      <c r="K6" s="23"/>
      <c r="L6" s="39"/>
      <c r="M6" s="40"/>
      <c r="N6" s="41">
        <v>1</v>
      </c>
      <c r="O6" s="42"/>
      <c r="P6" s="23"/>
    </row>
    <row r="7" spans="1:16" ht="27">
      <c r="A7" s="381"/>
      <c r="B7" s="1" t="s">
        <v>10</v>
      </c>
      <c r="C7" s="2" t="s">
        <v>11</v>
      </c>
      <c r="D7" s="234"/>
      <c r="E7" s="234" t="s">
        <v>255</v>
      </c>
      <c r="F7" s="234" t="s">
        <v>250</v>
      </c>
      <c r="G7" s="39"/>
      <c r="H7" s="40"/>
      <c r="I7" s="41">
        <v>1</v>
      </c>
      <c r="J7" s="42"/>
      <c r="K7" s="23"/>
      <c r="L7" s="39"/>
      <c r="M7" s="40"/>
      <c r="N7" s="41">
        <v>1</v>
      </c>
      <c r="O7" s="42"/>
      <c r="P7" s="23"/>
    </row>
    <row r="8" spans="1:16" ht="27">
      <c r="A8" s="381"/>
      <c r="B8" s="1" t="s">
        <v>12</v>
      </c>
      <c r="C8" s="2" t="s">
        <v>13</v>
      </c>
      <c r="D8" s="234"/>
      <c r="E8" s="234" t="s">
        <v>249</v>
      </c>
      <c r="F8" s="234"/>
      <c r="G8" s="39"/>
      <c r="H8" s="40"/>
      <c r="I8" s="45"/>
      <c r="J8" s="41">
        <v>1</v>
      </c>
      <c r="K8" s="23" t="s">
        <v>62</v>
      </c>
      <c r="L8" s="39"/>
      <c r="M8" s="40"/>
      <c r="N8" s="45"/>
      <c r="O8" s="46"/>
      <c r="P8" s="47"/>
    </row>
    <row r="9" spans="1:16">
      <c r="A9" s="381"/>
      <c r="B9" s="1" t="s">
        <v>77</v>
      </c>
      <c r="C9" s="2" t="s">
        <v>14</v>
      </c>
      <c r="D9" s="234" t="s">
        <v>169</v>
      </c>
      <c r="E9" s="234"/>
      <c r="F9" s="234"/>
      <c r="G9" s="39"/>
      <c r="H9" s="40"/>
      <c r="I9" s="41">
        <v>1</v>
      </c>
      <c r="J9" s="46"/>
      <c r="K9" s="47"/>
      <c r="L9" s="39"/>
      <c r="M9" s="40"/>
      <c r="N9" s="41">
        <v>1</v>
      </c>
      <c r="O9" s="46"/>
      <c r="P9" s="47"/>
    </row>
    <row r="10" spans="1:16">
      <c r="A10" s="381"/>
      <c r="B10" s="1" t="s">
        <v>78</v>
      </c>
      <c r="C10" s="2" t="s">
        <v>79</v>
      </c>
      <c r="D10" s="234"/>
      <c r="E10" s="235" t="s">
        <v>249</v>
      </c>
      <c r="F10" s="234"/>
      <c r="G10" s="39"/>
      <c r="H10" s="40"/>
      <c r="I10" s="41">
        <v>1</v>
      </c>
      <c r="J10" s="46"/>
      <c r="K10" s="47"/>
      <c r="L10" s="39"/>
      <c r="M10" s="40"/>
      <c r="N10" s="41">
        <v>1</v>
      </c>
      <c r="O10" s="46"/>
      <c r="P10" s="47"/>
    </row>
    <row r="11" spans="1:16">
      <c r="A11" s="381"/>
      <c r="B11" s="1" t="s">
        <v>80</v>
      </c>
      <c r="C11" s="2" t="s">
        <v>15</v>
      </c>
      <c r="D11" s="234"/>
      <c r="E11" s="234"/>
      <c r="F11" s="234" t="s">
        <v>249</v>
      </c>
      <c r="G11" s="39"/>
      <c r="H11" s="40"/>
      <c r="I11" s="41">
        <v>1</v>
      </c>
      <c r="J11" s="46"/>
      <c r="K11" s="47"/>
      <c r="L11" s="39"/>
      <c r="M11" s="40"/>
      <c r="N11" s="41">
        <v>1</v>
      </c>
      <c r="O11" s="46"/>
      <c r="P11" s="47"/>
    </row>
    <row r="12" spans="1:16">
      <c r="A12" s="381"/>
      <c r="B12" s="1" t="s">
        <v>81</v>
      </c>
      <c r="C12" s="2" t="s">
        <v>16</v>
      </c>
      <c r="D12" s="234" t="s">
        <v>249</v>
      </c>
      <c r="E12" s="234"/>
      <c r="F12" s="234"/>
      <c r="G12" s="39"/>
      <c r="H12" s="40"/>
      <c r="I12" s="41">
        <v>1</v>
      </c>
      <c r="J12" s="46"/>
      <c r="K12" s="47"/>
      <c r="L12" s="39"/>
      <c r="M12" s="40"/>
      <c r="N12" s="41">
        <v>1</v>
      </c>
      <c r="O12" s="46"/>
      <c r="P12" s="47"/>
    </row>
    <row r="13" spans="1:16" ht="189">
      <c r="A13" s="381"/>
      <c r="B13" s="1" t="s">
        <v>82</v>
      </c>
      <c r="C13" s="2" t="s">
        <v>83</v>
      </c>
      <c r="D13" s="234"/>
      <c r="E13" s="235" t="s">
        <v>249</v>
      </c>
      <c r="F13" s="234"/>
      <c r="G13" s="39">
        <v>1</v>
      </c>
      <c r="H13" s="40"/>
      <c r="I13" s="45"/>
      <c r="J13" s="46"/>
      <c r="K13" s="23" t="s">
        <v>168</v>
      </c>
      <c r="L13" s="39"/>
      <c r="M13" s="40"/>
      <c r="N13" s="45"/>
      <c r="O13" s="41">
        <v>1</v>
      </c>
      <c r="P13" s="23" t="s">
        <v>62</v>
      </c>
    </row>
    <row r="14" spans="1:16">
      <c r="A14" s="381"/>
      <c r="B14" s="1" t="s">
        <v>17</v>
      </c>
      <c r="C14" s="2" t="s">
        <v>84</v>
      </c>
      <c r="D14" s="234"/>
      <c r="E14" s="234" t="s">
        <v>249</v>
      </c>
      <c r="F14" s="234"/>
      <c r="G14" s="48"/>
      <c r="H14" s="49"/>
      <c r="I14" s="41">
        <v>1</v>
      </c>
      <c r="J14" s="46"/>
      <c r="K14" s="47"/>
      <c r="L14" s="48"/>
      <c r="M14" s="49"/>
      <c r="N14" s="41">
        <v>1</v>
      </c>
      <c r="O14" s="46"/>
      <c r="P14" s="47"/>
    </row>
    <row r="15" spans="1:16">
      <c r="A15" s="381"/>
      <c r="B15" s="3" t="s">
        <v>18</v>
      </c>
      <c r="C15" s="2" t="s">
        <v>19</v>
      </c>
      <c r="D15" s="234"/>
      <c r="E15" s="234"/>
      <c r="F15" s="234" t="s">
        <v>249</v>
      </c>
      <c r="G15" s="48"/>
      <c r="H15" s="49"/>
      <c r="I15" s="41">
        <v>1</v>
      </c>
      <c r="J15" s="46"/>
      <c r="K15" s="47"/>
      <c r="L15" s="48"/>
      <c r="M15" s="49"/>
      <c r="N15" s="41">
        <v>1</v>
      </c>
      <c r="O15" s="46"/>
      <c r="P15" s="47"/>
    </row>
    <row r="16" spans="1:16" ht="27">
      <c r="A16" s="381"/>
      <c r="B16" s="3" t="s">
        <v>20</v>
      </c>
      <c r="C16" s="4" t="s">
        <v>21</v>
      </c>
      <c r="D16" s="234"/>
      <c r="E16" s="234" t="s">
        <v>249</v>
      </c>
      <c r="F16" s="234"/>
      <c r="G16" s="50"/>
      <c r="H16" s="51"/>
      <c r="I16" s="41">
        <v>1</v>
      </c>
      <c r="J16" s="52"/>
      <c r="K16" s="53"/>
      <c r="L16" s="50"/>
      <c r="M16" s="51"/>
      <c r="N16" s="41">
        <v>1</v>
      </c>
      <c r="O16" s="52"/>
      <c r="P16" s="53"/>
    </row>
    <row r="17" spans="1:16" ht="157.5">
      <c r="A17" s="381"/>
      <c r="B17" s="1" t="s">
        <v>22</v>
      </c>
      <c r="C17" s="4"/>
      <c r="D17" s="234"/>
      <c r="E17" s="234"/>
      <c r="F17" s="234" t="s">
        <v>249</v>
      </c>
      <c r="G17" s="50"/>
      <c r="H17" s="51"/>
      <c r="I17" s="56"/>
      <c r="J17" s="41">
        <v>1</v>
      </c>
      <c r="K17" s="22" t="s">
        <v>123</v>
      </c>
      <c r="L17" s="50"/>
      <c r="M17" s="51"/>
      <c r="N17" s="56"/>
      <c r="O17" s="41">
        <v>1</v>
      </c>
      <c r="P17" s="22" t="s">
        <v>123</v>
      </c>
    </row>
    <row r="18" spans="1:16" ht="142.5" thickBot="1">
      <c r="A18" s="382"/>
      <c r="B18" s="7" t="s">
        <v>85</v>
      </c>
      <c r="C18" s="8"/>
      <c r="D18" s="234"/>
      <c r="E18" s="234"/>
      <c r="F18" s="234" t="s">
        <v>249</v>
      </c>
      <c r="G18" s="64"/>
      <c r="H18" s="65"/>
      <c r="I18" s="66"/>
      <c r="J18" s="67">
        <v>1</v>
      </c>
      <c r="K18" s="22" t="s">
        <v>124</v>
      </c>
      <c r="L18" s="64"/>
      <c r="M18" s="65"/>
      <c r="N18" s="66"/>
      <c r="O18" s="41">
        <v>1</v>
      </c>
      <c r="P18" s="22" t="s">
        <v>124</v>
      </c>
    </row>
    <row r="19" spans="1:16" ht="27.75" thickTop="1">
      <c r="A19" s="364" t="s">
        <v>0</v>
      </c>
      <c r="B19" s="5" t="s">
        <v>86</v>
      </c>
      <c r="C19" s="6" t="s">
        <v>23</v>
      </c>
      <c r="D19" s="234" t="s">
        <v>249</v>
      </c>
      <c r="E19" s="234"/>
      <c r="F19" s="234"/>
      <c r="G19" s="72"/>
      <c r="H19" s="73"/>
      <c r="I19" s="41">
        <v>1</v>
      </c>
      <c r="J19" s="74"/>
    </row>
    <row r="20" spans="1:16">
      <c r="A20" s="364"/>
      <c r="B20" s="5" t="s">
        <v>87</v>
      </c>
      <c r="C20" s="6" t="s">
        <v>24</v>
      </c>
      <c r="D20" s="234" t="s">
        <v>249</v>
      </c>
      <c r="E20" s="234"/>
      <c r="F20" s="234"/>
      <c r="G20" s="72"/>
      <c r="H20" s="41">
        <v>1</v>
      </c>
      <c r="I20" s="80"/>
      <c r="J20" s="41"/>
    </row>
    <row r="21" spans="1:16">
      <c r="A21" s="364"/>
      <c r="B21" s="5" t="s">
        <v>25</v>
      </c>
      <c r="C21" s="6" t="s">
        <v>88</v>
      </c>
      <c r="D21" s="234" t="s">
        <v>250</v>
      </c>
      <c r="E21" s="234" t="s">
        <v>255</v>
      </c>
      <c r="F21" s="234"/>
      <c r="G21" s="72"/>
      <c r="H21" s="73"/>
      <c r="I21" s="80"/>
      <c r="J21" s="41">
        <v>1</v>
      </c>
    </row>
    <row r="22" spans="1:16">
      <c r="A22" s="364"/>
      <c r="B22" s="5" t="s">
        <v>26</v>
      </c>
      <c r="C22" s="6" t="s">
        <v>89</v>
      </c>
      <c r="D22" s="234" t="s">
        <v>249</v>
      </c>
      <c r="E22" s="234"/>
      <c r="F22" s="234"/>
      <c r="G22" s="72"/>
      <c r="H22" s="73"/>
      <c r="I22" s="80"/>
      <c r="J22" s="41">
        <v>1</v>
      </c>
    </row>
    <row r="23" spans="1:16">
      <c r="A23" s="364"/>
      <c r="B23" s="5" t="s">
        <v>27</v>
      </c>
      <c r="C23" s="6" t="s">
        <v>90</v>
      </c>
      <c r="D23" s="234"/>
      <c r="E23" s="234" t="s">
        <v>249</v>
      </c>
      <c r="F23" s="234"/>
      <c r="G23" s="72"/>
      <c r="H23" s="73"/>
      <c r="I23" s="80"/>
      <c r="J23" s="41">
        <v>1</v>
      </c>
    </row>
    <row r="24" spans="1:16">
      <c r="A24" s="365"/>
      <c r="B24" s="1" t="s">
        <v>91</v>
      </c>
      <c r="C24" s="2" t="s">
        <v>28</v>
      </c>
      <c r="D24" s="234" t="s">
        <v>249</v>
      </c>
      <c r="E24" s="234"/>
      <c r="F24" s="234"/>
      <c r="G24" s="48"/>
      <c r="H24" s="49"/>
      <c r="I24" s="41">
        <v>1</v>
      </c>
      <c r="J24" s="46"/>
    </row>
    <row r="25" spans="1:16">
      <c r="A25" s="365"/>
      <c r="B25" s="1" t="s">
        <v>92</v>
      </c>
      <c r="C25" s="2" t="s">
        <v>29</v>
      </c>
      <c r="D25" s="234" t="s">
        <v>249</v>
      </c>
      <c r="E25" s="234"/>
      <c r="F25" s="234"/>
      <c r="G25" s="48"/>
      <c r="H25" s="49"/>
      <c r="I25" s="41">
        <v>1</v>
      </c>
      <c r="J25" s="46"/>
    </row>
    <row r="26" spans="1:16">
      <c r="A26" s="365"/>
      <c r="B26" s="1" t="s">
        <v>93</v>
      </c>
      <c r="C26" s="2" t="s">
        <v>30</v>
      </c>
      <c r="D26" s="234" t="s">
        <v>249</v>
      </c>
      <c r="E26" s="234"/>
      <c r="F26" s="234"/>
      <c r="G26" s="48"/>
      <c r="H26" s="49"/>
      <c r="I26" s="41">
        <v>1</v>
      </c>
      <c r="J26" s="46"/>
    </row>
    <row r="27" spans="1:16">
      <c r="A27" s="365"/>
      <c r="B27" s="1" t="s">
        <v>31</v>
      </c>
      <c r="C27" s="2" t="s">
        <v>32</v>
      </c>
      <c r="D27" s="234" t="s">
        <v>250</v>
      </c>
      <c r="E27" s="234" t="s">
        <v>255</v>
      </c>
      <c r="F27" s="234"/>
      <c r="G27" s="48"/>
      <c r="H27" s="49"/>
      <c r="I27" s="41">
        <v>1</v>
      </c>
      <c r="J27" s="46"/>
    </row>
    <row r="28" spans="1:16">
      <c r="A28" s="366"/>
      <c r="B28" s="3" t="s">
        <v>94</v>
      </c>
      <c r="C28" s="4" t="s">
        <v>33</v>
      </c>
      <c r="D28" s="234" t="s">
        <v>250</v>
      </c>
      <c r="E28" s="234" t="s">
        <v>255</v>
      </c>
      <c r="F28" s="234"/>
      <c r="G28" s="50"/>
      <c r="H28" s="51"/>
      <c r="I28" s="41">
        <v>1</v>
      </c>
      <c r="J28" s="52"/>
    </row>
    <row r="29" spans="1:16" ht="17.25" thickBot="1">
      <c r="A29" s="379"/>
      <c r="B29" s="7" t="s">
        <v>95</v>
      </c>
      <c r="C29" s="8" t="s">
        <v>34</v>
      </c>
      <c r="D29" s="234"/>
      <c r="E29" s="234"/>
      <c r="F29" s="234" t="s">
        <v>249</v>
      </c>
      <c r="G29" s="84"/>
      <c r="H29" s="85"/>
      <c r="I29" s="65">
        <v>1</v>
      </c>
      <c r="J29" s="70"/>
    </row>
    <row r="30" spans="1:16" ht="17.25" thickTop="1">
      <c r="A30" s="364" t="s">
        <v>1</v>
      </c>
      <c r="B30" s="5" t="s">
        <v>96</v>
      </c>
      <c r="C30" s="6" t="s">
        <v>97</v>
      </c>
      <c r="D30" s="234" t="s">
        <v>249</v>
      </c>
      <c r="E30" s="234"/>
      <c r="F30" s="234"/>
      <c r="G30" s="72"/>
      <c r="H30" s="73"/>
      <c r="I30" s="76">
        <v>1</v>
      </c>
      <c r="J30" s="74"/>
    </row>
    <row r="31" spans="1:16">
      <c r="A31" s="365"/>
      <c r="B31" s="1" t="s">
        <v>98</v>
      </c>
      <c r="C31" s="2" t="s">
        <v>35</v>
      </c>
      <c r="D31" s="234" t="s">
        <v>249</v>
      </c>
      <c r="E31" s="234"/>
      <c r="F31" s="234"/>
      <c r="G31" s="48"/>
      <c r="H31" s="49"/>
      <c r="I31" s="41">
        <v>1</v>
      </c>
      <c r="J31" s="46"/>
    </row>
    <row r="32" spans="1:16">
      <c r="A32" s="365"/>
      <c r="B32" s="1" t="s">
        <v>99</v>
      </c>
      <c r="C32" s="2" t="s">
        <v>100</v>
      </c>
      <c r="D32" s="234"/>
      <c r="E32" s="234" t="s">
        <v>255</v>
      </c>
      <c r="F32" s="234" t="s">
        <v>250</v>
      </c>
      <c r="G32" s="48"/>
      <c r="H32" s="49"/>
      <c r="I32" s="41">
        <v>1</v>
      </c>
      <c r="J32" s="46"/>
    </row>
    <row r="33" spans="1:10">
      <c r="A33" s="365"/>
      <c r="B33" s="1" t="s">
        <v>101</v>
      </c>
      <c r="C33" s="2" t="s">
        <v>36</v>
      </c>
      <c r="D33" s="234"/>
      <c r="E33" s="234" t="s">
        <v>249</v>
      </c>
      <c r="F33" s="234"/>
      <c r="G33" s="48"/>
      <c r="H33" s="49"/>
      <c r="I33" s="41">
        <v>1</v>
      </c>
      <c r="J33" s="46"/>
    </row>
    <row r="34" spans="1:10" ht="40.5">
      <c r="A34" s="365"/>
      <c r="B34" s="1" t="s">
        <v>37</v>
      </c>
      <c r="C34" s="6" t="s">
        <v>102</v>
      </c>
      <c r="D34" s="234" t="s">
        <v>249</v>
      </c>
      <c r="E34" s="234"/>
      <c r="F34" s="234"/>
      <c r="G34" s="48"/>
      <c r="H34" s="49"/>
      <c r="I34" s="41">
        <v>1</v>
      </c>
      <c r="J34" s="46"/>
    </row>
    <row r="35" spans="1:10" ht="27">
      <c r="A35" s="365"/>
      <c r="B35" s="1" t="s">
        <v>103</v>
      </c>
      <c r="C35" s="2" t="s">
        <v>38</v>
      </c>
      <c r="D35" s="234" t="s">
        <v>249</v>
      </c>
      <c r="E35" s="234"/>
      <c r="F35" s="234"/>
      <c r="G35" s="48"/>
      <c r="H35" s="49"/>
      <c r="I35" s="41">
        <v>1</v>
      </c>
      <c r="J35" s="46"/>
    </row>
    <row r="36" spans="1:10" ht="27">
      <c r="A36" s="365"/>
      <c r="B36" s="1" t="s">
        <v>104</v>
      </c>
      <c r="C36" s="2" t="s">
        <v>39</v>
      </c>
      <c r="D36" s="234"/>
      <c r="E36" s="234" t="s">
        <v>255</v>
      </c>
      <c r="F36" s="234" t="s">
        <v>250</v>
      </c>
      <c r="G36" s="48"/>
      <c r="H36" s="49"/>
      <c r="I36" s="41">
        <v>1</v>
      </c>
      <c r="J36" s="46"/>
    </row>
    <row r="37" spans="1:10">
      <c r="A37" s="365"/>
      <c r="B37" s="1" t="s">
        <v>105</v>
      </c>
      <c r="C37" s="2" t="s">
        <v>40</v>
      </c>
      <c r="D37" s="234"/>
      <c r="E37" s="234"/>
      <c r="F37" s="234" t="s">
        <v>249</v>
      </c>
      <c r="G37" s="48"/>
      <c r="H37" s="49"/>
      <c r="I37" s="41">
        <v>1</v>
      </c>
      <c r="J37" s="46"/>
    </row>
    <row r="38" spans="1:10" ht="17.25" thickBot="1">
      <c r="A38" s="366"/>
      <c r="B38" s="3" t="s">
        <v>106</v>
      </c>
      <c r="C38" s="4" t="s">
        <v>41</v>
      </c>
      <c r="D38" s="234"/>
      <c r="E38" s="234" t="s">
        <v>249</v>
      </c>
      <c r="F38" s="234"/>
      <c r="G38" s="50"/>
      <c r="H38" s="51"/>
      <c r="I38" s="65">
        <v>1</v>
      </c>
      <c r="J38" s="52"/>
    </row>
    <row r="39" spans="1:10" ht="17.25" thickTop="1">
      <c r="A39" s="367" t="s">
        <v>107</v>
      </c>
      <c r="B39" s="9" t="s">
        <v>42</v>
      </c>
      <c r="C39" s="20"/>
      <c r="D39" s="234"/>
      <c r="E39" s="234" t="s">
        <v>249</v>
      </c>
      <c r="F39" s="234"/>
      <c r="G39" s="92"/>
      <c r="H39" s="93">
        <v>1</v>
      </c>
      <c r="I39" s="94"/>
      <c r="J39" s="95"/>
    </row>
    <row r="40" spans="1:10">
      <c r="A40" s="368"/>
      <c r="B40" s="1" t="s">
        <v>22</v>
      </c>
      <c r="C40" s="2"/>
      <c r="D40" s="234"/>
      <c r="E40" s="234"/>
      <c r="F40" s="234" t="s">
        <v>249</v>
      </c>
      <c r="G40" s="48"/>
      <c r="H40" s="45"/>
      <c r="I40" s="45"/>
      <c r="J40" s="41">
        <v>1</v>
      </c>
    </row>
    <row r="41" spans="1:10">
      <c r="A41" s="368"/>
      <c r="B41" s="1" t="s">
        <v>85</v>
      </c>
      <c r="C41" s="2"/>
      <c r="D41" s="234"/>
      <c r="E41" s="234"/>
      <c r="F41" s="234" t="s">
        <v>249</v>
      </c>
      <c r="G41" s="48"/>
      <c r="H41" s="45"/>
      <c r="I41" s="45"/>
      <c r="J41" s="41">
        <v>1</v>
      </c>
    </row>
    <row r="42" spans="1:10">
      <c r="A42" s="368"/>
      <c r="B42" s="1" t="s">
        <v>108</v>
      </c>
      <c r="C42" s="2" t="s">
        <v>43</v>
      </c>
      <c r="D42" s="234" t="s">
        <v>249</v>
      </c>
      <c r="E42" s="234"/>
      <c r="F42" s="234"/>
      <c r="G42" s="48"/>
      <c r="H42" s="41">
        <v>1</v>
      </c>
      <c r="I42" s="45"/>
      <c r="J42" s="46"/>
    </row>
    <row r="43" spans="1:10">
      <c r="A43" s="368"/>
      <c r="B43" s="1" t="s">
        <v>109</v>
      </c>
      <c r="C43" s="2" t="s">
        <v>110</v>
      </c>
      <c r="D43" s="234" t="s">
        <v>255</v>
      </c>
      <c r="E43" s="234"/>
      <c r="F43" s="234" t="s">
        <v>250</v>
      </c>
      <c r="G43" s="48"/>
      <c r="H43" s="45"/>
      <c r="I43" s="41"/>
      <c r="J43" s="41">
        <v>1</v>
      </c>
    </row>
    <row r="44" spans="1:10">
      <c r="A44" s="368"/>
      <c r="B44" s="1" t="s">
        <v>44</v>
      </c>
      <c r="C44" s="2" t="s">
        <v>111</v>
      </c>
      <c r="D44" s="234" t="s">
        <v>255</v>
      </c>
      <c r="E44" s="234"/>
      <c r="F44" s="234" t="s">
        <v>250</v>
      </c>
      <c r="G44" s="48"/>
      <c r="H44" s="45"/>
      <c r="I44" s="41">
        <v>1</v>
      </c>
      <c r="J44" s="41"/>
    </row>
    <row r="45" spans="1:10">
      <c r="A45" s="368"/>
      <c r="B45" s="1" t="s">
        <v>112</v>
      </c>
      <c r="C45" s="2" t="s">
        <v>113</v>
      </c>
      <c r="D45" s="234"/>
      <c r="E45" s="234" t="s">
        <v>249</v>
      </c>
      <c r="F45" s="234"/>
      <c r="G45" s="48"/>
      <c r="H45" s="45"/>
      <c r="I45" s="41"/>
      <c r="J45" s="41">
        <v>1</v>
      </c>
    </row>
    <row r="46" spans="1:10">
      <c r="A46" s="368"/>
      <c r="B46" s="1" t="s">
        <v>114</v>
      </c>
      <c r="C46" s="2" t="s">
        <v>115</v>
      </c>
      <c r="D46" s="234"/>
      <c r="E46" s="234" t="s">
        <v>249</v>
      </c>
      <c r="F46" s="234"/>
      <c r="G46" s="48"/>
      <c r="H46" s="45"/>
      <c r="I46" s="41">
        <v>1</v>
      </c>
      <c r="J46" s="41"/>
    </row>
    <row r="47" spans="1:10">
      <c r="A47" s="368"/>
      <c r="B47" s="1" t="s">
        <v>116</v>
      </c>
      <c r="C47" s="2" t="s">
        <v>117</v>
      </c>
      <c r="D47" s="234"/>
      <c r="E47" s="234" t="s">
        <v>249</v>
      </c>
      <c r="F47" s="234"/>
      <c r="G47" s="48"/>
      <c r="H47" s="45"/>
      <c r="I47" s="41"/>
      <c r="J47" s="41">
        <v>1</v>
      </c>
    </row>
    <row r="48" spans="1:10">
      <c r="A48" s="368"/>
      <c r="B48" s="1" t="s">
        <v>118</v>
      </c>
      <c r="C48" s="2" t="s">
        <v>45</v>
      </c>
      <c r="D48" s="234"/>
      <c r="E48" s="234" t="s">
        <v>249</v>
      </c>
      <c r="F48" s="234"/>
      <c r="G48" s="48"/>
      <c r="H48" s="45"/>
      <c r="I48" s="41"/>
      <c r="J48" s="41">
        <v>1</v>
      </c>
    </row>
    <row r="49" spans="1:10">
      <c r="A49" s="369" t="s">
        <v>6</v>
      </c>
      <c r="B49" s="1" t="s">
        <v>119</v>
      </c>
      <c r="C49" s="2" t="s">
        <v>46</v>
      </c>
      <c r="D49" s="234" t="s">
        <v>249</v>
      </c>
      <c r="E49" s="234"/>
      <c r="F49" s="234"/>
      <c r="G49" s="48"/>
      <c r="H49" s="49"/>
      <c r="I49" s="45"/>
      <c r="J49" s="41">
        <v>1</v>
      </c>
    </row>
    <row r="50" spans="1:10">
      <c r="A50" s="370"/>
      <c r="B50" s="1" t="s">
        <v>120</v>
      </c>
      <c r="C50" s="2" t="s">
        <v>121</v>
      </c>
      <c r="D50" s="234" t="s">
        <v>250</v>
      </c>
      <c r="E50" s="234" t="s">
        <v>255</v>
      </c>
      <c r="F50" s="234"/>
      <c r="G50" s="48"/>
      <c r="H50" s="49"/>
      <c r="I50" s="41">
        <v>1</v>
      </c>
      <c r="J50" s="46"/>
    </row>
    <row r="51" spans="1:10">
      <c r="A51" s="370"/>
      <c r="B51" s="100" t="s">
        <v>47</v>
      </c>
      <c r="C51" s="2" t="s">
        <v>48</v>
      </c>
      <c r="D51" s="234" t="s">
        <v>249</v>
      </c>
      <c r="E51" s="234"/>
      <c r="F51" s="234"/>
      <c r="G51" s="48"/>
      <c r="H51" s="49"/>
      <c r="I51" s="41">
        <v>1</v>
      </c>
      <c r="J51" s="41"/>
    </row>
    <row r="52" spans="1:10">
      <c r="A52" s="370"/>
      <c r="B52" s="1" t="s">
        <v>114</v>
      </c>
      <c r="C52" s="2" t="s">
        <v>115</v>
      </c>
      <c r="D52" s="234"/>
      <c r="E52" s="234" t="s">
        <v>249</v>
      </c>
      <c r="F52" s="234"/>
      <c r="G52" s="48"/>
      <c r="H52" s="49"/>
      <c r="I52" s="41">
        <v>1</v>
      </c>
      <c r="J52" s="41"/>
    </row>
    <row r="53" spans="1:10">
      <c r="A53" s="370"/>
      <c r="B53" s="1" t="s">
        <v>116</v>
      </c>
      <c r="C53" s="2"/>
      <c r="D53" s="234"/>
      <c r="E53" s="234" t="s">
        <v>249</v>
      </c>
      <c r="F53" s="234"/>
      <c r="G53" s="48"/>
      <c r="H53" s="49"/>
      <c r="I53" s="41">
        <v>1</v>
      </c>
      <c r="J53" s="46"/>
    </row>
    <row r="54" spans="1:10" ht="27">
      <c r="A54" s="370"/>
      <c r="B54" s="1" t="s">
        <v>49</v>
      </c>
      <c r="C54" s="2" t="s">
        <v>122</v>
      </c>
      <c r="D54" s="234"/>
      <c r="E54" s="234" t="s">
        <v>249</v>
      </c>
      <c r="F54" s="234"/>
      <c r="G54" s="48"/>
      <c r="H54" s="49"/>
      <c r="I54" s="41">
        <v>1</v>
      </c>
      <c r="J54" s="41"/>
    </row>
    <row r="55" spans="1:10" ht="17.25" thickBot="1">
      <c r="A55" s="371"/>
      <c r="B55" s="10" t="s">
        <v>50</v>
      </c>
      <c r="C55" s="11" t="s">
        <v>51</v>
      </c>
      <c r="D55" s="236"/>
      <c r="E55" s="236" t="s">
        <v>249</v>
      </c>
      <c r="F55" s="236"/>
      <c r="G55" s="101"/>
      <c r="H55" s="102"/>
      <c r="I55" s="103">
        <v>1</v>
      </c>
      <c r="J55" s="104"/>
    </row>
    <row r="56" spans="1:10" ht="17.25" thickTop="1"/>
  </sheetData>
  <autoFilter ref="D4:J55"/>
  <mergeCells count="10">
    <mergeCell ref="L1:P1"/>
    <mergeCell ref="A2:C2"/>
    <mergeCell ref="G2:J2"/>
    <mergeCell ref="L2:O2"/>
    <mergeCell ref="A5:A18"/>
    <mergeCell ref="A19:A29"/>
    <mergeCell ref="A30:A38"/>
    <mergeCell ref="A39:A48"/>
    <mergeCell ref="A49:A55"/>
    <mergeCell ref="G1:K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技術深度盤點</vt:lpstr>
      <vt:lpstr>技術深度盤點 (2)</vt:lpstr>
      <vt:lpstr>Summary(0221)</vt:lpstr>
      <vt:lpstr>Summary(0224)</vt:lpstr>
      <vt:lpstr>Summary(0304)</vt:lpstr>
      <vt:lpstr>技術深度盤點 (3)</vt:lpstr>
      <vt:lpstr>Temp</vt:lpstr>
      <vt:lpstr>Sheet4</vt:lpstr>
    </vt:vector>
  </TitlesOfParts>
  <Company>AUO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WebbLin</dc:creator>
  <cp:lastModifiedBy>WebbLin</cp:lastModifiedBy>
  <dcterms:created xsi:type="dcterms:W3CDTF">2021-01-26T23:55:48Z</dcterms:created>
  <dcterms:modified xsi:type="dcterms:W3CDTF">2021-03-04T02:23:13Z</dcterms:modified>
</cp:coreProperties>
</file>