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enc\OneDrive\Documents\"/>
    </mc:Choice>
  </mc:AlternateContent>
  <xr:revisionPtr revIDLastSave="0" documentId="8_{700B7FB2-D0D3-4857-A3C2-059C74C913E3}" xr6:coauthVersionLast="47" xr6:coauthVersionMax="47" xr10:uidLastSave="{00000000-0000-0000-0000-000000000000}"/>
  <bookViews>
    <workbookView xWindow="30612" yWindow="-108" windowWidth="30936" windowHeight="16896" firstSheet="1" activeTab="4" xr2:uid="{66796EC1-6952-4E05-AD15-9B275F7952B0}"/>
  </bookViews>
  <sheets>
    <sheet name="Data" sheetId="1" r:id="rId1"/>
    <sheet name="Dashboard" sheetId="2" r:id="rId2"/>
    <sheet name="Income Streams" sheetId="3" r:id="rId3"/>
    <sheet name="Savings Percentage" sheetId="4" r:id="rId4"/>
    <sheet name="Expenses Pie Chart" sheetId="5" r:id="rId5"/>
    <sheet name="Income" sheetId="6" r:id="rId6"/>
    <sheet name="Expenses" sheetId="7" r:id="rId7"/>
  </sheets>
  <definedNames>
    <definedName name="Slicer_Column1">#N/A</definedName>
  </definedNames>
  <calcPr calcId="191028"/>
  <pivotCaches>
    <pivotCache cacheId="342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I7" i="4"/>
  <c r="I9" i="4" s="1"/>
  <c r="I10" i="4" s="1"/>
  <c r="G80" i="2"/>
  <c r="H80" i="2"/>
  <c r="I80" i="2"/>
  <c r="J80" i="2"/>
  <c r="K80" i="2"/>
  <c r="L80" i="2"/>
  <c r="M80" i="2"/>
  <c r="N80" i="2"/>
  <c r="O80" i="2"/>
  <c r="P80" i="2"/>
  <c r="Q80" i="2"/>
  <c r="F80" i="2"/>
  <c r="G78" i="2"/>
  <c r="H78" i="2"/>
  <c r="I78" i="2"/>
  <c r="J78" i="2"/>
  <c r="K78" i="2"/>
  <c r="L78" i="2"/>
  <c r="M78" i="2"/>
  <c r="N78" i="2"/>
  <c r="O78" i="2"/>
  <c r="P78" i="2"/>
  <c r="Q78" i="2"/>
  <c r="F78" i="2"/>
  <c r="G76" i="2"/>
  <c r="H76" i="2"/>
  <c r="I76" i="2"/>
  <c r="J76" i="2"/>
  <c r="K76" i="2"/>
  <c r="L76" i="2"/>
  <c r="M76" i="2"/>
  <c r="N76" i="2"/>
  <c r="O76" i="2"/>
  <c r="P76" i="2"/>
  <c r="Q76" i="2"/>
  <c r="F76" i="2"/>
  <c r="G74" i="2"/>
  <c r="H74" i="2"/>
  <c r="I74" i="2"/>
  <c r="J74" i="2"/>
  <c r="K74" i="2"/>
  <c r="L74" i="2"/>
  <c r="M74" i="2"/>
  <c r="N74" i="2"/>
  <c r="O74" i="2"/>
  <c r="P74" i="2"/>
  <c r="Q74" i="2"/>
  <c r="F74" i="2"/>
  <c r="G72" i="2"/>
  <c r="H72" i="2"/>
  <c r="I72" i="2"/>
  <c r="J72" i="2"/>
  <c r="K72" i="2"/>
  <c r="L72" i="2"/>
  <c r="M72" i="2"/>
  <c r="N72" i="2"/>
  <c r="O72" i="2"/>
  <c r="P72" i="2"/>
  <c r="Q72" i="2"/>
  <c r="F72" i="2"/>
  <c r="G70" i="2"/>
  <c r="H70" i="2"/>
  <c r="I70" i="2"/>
  <c r="J70" i="2"/>
  <c r="K70" i="2"/>
  <c r="L70" i="2"/>
  <c r="M70" i="2"/>
  <c r="N70" i="2"/>
  <c r="O70" i="2"/>
  <c r="P70" i="2"/>
  <c r="Q70" i="2"/>
  <c r="F70" i="2"/>
  <c r="G68" i="2"/>
  <c r="G82" i="2" s="1"/>
  <c r="G42" i="2" s="1"/>
  <c r="H68" i="2"/>
  <c r="H82" i="2" s="1"/>
  <c r="H42" i="2" s="1"/>
  <c r="I68" i="2"/>
  <c r="I82" i="2" s="1"/>
  <c r="I42" i="2" s="1"/>
  <c r="J68" i="2"/>
  <c r="J82" i="2" s="1"/>
  <c r="J42" i="2" s="1"/>
  <c r="K68" i="2"/>
  <c r="K82" i="2" s="1"/>
  <c r="K42" i="2" s="1"/>
  <c r="L68" i="2"/>
  <c r="L82" i="2" s="1"/>
  <c r="L42" i="2" s="1"/>
  <c r="M68" i="2"/>
  <c r="M82" i="2" s="1"/>
  <c r="M42" i="2" s="1"/>
  <c r="N68" i="2"/>
  <c r="N82" i="2" s="1"/>
  <c r="N42" i="2" s="1"/>
  <c r="O68" i="2"/>
  <c r="O82" i="2" s="1"/>
  <c r="O42" i="2" s="1"/>
  <c r="P68" i="2"/>
  <c r="P82" i="2" s="1"/>
  <c r="P42" i="2" s="1"/>
  <c r="Q68" i="2"/>
  <c r="Q82" i="2" s="1"/>
  <c r="Q42" i="2" s="1"/>
  <c r="F68" i="2"/>
  <c r="F82" i="2" s="1"/>
  <c r="F42" i="2" s="1"/>
  <c r="G58" i="2"/>
  <c r="H58" i="2"/>
  <c r="I58" i="2"/>
  <c r="J58" i="2"/>
  <c r="K58" i="2"/>
  <c r="L58" i="2"/>
  <c r="M58" i="2"/>
  <c r="N58" i="2"/>
  <c r="O58" i="2"/>
  <c r="P58" i="2"/>
  <c r="Q58" i="2"/>
  <c r="F58" i="2"/>
  <c r="G56" i="2"/>
  <c r="H56" i="2"/>
  <c r="I56" i="2"/>
  <c r="J56" i="2"/>
  <c r="K56" i="2"/>
  <c r="L56" i="2"/>
  <c r="M56" i="2"/>
  <c r="N56" i="2"/>
  <c r="O56" i="2"/>
  <c r="P56" i="2"/>
  <c r="Q56" i="2"/>
  <c r="F56" i="2"/>
  <c r="F54" i="2"/>
  <c r="G54" i="2"/>
  <c r="H54" i="2"/>
  <c r="I54" i="2"/>
  <c r="J54" i="2"/>
  <c r="K54" i="2"/>
  <c r="L54" i="2"/>
  <c r="M54" i="2"/>
  <c r="N54" i="2"/>
  <c r="O54" i="2"/>
  <c r="P54" i="2"/>
  <c r="Q54" i="2"/>
  <c r="G52" i="2"/>
  <c r="G60" i="2" s="1"/>
  <c r="G40" i="2" s="1"/>
  <c r="H52" i="2"/>
  <c r="H60" i="2" s="1"/>
  <c r="H40" i="2" s="1"/>
  <c r="I52" i="2"/>
  <c r="I60" i="2" s="1"/>
  <c r="I40" i="2" s="1"/>
  <c r="J52" i="2"/>
  <c r="J60" i="2" s="1"/>
  <c r="J40" i="2" s="1"/>
  <c r="K52" i="2"/>
  <c r="K60" i="2" s="1"/>
  <c r="K40" i="2" s="1"/>
  <c r="L52" i="2"/>
  <c r="L60" i="2" s="1"/>
  <c r="L40" i="2" s="1"/>
  <c r="M52" i="2"/>
  <c r="M60" i="2" s="1"/>
  <c r="M40" i="2" s="1"/>
  <c r="N52" i="2"/>
  <c r="N60" i="2" s="1"/>
  <c r="N40" i="2" s="1"/>
  <c r="O52" i="2"/>
  <c r="O60" i="2" s="1"/>
  <c r="O40" i="2" s="1"/>
  <c r="P52" i="2"/>
  <c r="P60" i="2" s="1"/>
  <c r="P40" i="2" s="1"/>
  <c r="Q52" i="2"/>
  <c r="Q60" i="2" s="1"/>
  <c r="Q40" i="2" s="1"/>
  <c r="F52" i="2"/>
  <c r="F60" i="2" s="1"/>
  <c r="F40" i="2" s="1"/>
  <c r="B63" i="1"/>
  <c r="B87" i="1"/>
  <c r="B39" i="1"/>
  <c r="B99" i="1"/>
  <c r="B75" i="1"/>
  <c r="B51" i="1"/>
  <c r="B111" i="1"/>
  <c r="B123" i="1"/>
  <c r="B3" i="1"/>
  <c r="B15" i="1"/>
  <c r="B27" i="1"/>
  <c r="B64" i="1"/>
  <c r="B88" i="1"/>
  <c r="B100" i="1"/>
  <c r="B112" i="1"/>
  <c r="B76" i="1"/>
  <c r="B124" i="1"/>
  <c r="B4" i="1"/>
  <c r="B28" i="1"/>
  <c r="B52" i="1"/>
  <c r="B16" i="1"/>
  <c r="B40" i="1"/>
  <c r="B65" i="1"/>
  <c r="B89" i="1"/>
  <c r="B101" i="1"/>
  <c r="B113" i="1"/>
  <c r="B41" i="1"/>
  <c r="B29" i="1"/>
  <c r="B77" i="1"/>
  <c r="B125" i="1"/>
  <c r="B17" i="1"/>
  <c r="B5" i="1"/>
  <c r="B53" i="1"/>
  <c r="B66" i="1"/>
  <c r="B90" i="1"/>
  <c r="B102" i="1"/>
  <c r="B42" i="1"/>
  <c r="B78" i="1"/>
  <c r="B114" i="1"/>
  <c r="B126" i="1"/>
  <c r="B6" i="1"/>
  <c r="B54" i="1"/>
  <c r="B18" i="1"/>
  <c r="B30" i="1"/>
  <c r="B67" i="1"/>
  <c r="B91" i="1"/>
  <c r="B43" i="1"/>
  <c r="B103" i="1"/>
  <c r="B79" i="1"/>
  <c r="B115" i="1"/>
  <c r="B127" i="1"/>
  <c r="B55" i="1"/>
  <c r="B7" i="1"/>
  <c r="B19" i="1"/>
  <c r="B31" i="1"/>
  <c r="B68" i="1"/>
  <c r="B92" i="1"/>
  <c r="B104" i="1"/>
  <c r="B116" i="1"/>
  <c r="B80" i="1"/>
  <c r="B32" i="1"/>
  <c r="B128" i="1"/>
  <c r="B8" i="1"/>
  <c r="B20" i="1"/>
  <c r="B56" i="1"/>
  <c r="B44" i="1"/>
  <c r="B69" i="1"/>
  <c r="B105" i="1"/>
  <c r="B93" i="1"/>
  <c r="B81" i="1"/>
  <c r="B33" i="1"/>
  <c r="B9" i="1"/>
  <c r="B57" i="1"/>
  <c r="B117" i="1"/>
  <c r="B129" i="1"/>
  <c r="B21" i="1"/>
  <c r="B45" i="1"/>
  <c r="B70" i="1"/>
  <c r="B94" i="1"/>
  <c r="B106" i="1"/>
  <c r="B46" i="1"/>
  <c r="B82" i="1"/>
  <c r="B34" i="1"/>
  <c r="B130" i="1"/>
  <c r="B118" i="1"/>
  <c r="B10" i="1"/>
  <c r="B22" i="1"/>
  <c r="B58" i="1"/>
  <c r="B71" i="1"/>
  <c r="B95" i="1"/>
  <c r="B47" i="1"/>
  <c r="B107" i="1"/>
  <c r="B83" i="1"/>
  <c r="B119" i="1"/>
  <c r="B131" i="1"/>
  <c r="B35" i="1"/>
  <c r="B23" i="1"/>
  <c r="B11" i="1"/>
  <c r="B59" i="1"/>
  <c r="B72" i="1"/>
  <c r="B96" i="1"/>
  <c r="B108" i="1"/>
  <c r="B48" i="1"/>
  <c r="B36" i="1"/>
  <c r="B84" i="1"/>
  <c r="B120" i="1"/>
  <c r="B12" i="1"/>
  <c r="B132" i="1"/>
  <c r="B24" i="1"/>
  <c r="B60" i="1"/>
  <c r="B73" i="1"/>
  <c r="B97" i="1"/>
  <c r="B109" i="1"/>
  <c r="B49" i="1"/>
  <c r="B37" i="1"/>
  <c r="B61" i="1"/>
  <c r="B85" i="1"/>
  <c r="B133" i="1"/>
  <c r="B13" i="1"/>
  <c r="B121" i="1"/>
  <c r="B25" i="1"/>
  <c r="B74" i="1"/>
  <c r="B98" i="1"/>
  <c r="B110" i="1"/>
  <c r="B50" i="1"/>
  <c r="B38" i="1"/>
  <c r="B86" i="1"/>
  <c r="B122" i="1"/>
  <c r="B134" i="1"/>
  <c r="B26" i="1"/>
  <c r="B14" i="1"/>
  <c r="B62" i="1"/>
  <c r="F44" i="2" l="1"/>
  <c r="Q44" i="2"/>
  <c r="P44" i="2"/>
  <c r="O44" i="2"/>
  <c r="N44" i="2"/>
  <c r="M44" i="2"/>
  <c r="L44" i="2"/>
  <c r="K44" i="2"/>
  <c r="J44" i="2"/>
  <c r="I44" i="2"/>
  <c r="H44" i="2"/>
  <c r="G44" i="2"/>
</calcChain>
</file>

<file path=xl/sharedStrings.xml><?xml version="1.0" encoding="utf-8"?>
<sst xmlns="http://schemas.openxmlformats.org/spreadsheetml/2006/main" count="562" uniqueCount="61">
  <si>
    <t>Income</t>
  </si>
  <si>
    <t>Month</t>
  </si>
  <si>
    <t>Abb Month</t>
  </si>
  <si>
    <t>Title</t>
  </si>
  <si>
    <t>Description</t>
  </si>
  <si>
    <t>Amount</t>
  </si>
  <si>
    <t>April</t>
  </si>
  <si>
    <t>Telecom</t>
  </si>
  <si>
    <t>Expense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</si>
  <si>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</si>
  <si>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</si>
  <si>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</si>
  <si>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</si>
  <si>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</si>
  <si>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</si>
  <si>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</si>
  <si>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</si>
  <si>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</si>
  <si>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</si>
  <si>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</si>
  <si>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Car Expenses</t>
  </si>
  <si>
    <t>Coaching</t>
  </si>
  <si>
    <t>Consulting</t>
  </si>
  <si>
    <t>Entertainment</t>
  </si>
  <si>
    <t>Full-Time Job</t>
  </si>
  <si>
    <t>Grocery</t>
  </si>
  <si>
    <t>Housing</t>
  </si>
  <si>
    <t>Online Courses</t>
  </si>
  <si>
    <t>Other</t>
  </si>
  <si>
    <t>Utilities</t>
  </si>
  <si>
    <t>Annual Budgeting Dashboard</t>
  </si>
  <si>
    <t>Please use the filters to the right for the data you want. The filters are attached to the charts below.</t>
  </si>
  <si>
    <t>Totals</t>
  </si>
  <si>
    <t>Income &amp; Expenses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</si>
  <si>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</si>
  <si>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</si>
  <si>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</si>
  <si>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</si>
  <si>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</si>
  <si>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</si>
  <si>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</si>
  <si>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</si>
  <si>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</si>
  <si>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</si>
  <si>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</si>
  <si>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Expenses</t>
  </si>
  <si>
    <t>Savings</t>
  </si>
  <si>
    <t>Income Sources</t>
  </si>
  <si>
    <t>Full-time Job</t>
  </si>
  <si>
    <t>Expense Type</t>
  </si>
  <si>
    <t>Telecommunication</t>
  </si>
  <si>
    <t>Car Expense</t>
  </si>
  <si>
    <t>(All)</t>
  </si>
  <si>
    <t>Sum of Amount</t>
  </si>
  <si>
    <t>Column Labels</t>
  </si>
  <si>
    <t>Row Labels</t>
  </si>
  <si>
    <t>Grand Total</t>
  </si>
  <si>
    <t>Percent</t>
  </si>
  <si>
    <t>Recreation</t>
  </si>
  <si>
    <t>Cable/Phone/Internet</t>
  </si>
  <si>
    <t>Groceries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</si>
</sst>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£-809]#,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0"/>
      <name val="Calibri"/>
      <scheme val="minor"/>
    </font>
    <font>
      <b/>
      <sz val="36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pivotButton="1"/>
    <xf numFmtId="164" fontId="0" fillId="0" borderId="0" xfId="0" applyNumberFormat="1"/>
    <xf numFmtId="0" fontId="2" fillId="0" borderId="0" xfId="0" applyFont="1"/>
    <xf numFmtId="9" fontId="0" fillId="0" borderId="0" xfId="0" applyNumberForma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4" fillId="0" borderId="0" xfId="0" applyFont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0" fillId="3" borderId="0" xfId="0" applyFill="1"/>
    <xf numFmtId="0" fontId="7" fillId="3" borderId="0" xfId="0" applyFont="1" applyFill="1" applyBorder="1" applyAlignment="1">
      <alignment horizontal="left" vertical="center" wrapText="1" indent="3"/>
    </xf>
    <xf numFmtId="0" fontId="8" fillId="3" borderId="0" xfId="0" applyFont="1" applyFill="1" applyBorder="1" applyAlignment="1">
      <alignment horizontal="left" vertical="center" indent="2"/>
    </xf>
    <xf numFmtId="0" fontId="0" fillId="0" borderId="0" xfId="0" applyNumberFormat="1"/>
    <xf numFmtId="0" fontId="3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164" formatCode="[$£-809]#,##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£-809]#,##0"/>
    </dxf>
    <dxf>
      <numFmt numFmtId="164" formatCode="[$£-809]#,##0"/>
    </dxf>
    <dxf>
      <numFmt numFmtId="164" formatCode="[$£-809]#,##0"/>
    </dxf>
    <dxf>
      <font>
        <b/>
        <i val="0"/>
        <sz val="12"/>
        <color theme="0"/>
        <name val="Calibri Light"/>
        <family val="2"/>
        <scheme val="major"/>
      </font>
      <fill>
        <patternFill>
          <bgColor theme="3" tint="-0.24994659260841701"/>
        </patternFill>
      </fill>
    </dxf>
    <dxf>
      <font>
        <b/>
        <i val="0"/>
        <strike val="0"/>
        <sz val="14"/>
        <color theme="0"/>
        <name val="Calibri Light"/>
        <family val="2"/>
        <scheme val="major"/>
      </font>
      <fill>
        <patternFill patternType="solid">
          <fgColor indexed="64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Style " pivot="0" table="0" count="4" xr9:uid="{4F2702B4-8E1A-45A9-BE93-824F78568E6A}">
      <tableStyleElement type="wholeTable" dxfId="7"/>
      <tableStyleElement type="headerRow" dxfId="6"/>
    </tableStyle>
  </tableStyles>
  <colors>
    <mruColors>
      <color rgb="FFB4C6E7"/>
      <color rgb="FFD9EBFC"/>
      <color rgb="FF333F4F"/>
      <color rgb="FF205E7E"/>
      <color rgb="FF4286A9"/>
      <color rgb="FF8AC4FF"/>
      <color rgb="FFF7FBFF"/>
      <color rgb="FF51A4F5"/>
      <color rgb="FF7EAB56"/>
      <color rgb="FFB55195"/>
    </mruColors>
  </colors>
  <extLst>
    <ext xmlns:x14="http://schemas.microsoft.com/office/spreadsheetml/2009/9/main" uri="{46F421CA-312F-682f-3DD2-61675219B42D}">
      <x14:dxfs count="2">
        <dxf>
          <font>
            <b/>
            <i val="0"/>
            <sz val="12"/>
            <color auto="1"/>
            <name val="Calibri Light"/>
            <family val="2"/>
            <scheme val="major"/>
          </font>
          <fill>
            <patternFill>
              <bgColor theme="4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 Budgeting Dashboard100.xlsx]Income Streams!Income_Chart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did our income Streams perform?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205E7E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5485E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333F4F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27ADFA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'Income Streams'!$F$7:$F$8</c:f>
              <c:strCache>
                <c:ptCount val="1"/>
                <c:pt idx="0">
                  <c:v>Full-Time Job</c:v>
                </c:pt>
              </c:strCache>
            </c:strRef>
          </c:tx>
          <c:spPr>
            <a:solidFill>
              <a:srgbClr val="205E7E"/>
            </a:solidFill>
            <a:ln w="25400">
              <a:noFill/>
            </a:ln>
            <a:effectLst/>
          </c:spPr>
          <c:invertIfNegative val="0"/>
          <c:cat>
            <c:strRef>
              <c:f>'Income Streams'!$E$9:$E$20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Streams'!$F$9:$F$20</c:f>
              <c:numCache>
                <c:formatCode>[$£-809]#,##0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7500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3-4C92-9751-71678E0C3723}"/>
            </c:ext>
          </c:extLst>
        </c:ser>
        <c:ser>
          <c:idx val="1"/>
          <c:order val="1"/>
          <c:tx>
            <c:strRef>
              <c:f>'Income Streams'!$G$7:$G$8</c:f>
              <c:strCache>
                <c:ptCount val="1"/>
                <c:pt idx="0">
                  <c:v>Coaching</c:v>
                </c:pt>
              </c:strCache>
            </c:strRef>
          </c:tx>
          <c:spPr>
            <a:solidFill>
              <a:srgbClr val="5485E6"/>
            </a:solidFill>
            <a:ln w="25400">
              <a:noFill/>
            </a:ln>
            <a:effectLst/>
          </c:spPr>
          <c:invertIfNegative val="0"/>
          <c:cat>
            <c:strRef>
              <c:f>'Income Streams'!$E$9:$E$20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Streams'!$G$9:$G$20</c:f>
              <c:numCache>
                <c:formatCode>[$£-809]#,##0</c:formatCode>
                <c:ptCount val="12"/>
                <c:pt idx="0">
                  <c:v>200</c:v>
                </c:pt>
                <c:pt idx="1">
                  <c:v>100</c:v>
                </c:pt>
                <c:pt idx="2">
                  <c:v>500</c:v>
                </c:pt>
                <c:pt idx="3">
                  <c:v>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200</c:v>
                </c:pt>
                <c:pt idx="8">
                  <c:v>850</c:v>
                </c:pt>
                <c:pt idx="9">
                  <c:v>950</c:v>
                </c:pt>
                <c:pt idx="10">
                  <c:v>600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3-4C92-9751-71678E0C3723}"/>
            </c:ext>
          </c:extLst>
        </c:ser>
        <c:ser>
          <c:idx val="2"/>
          <c:order val="2"/>
          <c:tx>
            <c:strRef>
              <c:f>'Income Streams'!$H$7:$H$8</c:f>
              <c:strCache>
                <c:ptCount val="1"/>
                <c:pt idx="0">
                  <c:v>Consulting</c:v>
                </c:pt>
              </c:strCache>
            </c:strRef>
          </c:tx>
          <c:spPr>
            <a:solidFill>
              <a:srgbClr val="333F4F"/>
            </a:solidFill>
            <a:ln w="25400">
              <a:noFill/>
            </a:ln>
            <a:effectLst/>
          </c:spPr>
          <c:invertIfNegative val="0"/>
          <c:cat>
            <c:strRef>
              <c:f>'Income Streams'!$E$9:$E$20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Streams'!$H$9:$H$20</c:f>
              <c:numCache>
                <c:formatCode>[$£-809]#,##0</c:formatCode>
                <c:ptCount val="12"/>
                <c:pt idx="0">
                  <c:v>1200</c:v>
                </c:pt>
                <c:pt idx="1">
                  <c:v>800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1500</c:v>
                </c:pt>
                <c:pt idx="9">
                  <c:v>1600</c:v>
                </c:pt>
                <c:pt idx="10">
                  <c:v>1500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3-4C92-9751-71678E0C3723}"/>
            </c:ext>
          </c:extLst>
        </c:ser>
        <c:ser>
          <c:idx val="3"/>
          <c:order val="3"/>
          <c:tx>
            <c:strRef>
              <c:f>'Income Streams'!$I$7:$I$8</c:f>
              <c:strCache>
                <c:ptCount val="1"/>
                <c:pt idx="0">
                  <c:v>Online Courses</c:v>
                </c:pt>
              </c:strCache>
            </c:strRef>
          </c:tx>
          <c:spPr>
            <a:solidFill>
              <a:srgbClr val="27ADFA"/>
            </a:solidFill>
            <a:ln w="25400">
              <a:noFill/>
            </a:ln>
            <a:effectLst/>
          </c:spPr>
          <c:invertIfNegative val="0"/>
          <c:cat>
            <c:strRef>
              <c:f>'Income Streams'!$E$9:$E$20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Streams'!$I$9:$I$20</c:f>
              <c:numCache>
                <c:formatCode>[$£-809]#,##0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800</c:v>
                </c:pt>
                <c:pt idx="4">
                  <c:v>800</c:v>
                </c:pt>
                <c:pt idx="5">
                  <c:v>2200</c:v>
                </c:pt>
                <c:pt idx="6">
                  <c:v>2100</c:v>
                </c:pt>
                <c:pt idx="7">
                  <c:v>1900</c:v>
                </c:pt>
                <c:pt idx="8">
                  <c:v>1700</c:v>
                </c:pt>
                <c:pt idx="9">
                  <c:v>1700</c:v>
                </c:pt>
                <c:pt idx="10">
                  <c:v>1600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3-4C92-9751-71678E0C3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558023"/>
        <c:axId val="497560071"/>
      </c:barChart>
      <c:catAx>
        <c:axId val="497558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60071"/>
        <c:crosses val="autoZero"/>
        <c:auto val="1"/>
        <c:lblAlgn val="ctr"/>
        <c:lblOffset val="100"/>
        <c:noMultiLvlLbl val="0"/>
      </c:catAx>
      <c:valAx>
        <c:axId val="497560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was our Savings Percent?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333F4F"/>
            </a:solidFill>
          </c:spPr>
          <c:dPt>
            <c:idx val="0"/>
            <c:bubble3D val="0"/>
            <c:spPr>
              <a:solidFill>
                <a:srgbClr val="333F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E-4678-9121-5240B1B3D4E9}"/>
              </c:ext>
            </c:extLst>
          </c:dPt>
          <c:dPt>
            <c:idx val="1"/>
            <c:bubble3D val="0"/>
            <c:spPr>
              <a:solidFill>
                <a:srgbClr val="5485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E-4678-9121-5240B1B3D4E9}"/>
              </c:ext>
            </c:extLst>
          </c:dPt>
          <c:dLbls>
            <c:spPr>
              <a:solidFill>
                <a:srgbClr val="333F4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'Savings Percentage'!$H$8:$H$9</c:f>
              <c:strCache>
                <c:ptCount val="2"/>
                <c:pt idx="0">
                  <c:v>Expense</c:v>
                </c:pt>
                <c:pt idx="1">
                  <c:v>Savings</c:v>
                </c:pt>
              </c:strCache>
            </c:strRef>
          </c:cat>
          <c:val>
            <c:numRef>
              <c:f>'Savings Percentage'!$I$8:$I$9</c:f>
              <c:numCache>
                <c:formatCode>General</c:formatCode>
                <c:ptCount val="2"/>
                <c:pt idx="0">
                  <c:v>54575</c:v>
                </c:pt>
                <c:pt idx="1">
                  <c:v>42125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EE-4678-9121-5240B1B3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 Budgeting Dashboard100.xlsx]Expenses Pie Chart!Expenses_Pie_Chart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is our Expenses going?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8EA9DB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27ADFA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4286A9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205E7E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333F4F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5485E6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2C5BAB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'Expenses Pie Chart'!$F$7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8EA9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B-4D5A-BC86-C28F9F6BF826}"/>
              </c:ext>
            </c:extLst>
          </c:dPt>
          <c:dPt>
            <c:idx val="1"/>
            <c:bubble3D val="0"/>
            <c:spPr>
              <a:solidFill>
                <a:srgbClr val="27ADF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B-4D5A-BC86-C28F9F6BF826}"/>
              </c:ext>
            </c:extLst>
          </c:dPt>
          <c:dPt>
            <c:idx val="2"/>
            <c:bubble3D val="0"/>
            <c:spPr>
              <a:solidFill>
                <a:srgbClr val="4286A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0B-4D5A-BC86-C28F9F6BF826}"/>
              </c:ext>
            </c:extLst>
          </c:dPt>
          <c:dPt>
            <c:idx val="3"/>
            <c:bubble3D val="0"/>
            <c:spPr>
              <a:solidFill>
                <a:srgbClr val="205E7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0B-4D5A-BC86-C28F9F6BF826}"/>
              </c:ext>
            </c:extLst>
          </c:dPt>
          <c:dPt>
            <c:idx val="4"/>
            <c:bubble3D val="0"/>
            <c:spPr>
              <a:solidFill>
                <a:srgbClr val="333F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0B-4D5A-BC86-C28F9F6BF826}"/>
              </c:ext>
            </c:extLst>
          </c:dPt>
          <c:dPt>
            <c:idx val="5"/>
            <c:bubble3D val="0"/>
            <c:spPr>
              <a:solidFill>
                <a:srgbClr val="2C5BA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0B-4D5A-BC86-C28F9F6BF826}"/>
              </c:ext>
            </c:extLst>
          </c:dPt>
          <c:dPt>
            <c:idx val="6"/>
            <c:bubble3D val="0"/>
            <c:spPr>
              <a:solidFill>
                <a:srgbClr val="5485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0B-4D5A-BC86-C28F9F6BF8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Pie Chart'!$E$8:$E$14</c:f>
              <c:strCache>
                <c:ptCount val="7"/>
                <c:pt idx="0">
                  <c:v>Telecom</c:v>
                </c:pt>
                <c:pt idx="1">
                  <c:v>Car Expense</c:v>
                </c:pt>
                <c:pt idx="2">
                  <c:v>Recreation</c:v>
                </c:pt>
                <c:pt idx="3">
                  <c:v>Grocery</c:v>
                </c:pt>
                <c:pt idx="4">
                  <c:v>Housing</c:v>
                </c:pt>
                <c:pt idx="5">
                  <c:v>Utilities</c:v>
                </c:pt>
                <c:pt idx="6">
                  <c:v>Other</c:v>
                </c:pt>
              </c:strCache>
            </c:strRef>
          </c:cat>
          <c:val>
            <c:numRef>
              <c:f>'Expenses Pie Chart'!$F$8:$F$14</c:f>
              <c:numCache>
                <c:formatCode>General</c:formatCode>
                <c:ptCount val="7"/>
                <c:pt idx="0">
                  <c:v>3700</c:v>
                </c:pt>
                <c:pt idx="1">
                  <c:v>2700</c:v>
                </c:pt>
                <c:pt idx="2">
                  <c:v>3250</c:v>
                </c:pt>
                <c:pt idx="3">
                  <c:v>7080</c:v>
                </c:pt>
                <c:pt idx="4">
                  <c:v>26700</c:v>
                </c:pt>
                <c:pt idx="5">
                  <c:v>4215</c:v>
                </c:pt>
                <c:pt idx="6">
                  <c:v>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0B-4D5A-BC86-C28F9F6B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16</xdr:row>
      <xdr:rowOff>9525</xdr:rowOff>
    </xdr:from>
    <xdr:to>
      <xdr:col>8</xdr:col>
      <xdr:colOff>66675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BA3B7-2654-49EF-ADB3-EF363D31D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16</xdr:row>
      <xdr:rowOff>9525</xdr:rowOff>
    </xdr:from>
    <xdr:to>
      <xdr:col>13</xdr:col>
      <xdr:colOff>142875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2C97E-F110-4846-AC0E-60DF2A92BA6F}"/>
            </a:ext>
            <a:ext uri="{147F2762-F138-4A5C-976F-8EAC2B608ADB}">
              <a16:predDERef xmlns:a16="http://schemas.microsoft.com/office/drawing/2014/main" pred="{C0BBA3B7-2654-49EF-ADB3-EF363D31D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16</xdr:row>
      <xdr:rowOff>9525</xdr:rowOff>
    </xdr:from>
    <xdr:to>
      <xdr:col>17</xdr:col>
      <xdr:colOff>590550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F88C4F-7440-44DD-A5F3-FDC9F94EBAFF}"/>
            </a:ext>
            <a:ext uri="{147F2762-F138-4A5C-976F-8EAC2B608ADB}">
              <a16:predDERef xmlns:a16="http://schemas.microsoft.com/office/drawing/2014/main" pred="{8272C97E-F110-4846-AC0E-60DF2A92B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142875</xdr:colOff>
      <xdr:row>1</xdr:row>
      <xdr:rowOff>0</xdr:rowOff>
    </xdr:from>
    <xdr:to>
      <xdr:col>17</xdr:col>
      <xdr:colOff>600075</xdr:colOff>
      <xdr:row>14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onth 1">
              <a:extLst>
                <a:ext uri="{FF2B5EF4-FFF2-40B4-BE49-F238E27FC236}">
                  <a16:creationId xmlns:a16="http://schemas.microsoft.com/office/drawing/2014/main" id="{C8481B90-ACA8-CD80-61D4-FFF7FD0BED12}"/>
                </a:ext>
                <a:ext uri="{147F2762-F138-4A5C-976F-8EAC2B608ADB}">
                  <a16:predDERef xmlns:a16="http://schemas.microsoft.com/office/drawing/2014/main" pred="{62F88C4F-7440-44DD-A5F3-FDC9F94EB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0" y="190500"/>
              <a:ext cx="483870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88.833196990738" createdVersion="8" refreshedVersion="8" minRefreshableVersion="3" recordCount="132" xr:uid="{69BFFF67-6415-4899-BE02-51D72DF07341}">
  <cacheSource type="worksheet">
    <worksheetSource name="Income"/>
  </cacheSource>
  <cacheFields count="5">
    <cacheField name="Column1" numFmtId="0">
      <sharedItems containsNonDate="0"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Column2" numFmtId="0">
      <sharedItems containsNonDate="0"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Title" numFmtId="0">
      <sharedItems containsNonDate="0" count="11">
        <s v="Full-Time Job"/>
        <s v="Housing"/>
        <s v="Consulting"/>
        <s v="Online Courses"/>
        <s v="Groceries"/>
        <s v="Entertainment"/>
        <s v="Other"/>
        <s v="Utilities"/>
        <s v="Cable/Phone/Internet"/>
        <s v="Car Expenses"/>
        <s v="Coaching"/>
      </sharedItems>
    </cacheField>
    <cacheField name="Description" numFmtId="0">
      <sharedItems containsNonDate="0" count="2">
        <s v="Income"/>
        <s v="Expense"/>
      </sharedItems>
    </cacheField>
    <cacheField name="Amount" numFmtId="164">
      <sharedItems containsSemiMixedTypes="0" containsString="0" containsNumber="1" containsInteger="1" minValue="0" maxValue="7500"/>
    </cacheField>
  </cacheFields>
  <extLst>
    <ext xmlns:x14="http://schemas.microsoft.com/office/spreadsheetml/2009/9/main" uri="{725AE2AE-9491-48be-B2B4-4EB974FC3084}">
      <x14:pivotCacheDefinition pivotCacheId="1013172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x v="0"/>
    <n v="7500"/>
  </r>
  <r>
    <x v="0"/>
    <x v="0"/>
    <x v="1"/>
    <x v="1"/>
    <n v="2100"/>
  </r>
  <r>
    <x v="0"/>
    <x v="0"/>
    <x v="2"/>
    <x v="0"/>
    <n v="900"/>
  </r>
  <r>
    <x v="0"/>
    <x v="0"/>
    <x v="3"/>
    <x v="0"/>
    <n v="800"/>
  </r>
  <r>
    <x v="0"/>
    <x v="0"/>
    <x v="4"/>
    <x v="1"/>
    <n v="620"/>
  </r>
  <r>
    <x v="0"/>
    <x v="0"/>
    <x v="5"/>
    <x v="1"/>
    <n v="500"/>
  </r>
  <r>
    <x v="0"/>
    <x v="0"/>
    <x v="6"/>
    <x v="1"/>
    <n v="425"/>
  </r>
  <r>
    <x v="0"/>
    <x v="0"/>
    <x v="7"/>
    <x v="1"/>
    <n v="350"/>
  </r>
  <r>
    <x v="0"/>
    <x v="0"/>
    <x v="8"/>
    <x v="1"/>
    <n v="300"/>
  </r>
  <r>
    <x v="0"/>
    <x v="0"/>
    <x v="9"/>
    <x v="1"/>
    <n v="150"/>
  </r>
  <r>
    <x v="0"/>
    <x v="0"/>
    <x v="10"/>
    <x v="0"/>
    <n v="0"/>
  </r>
  <r>
    <x v="1"/>
    <x v="1"/>
    <x v="0"/>
    <x v="0"/>
    <n v="5000"/>
  </r>
  <r>
    <x v="1"/>
    <x v="1"/>
    <x v="1"/>
    <x v="1"/>
    <n v="2350"/>
  </r>
  <r>
    <x v="1"/>
    <x v="1"/>
    <x v="3"/>
    <x v="0"/>
    <n v="1900"/>
  </r>
  <r>
    <x v="1"/>
    <x v="1"/>
    <x v="6"/>
    <x v="1"/>
    <n v="900"/>
  </r>
  <r>
    <x v="1"/>
    <x v="1"/>
    <x v="4"/>
    <x v="1"/>
    <n v="650"/>
  </r>
  <r>
    <x v="1"/>
    <x v="1"/>
    <x v="7"/>
    <x v="1"/>
    <n v="340"/>
  </r>
  <r>
    <x v="1"/>
    <x v="1"/>
    <x v="8"/>
    <x v="1"/>
    <n v="300"/>
  </r>
  <r>
    <x v="1"/>
    <x v="1"/>
    <x v="10"/>
    <x v="0"/>
    <n v="200"/>
  </r>
  <r>
    <x v="1"/>
    <x v="1"/>
    <x v="5"/>
    <x v="1"/>
    <n v="200"/>
  </r>
  <r>
    <x v="1"/>
    <x v="1"/>
    <x v="9"/>
    <x v="1"/>
    <n v="150"/>
  </r>
  <r>
    <x v="1"/>
    <x v="1"/>
    <x v="2"/>
    <x v="0"/>
    <n v="0"/>
  </r>
  <r>
    <x v="2"/>
    <x v="2"/>
    <x v="0"/>
    <x v="0"/>
    <n v="6000"/>
  </r>
  <r>
    <x v="2"/>
    <x v="2"/>
    <x v="1"/>
    <x v="1"/>
    <n v="2350"/>
  </r>
  <r>
    <x v="2"/>
    <x v="2"/>
    <x v="3"/>
    <x v="0"/>
    <n v="2000"/>
  </r>
  <r>
    <x v="2"/>
    <x v="2"/>
    <x v="6"/>
    <x v="1"/>
    <n v="1400"/>
  </r>
  <r>
    <x v="2"/>
    <x v="2"/>
    <x v="2"/>
    <x v="0"/>
    <n v="700"/>
  </r>
  <r>
    <x v="2"/>
    <x v="2"/>
    <x v="10"/>
    <x v="0"/>
    <n v="700"/>
  </r>
  <r>
    <x v="2"/>
    <x v="2"/>
    <x v="4"/>
    <x v="1"/>
    <n v="550"/>
  </r>
  <r>
    <x v="2"/>
    <x v="2"/>
    <x v="7"/>
    <x v="1"/>
    <n v="425"/>
  </r>
  <r>
    <x v="2"/>
    <x v="2"/>
    <x v="9"/>
    <x v="1"/>
    <n v="300"/>
  </r>
  <r>
    <x v="2"/>
    <x v="2"/>
    <x v="8"/>
    <x v="1"/>
    <n v="300"/>
  </r>
  <r>
    <x v="2"/>
    <x v="2"/>
    <x v="5"/>
    <x v="1"/>
    <n v="100"/>
  </r>
  <r>
    <x v="3"/>
    <x v="3"/>
    <x v="0"/>
    <x v="0"/>
    <n v="5000"/>
  </r>
  <r>
    <x v="3"/>
    <x v="3"/>
    <x v="1"/>
    <x v="1"/>
    <n v="2100"/>
  </r>
  <r>
    <x v="3"/>
    <x v="3"/>
    <x v="3"/>
    <x v="0"/>
    <n v="1100"/>
  </r>
  <r>
    <x v="3"/>
    <x v="3"/>
    <x v="2"/>
    <x v="0"/>
    <n v="800"/>
  </r>
  <r>
    <x v="3"/>
    <x v="3"/>
    <x v="4"/>
    <x v="1"/>
    <n v="560"/>
  </r>
  <r>
    <x v="3"/>
    <x v="3"/>
    <x v="6"/>
    <x v="1"/>
    <n v="550"/>
  </r>
  <r>
    <x v="3"/>
    <x v="3"/>
    <x v="7"/>
    <x v="1"/>
    <n v="430"/>
  </r>
  <r>
    <x v="3"/>
    <x v="3"/>
    <x v="8"/>
    <x v="1"/>
    <n v="300"/>
  </r>
  <r>
    <x v="3"/>
    <x v="3"/>
    <x v="5"/>
    <x v="1"/>
    <n v="300"/>
  </r>
  <r>
    <x v="3"/>
    <x v="3"/>
    <x v="9"/>
    <x v="1"/>
    <n v="225"/>
  </r>
  <r>
    <x v="3"/>
    <x v="3"/>
    <x v="10"/>
    <x v="0"/>
    <n v="100"/>
  </r>
  <r>
    <x v="4"/>
    <x v="4"/>
    <x v="0"/>
    <x v="0"/>
    <n v="5000"/>
  </r>
  <r>
    <x v="4"/>
    <x v="4"/>
    <x v="1"/>
    <x v="1"/>
    <n v="2100"/>
  </r>
  <r>
    <x v="4"/>
    <x v="4"/>
    <x v="2"/>
    <x v="0"/>
    <n v="1200"/>
  </r>
  <r>
    <x v="4"/>
    <x v="4"/>
    <x v="3"/>
    <x v="0"/>
    <n v="1200"/>
  </r>
  <r>
    <x v="4"/>
    <x v="4"/>
    <x v="4"/>
    <x v="1"/>
    <n v="650"/>
  </r>
  <r>
    <x v="4"/>
    <x v="4"/>
    <x v="6"/>
    <x v="1"/>
    <n v="475"/>
  </r>
  <r>
    <x v="4"/>
    <x v="4"/>
    <x v="7"/>
    <x v="1"/>
    <n v="410"/>
  </r>
  <r>
    <x v="4"/>
    <x v="4"/>
    <x v="5"/>
    <x v="1"/>
    <n v="400"/>
  </r>
  <r>
    <x v="4"/>
    <x v="4"/>
    <x v="8"/>
    <x v="1"/>
    <n v="300"/>
  </r>
  <r>
    <x v="4"/>
    <x v="4"/>
    <x v="9"/>
    <x v="1"/>
    <n v="225"/>
  </r>
  <r>
    <x v="4"/>
    <x v="4"/>
    <x v="10"/>
    <x v="0"/>
    <n v="200"/>
  </r>
  <r>
    <x v="5"/>
    <x v="5"/>
    <x v="0"/>
    <x v="0"/>
    <n v="5000"/>
  </r>
  <r>
    <x v="5"/>
    <x v="5"/>
    <x v="1"/>
    <x v="1"/>
    <n v="2350"/>
  </r>
  <r>
    <x v="5"/>
    <x v="5"/>
    <x v="3"/>
    <x v="0"/>
    <n v="2100"/>
  </r>
  <r>
    <x v="5"/>
    <x v="5"/>
    <x v="6"/>
    <x v="1"/>
    <n v="775"/>
  </r>
  <r>
    <x v="5"/>
    <x v="5"/>
    <x v="4"/>
    <x v="1"/>
    <n v="650"/>
  </r>
  <r>
    <x v="5"/>
    <x v="5"/>
    <x v="10"/>
    <x v="0"/>
    <n v="400"/>
  </r>
  <r>
    <x v="5"/>
    <x v="5"/>
    <x v="7"/>
    <x v="1"/>
    <n v="340"/>
  </r>
  <r>
    <x v="5"/>
    <x v="5"/>
    <x v="8"/>
    <x v="1"/>
    <n v="300"/>
  </r>
  <r>
    <x v="5"/>
    <x v="5"/>
    <x v="9"/>
    <x v="1"/>
    <n v="225"/>
  </r>
  <r>
    <x v="5"/>
    <x v="5"/>
    <x v="5"/>
    <x v="1"/>
    <n v="150"/>
  </r>
  <r>
    <x v="5"/>
    <x v="5"/>
    <x v="2"/>
    <x v="0"/>
    <n v="0"/>
  </r>
  <r>
    <x v="6"/>
    <x v="6"/>
    <x v="0"/>
    <x v="0"/>
    <n v="5000"/>
  </r>
  <r>
    <x v="6"/>
    <x v="6"/>
    <x v="3"/>
    <x v="0"/>
    <n v="2200"/>
  </r>
  <r>
    <x v="6"/>
    <x v="6"/>
    <x v="1"/>
    <x v="1"/>
    <n v="2100"/>
  </r>
  <r>
    <x v="6"/>
    <x v="6"/>
    <x v="4"/>
    <x v="1"/>
    <n v="500"/>
  </r>
  <r>
    <x v="6"/>
    <x v="6"/>
    <x v="10"/>
    <x v="0"/>
    <n v="300"/>
  </r>
  <r>
    <x v="6"/>
    <x v="6"/>
    <x v="8"/>
    <x v="1"/>
    <n v="300"/>
  </r>
  <r>
    <x v="6"/>
    <x v="6"/>
    <x v="5"/>
    <x v="1"/>
    <n v="300"/>
  </r>
  <r>
    <x v="6"/>
    <x v="6"/>
    <x v="6"/>
    <x v="1"/>
    <n v="300"/>
  </r>
  <r>
    <x v="6"/>
    <x v="6"/>
    <x v="7"/>
    <x v="1"/>
    <n v="290"/>
  </r>
  <r>
    <x v="6"/>
    <x v="6"/>
    <x v="9"/>
    <x v="1"/>
    <n v="225"/>
  </r>
  <r>
    <x v="6"/>
    <x v="6"/>
    <x v="2"/>
    <x v="0"/>
    <n v="0"/>
  </r>
  <r>
    <x v="7"/>
    <x v="7"/>
    <x v="0"/>
    <x v="0"/>
    <n v="5000"/>
  </r>
  <r>
    <x v="7"/>
    <x v="7"/>
    <x v="1"/>
    <x v="1"/>
    <n v="2100"/>
  </r>
  <r>
    <x v="7"/>
    <x v="7"/>
    <x v="3"/>
    <x v="0"/>
    <n v="1000"/>
  </r>
  <r>
    <x v="7"/>
    <x v="7"/>
    <x v="2"/>
    <x v="0"/>
    <n v="900"/>
  </r>
  <r>
    <x v="7"/>
    <x v="7"/>
    <x v="4"/>
    <x v="1"/>
    <n v="575"/>
  </r>
  <r>
    <x v="7"/>
    <x v="7"/>
    <x v="10"/>
    <x v="0"/>
    <n v="500"/>
  </r>
  <r>
    <x v="7"/>
    <x v="7"/>
    <x v="7"/>
    <x v="1"/>
    <n v="380"/>
  </r>
  <r>
    <x v="7"/>
    <x v="7"/>
    <x v="6"/>
    <x v="1"/>
    <n v="375"/>
  </r>
  <r>
    <x v="7"/>
    <x v="7"/>
    <x v="8"/>
    <x v="1"/>
    <n v="300"/>
  </r>
  <r>
    <x v="7"/>
    <x v="7"/>
    <x v="9"/>
    <x v="1"/>
    <n v="150"/>
  </r>
  <r>
    <x v="7"/>
    <x v="7"/>
    <x v="5"/>
    <x v="1"/>
    <n v="100"/>
  </r>
  <r>
    <x v="8"/>
    <x v="8"/>
    <x v="0"/>
    <x v="0"/>
    <n v="5000"/>
  </r>
  <r>
    <x v="8"/>
    <x v="8"/>
    <x v="1"/>
    <x v="1"/>
    <n v="2100"/>
  </r>
  <r>
    <x v="8"/>
    <x v="8"/>
    <x v="2"/>
    <x v="0"/>
    <n v="900"/>
  </r>
  <r>
    <x v="8"/>
    <x v="8"/>
    <x v="3"/>
    <x v="0"/>
    <n v="800"/>
  </r>
  <r>
    <x v="8"/>
    <x v="8"/>
    <x v="4"/>
    <x v="1"/>
    <n v="650"/>
  </r>
  <r>
    <x v="8"/>
    <x v="8"/>
    <x v="6"/>
    <x v="1"/>
    <n v="430"/>
  </r>
  <r>
    <x v="8"/>
    <x v="8"/>
    <x v="7"/>
    <x v="1"/>
    <n v="330"/>
  </r>
  <r>
    <x v="8"/>
    <x v="8"/>
    <x v="10"/>
    <x v="0"/>
    <n v="300"/>
  </r>
  <r>
    <x v="8"/>
    <x v="8"/>
    <x v="9"/>
    <x v="1"/>
    <n v="300"/>
  </r>
  <r>
    <x v="8"/>
    <x v="8"/>
    <x v="8"/>
    <x v="1"/>
    <n v="300"/>
  </r>
  <r>
    <x v="8"/>
    <x v="8"/>
    <x v="5"/>
    <x v="1"/>
    <n v="300"/>
  </r>
  <r>
    <x v="9"/>
    <x v="9"/>
    <x v="0"/>
    <x v="0"/>
    <n v="5000"/>
  </r>
  <r>
    <x v="9"/>
    <x v="9"/>
    <x v="1"/>
    <x v="1"/>
    <n v="2350"/>
  </r>
  <r>
    <x v="9"/>
    <x v="9"/>
    <x v="3"/>
    <x v="0"/>
    <n v="1600"/>
  </r>
  <r>
    <x v="9"/>
    <x v="9"/>
    <x v="2"/>
    <x v="0"/>
    <n v="1500"/>
  </r>
  <r>
    <x v="9"/>
    <x v="9"/>
    <x v="10"/>
    <x v="0"/>
    <n v="600"/>
  </r>
  <r>
    <x v="9"/>
    <x v="9"/>
    <x v="4"/>
    <x v="1"/>
    <n v="600"/>
  </r>
  <r>
    <x v="9"/>
    <x v="9"/>
    <x v="6"/>
    <x v="1"/>
    <n v="550"/>
  </r>
  <r>
    <x v="9"/>
    <x v="9"/>
    <x v="8"/>
    <x v="1"/>
    <n v="400"/>
  </r>
  <r>
    <x v="9"/>
    <x v="9"/>
    <x v="7"/>
    <x v="1"/>
    <n v="290"/>
  </r>
  <r>
    <x v="9"/>
    <x v="9"/>
    <x v="9"/>
    <x v="1"/>
    <n v="225"/>
  </r>
  <r>
    <x v="9"/>
    <x v="9"/>
    <x v="5"/>
    <x v="1"/>
    <n v="200"/>
  </r>
  <r>
    <x v="10"/>
    <x v="10"/>
    <x v="0"/>
    <x v="0"/>
    <n v="5000"/>
  </r>
  <r>
    <x v="10"/>
    <x v="10"/>
    <x v="1"/>
    <x v="1"/>
    <n v="2350"/>
  </r>
  <r>
    <x v="10"/>
    <x v="10"/>
    <x v="3"/>
    <x v="0"/>
    <n v="1700"/>
  </r>
  <r>
    <x v="10"/>
    <x v="10"/>
    <x v="2"/>
    <x v="0"/>
    <n v="1600"/>
  </r>
  <r>
    <x v="10"/>
    <x v="10"/>
    <x v="10"/>
    <x v="0"/>
    <n v="950"/>
  </r>
  <r>
    <x v="10"/>
    <x v="10"/>
    <x v="5"/>
    <x v="1"/>
    <n v="500"/>
  </r>
  <r>
    <x v="10"/>
    <x v="10"/>
    <x v="4"/>
    <x v="1"/>
    <n v="475"/>
  </r>
  <r>
    <x v="10"/>
    <x v="10"/>
    <x v="7"/>
    <x v="1"/>
    <n v="310"/>
  </r>
  <r>
    <x v="10"/>
    <x v="10"/>
    <x v="8"/>
    <x v="1"/>
    <n v="300"/>
  </r>
  <r>
    <x v="10"/>
    <x v="10"/>
    <x v="6"/>
    <x v="1"/>
    <n v="300"/>
  </r>
  <r>
    <x v="10"/>
    <x v="10"/>
    <x v="9"/>
    <x v="1"/>
    <n v="225"/>
  </r>
  <r>
    <x v="11"/>
    <x v="11"/>
    <x v="0"/>
    <x v="0"/>
    <n v="5000"/>
  </r>
  <r>
    <x v="11"/>
    <x v="11"/>
    <x v="1"/>
    <x v="1"/>
    <n v="2350"/>
  </r>
  <r>
    <x v="11"/>
    <x v="11"/>
    <x v="3"/>
    <x v="0"/>
    <n v="1700"/>
  </r>
  <r>
    <x v="11"/>
    <x v="11"/>
    <x v="2"/>
    <x v="0"/>
    <n v="1500"/>
  </r>
  <r>
    <x v="11"/>
    <x v="11"/>
    <x v="10"/>
    <x v="0"/>
    <n v="850"/>
  </r>
  <r>
    <x v="11"/>
    <x v="11"/>
    <x v="4"/>
    <x v="1"/>
    <n v="600"/>
  </r>
  <r>
    <x v="11"/>
    <x v="11"/>
    <x v="6"/>
    <x v="1"/>
    <n v="450"/>
  </r>
  <r>
    <x v="11"/>
    <x v="11"/>
    <x v="7"/>
    <x v="1"/>
    <n v="320"/>
  </r>
  <r>
    <x v="11"/>
    <x v="11"/>
    <x v="9"/>
    <x v="1"/>
    <n v="300"/>
  </r>
  <r>
    <x v="11"/>
    <x v="11"/>
    <x v="8"/>
    <x v="1"/>
    <n v="300"/>
  </r>
  <r>
    <x v="11"/>
    <x v="11"/>
    <x v="5"/>
    <x v="1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827E8-E238-4E2B-9754-383D212BB05A}" name="Income_Chart" cacheId="3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E7:I20" firstHeaderRow="1" firstDataRow="2" firstDataCol="1" rowPageCount="2" colPageCount="1"/>
  <pivotFields count="5">
    <pivotField name="Month" axis="axisPage" compact="0" outline="0" multipleItemSelectionAllowed="1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Row Labels" axis="axisRow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Column Labels" axis="axisCol" compact="0" outline="0" showAll="0">
      <items count="12">
        <item x="0"/>
        <item x="8"/>
        <item x="9"/>
        <item x="10"/>
        <item x="2"/>
        <item x="5"/>
        <item x="4"/>
        <item x="1"/>
        <item x="3"/>
        <item x="6"/>
        <item x="7"/>
        <item t="default"/>
      </items>
    </pivotField>
    <pivotField axis="axisPage" compact="0" outline="0" showAll="0">
      <items count="3">
        <item h="1" x="1"/>
        <item x="0"/>
        <item t="default"/>
      </items>
    </pivotField>
    <pivotField dataField="1" compact="0" numFmtId="164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4">
    <i>
      <x/>
    </i>
    <i>
      <x v="3"/>
    </i>
    <i>
      <x v="4"/>
    </i>
    <i>
      <x v="8"/>
    </i>
  </colItems>
  <pageFields count="2">
    <pageField fld="3" item="1" hier="-1"/>
    <pageField fld="0" hier="-1"/>
  </pageFields>
  <dataFields count="1">
    <dataField name="Sum of Amount" fld="4" baseField="0" baseItem="0" numFmtId="164"/>
  </dataFields>
  <formats count="1">
    <format dxfId="5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32BBC-A1B2-44B8-A224-16D2A15E0EA7}" name="Saving_Percentage" cacheId="3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7:E10" firstHeaderRow="1" firstDataRow="1" firstDataCol="1" rowPageCount="1" colPageCount="1"/>
  <pivotFields count="5">
    <pivotField name="Month" axis="axisPage" compact="0" outline="0" multipleItemSelectionAllowed="1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compact="0" outline="0" showAll="0"/>
    <pivotField compact="0" outline="0" showAll="0"/>
    <pivotField name="Row Labels" axis="axisRow" compact="0" outline="0" showAll="0">
      <items count="3">
        <item x="1"/>
        <item x="0"/>
        <item t="default"/>
      </items>
    </pivotField>
    <pivotField dataField="1" compact="0" numFmtId="164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9CDC7-D69D-48DD-8CF5-F3A376EC3AA8}" name="Expenses_Pie_Chart" cacheId="34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5">
  <location ref="E7:F14" firstHeaderRow="1" firstDataRow="1" firstDataCol="1" rowPageCount="2" colPageCount="1"/>
  <pivotFields count="5">
    <pivotField name="Month" axis="axisPage" compact="0" outline="0" multipleItemSelectionAllowed="1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compact="0" outline="0" showAll="0"/>
    <pivotField name="Row Labels" axis="axisRow" compact="0" outline="0" showAll="0">
      <items count="12">
        <item n="Telecom" x="8"/>
        <item n="Car Expense" x="9"/>
        <item x="10"/>
        <item x="2"/>
        <item n="Recreation" x="5"/>
        <item x="0"/>
        <item n="Grocery" x="4"/>
        <item x="1"/>
        <item x="3"/>
        <item x="7"/>
        <item x="6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dataField="1" compact="0" numFmtId="164" outline="0" showAll="0"/>
  </pivotFields>
  <rowFields count="1">
    <field x="2"/>
  </rowFields>
  <rowItems count="7">
    <i>
      <x/>
    </i>
    <i>
      <x v="1"/>
    </i>
    <i>
      <x v="4"/>
    </i>
    <i>
      <x v="6"/>
    </i>
    <i>
      <x v="7"/>
    </i>
    <i>
      <x v="9"/>
    </i>
    <i>
      <x v="10"/>
    </i>
  </rowItems>
  <colItems count="1">
    <i/>
  </colItems>
  <pageFields count="2">
    <pageField fld="0" hier="-1"/>
    <pageField fld="3" item="0" hier="-1"/>
  </pageFields>
  <dataFields count="1">
    <dataField name="Sum of Amount" fld="4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5CFBE-334B-44FC-94B5-DE2C1790297F}" name="Income" cacheId="3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6:I20" firstHeaderRow="1" firstDataRow="2" firstDataCol="1" rowPageCount="2" colPageCount="1"/>
  <pivotFields count="5">
    <pivotField name="Month" axis="axisPage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Row Labels" axis="axisRow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Column Labels" axis="axisCol" compact="0" outline="0" showAll="0">
      <items count="12">
        <item x="0"/>
        <item x="8"/>
        <item x="9"/>
        <item x="10"/>
        <item x="2"/>
        <item x="5"/>
        <item x="4"/>
        <item x="1"/>
        <item x="3"/>
        <item x="6"/>
        <item x="7"/>
        <item t="default"/>
      </items>
    </pivotField>
    <pivotField axis="axisPage" compact="0" outline="0" showAll="0">
      <items count="3">
        <item h="1" x="1"/>
        <item x="0"/>
        <item t="default"/>
      </items>
    </pivotField>
    <pivotField dataField="1" compact="0" numFmtId="164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3"/>
    </i>
    <i>
      <x v="4"/>
    </i>
    <i>
      <x v="8"/>
    </i>
    <i t="grand">
      <x/>
    </i>
  </colItems>
  <pageFields count="2">
    <pageField fld="3" item="1" hier="-1"/>
    <pageField fld="0" hier="-1"/>
  </pageFields>
  <dataFields count="1">
    <dataField name="Sum of Amount" fld="4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90408-602B-484E-A085-50560CF33C9E}" name="Expense_Types" cacheId="3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6:L20" firstHeaderRow="1" firstDataRow="2" firstDataCol="1" rowPageCount="2" colPageCount="1"/>
  <pivotFields count="5">
    <pivotField name="Month" axis="axisPage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Row Labels" axis="axisRow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Col" compact="0" outline="0" showAll="0">
      <items count="12">
        <item x="1"/>
        <item x="8"/>
        <item x="9"/>
        <item x="10"/>
        <item x="2"/>
        <item x="5"/>
        <item x="0"/>
        <item x="4"/>
        <item x="3"/>
        <item x="7"/>
        <item x="6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dataField="1" compact="0" numFmtId="164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5"/>
    </i>
    <i>
      <x v="7"/>
    </i>
    <i>
      <x v="9"/>
    </i>
    <i>
      <x v="10"/>
    </i>
    <i t="grand">
      <x/>
    </i>
  </colItems>
  <pageFields count="2">
    <pageField fld="0" hier="-1"/>
    <pageField fld="3" item="0" hier="-1"/>
  </pageFields>
  <dataFields count="1">
    <dataField name="Sum of Amount" fld="4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lumn1" xr10:uid="{6D125AFE-B6A8-42FC-A839-CB25C1702489}" sourceName="Column1">
  <pivotTables>
    <pivotTable tabId="3" name="Income_Chart"/>
    <pivotTable tabId="5" name="Expenses_Pie_Chart"/>
    <pivotTable tabId="4" name="Saving_Percentage"/>
  </pivotTables>
  <data>
    <tabular pivotCacheId="1013172454">
      <items count="12">
        <i x="4" s="1"/>
        <i x="3" s="1"/>
        <i x="7" s="1"/>
        <i x="0" s="1"/>
        <i x="8" s="1"/>
        <i x="6" s="1"/>
        <i x="5" s="1"/>
        <i x="1" s="1"/>
        <i x="11" s="1"/>
        <i x="10" s="1"/>
        <i x="9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 1" xr10:uid="{10F8B6AC-E751-4C56-9CE7-27DBA1142B36}" cache="Slicer_Column1" caption="Month" columnCount="3" lockedPosition="1" rowHeight="4572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21E5C2-CD5A-413E-B5BB-C2B4A1C1162C}" name="Income" displayName="Income" ref="A2:E134" totalsRowShown="0" headerRowDxfId="2">
  <autoFilter ref="A2:E134" xr:uid="{7E21E5C2-CD5A-413E-B5BB-C2B4A1C1162C}"/>
  <sortState xmlns:xlrd2="http://schemas.microsoft.com/office/spreadsheetml/2017/richdata2" ref="A3:E134">
    <sortCondition ref="C2:C134"/>
  </sortState>
  <tableColumns count="5">
    <tableColumn id="1" xr3:uid="{37F51062-2B37-4584-A245-4142A71C757B}" name="Month"/>
    <tableColumn id="5" xr3:uid="{2B124157-927E-4169-9B12-8A597E6CEF67}" name="Abb Month" dataDxfId="1">
      <calculatedColumnFormula>LEFT(A3, 3)</calculatedColumnFormula>
    </tableColumn>
    <tableColumn id="2" xr3:uid="{A7205898-FEDE-4CBA-91B5-C29D6DDF7C30}" name="Title"/>
    <tableColumn id="3" xr3:uid="{2EF8AAC6-B05E-4947-99C1-FB152D7FB669}" name="Description"/>
    <tableColumn id="4" xr3:uid="{1896D34C-16EB-4EED-B5AB-FECFC5F88D44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3A87AB0-98A2-4FCC-B396-4045A96C04DD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3t7XNvuVwKpDO_U9TSqxy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AB7-BBDD-489D-BA46-52806ED0A8B9}">
  <dimension ref="A1:L134"/>
  <sheetViews>
    <sheetView workbookViewId="0">
      <selection activeCell="H9" sqref="H9"/>
    </sheetView>
  </sheetViews>
  <sheetFormatPr defaultRowHeight="14.45"/>
  <cols>
    <col min="1" max="1" width="10.7109375" bestFit="1" customWidth="1"/>
    <col min="2" max="2" width="14.42578125" bestFit="1" customWidth="1"/>
    <col min="3" max="3" width="13.5703125" customWidth="1"/>
    <col min="4" max="5" width="10.85546875" bestFit="1" customWidth="1"/>
    <col min="8" max="8" width="10.7109375" bestFit="1" customWidth="1"/>
    <col min="9" max="9" width="20.5703125" bestFit="1" customWidth="1"/>
    <col min="10" max="10" width="19" customWidth="1"/>
    <col min="11" max="11" width="10.7109375" bestFit="1" customWidth="1"/>
  </cols>
  <sheetData>
    <row r="1" spans="1:12" ht="15">
      <c r="A1" s="6" t="s">
        <v>0</v>
      </c>
      <c r="B1" s="6"/>
      <c r="C1" s="6"/>
      <c r="D1" s="6"/>
      <c r="H1" s="24"/>
      <c r="I1" s="24"/>
      <c r="J1" s="24"/>
      <c r="K1" s="24"/>
    </row>
    <row r="2" spans="1:12" ht="14.4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  <c r="G2" s="1"/>
      <c r="H2" s="1"/>
      <c r="I2" s="1"/>
      <c r="J2" s="1"/>
      <c r="K2" s="1"/>
      <c r="L2" s="1"/>
    </row>
    <row r="3" spans="1:12" ht="15">
      <c r="A3" t="s">
        <v>6</v>
      </c>
      <c r="B3" t="str">
        <f>LEFT(A3, 3)</f>
        <v>Apr</v>
      </c>
      <c r="C3" t="s">
        <v>7</v>
      </c>
      <c r="D3" t="s">
        <v>8</v>
      </c>
      <c r="E3" s="3">
        <v>300</v>
      </c>
    </row>
    <row r="4" spans="1:12" ht="15">
      <c r="A4" t="s">
        <v>9</v>
      </c>
      <c r="B4" t="str">
        <f>LEFT(A4, 3)</f>
        <v>Aug</v>
      </c>
      <c r="C4" t="s">
        <v>7</v>
      </c>
      <c r="D4" t="s">
        <v>8</v>
      </c>
      <c r="E4" s="3">
        <v>300</v>
      </c>
    </row>
    <row r="5" spans="1:12" ht="15">
      <c r="A5" t="s">
        <v>10</v>
      </c>
      <c r="B5" t="str">
        <f>LEFT(A5, 3)</f>
        <v>Dec</v>
      </c>
      <c r="C5" t="s">
        <v>7</v>
      </c>
      <c r="D5" t="s">
        <v>8</v>
      </c>
      <c r="E5" s="3">
        <v>300</v>
      </c>
    </row>
    <row r="6" spans="1:12" ht="15">
      <c r="A6" t="s">
        <v>11</v>
      </c>
      <c r="B6" t="str">
        <f>LEFT(A6, 3)</f>
        <v>Feb</v>
      </c>
      <c r="C6" t="s">
        <v>7</v>
      </c>
      <c r="D6" t="s">
        <v>8</v>
      </c>
      <c r="E6" s="3">
        <v>300</v>
      </c>
    </row>
    <row r="7" spans="1:12" ht="15">
      <c r="A7" t="s">
        <v>12</v>
      </c>
      <c r="B7" t="str">
        <f>LEFT(A7, 3)</f>
        <v>Jan</v>
      </c>
      <c r="C7" t="s">
        <v>7</v>
      </c>
      <c r="D7" t="s">
        <v>8</v>
      </c>
      <c r="E7" s="3">
        <v>300</v>
      </c>
    </row>
    <row r="8" spans="1:12" ht="15">
      <c r="A8" t="s">
        <v>13</v>
      </c>
      <c r="B8" t="str">
        <f>LEFT(A8, 3)</f>
        <v>Jul</v>
      </c>
      <c r="C8" t="s">
        <v>7</v>
      </c>
      <c r="D8" t="s">
        <v>8</v>
      </c>
      <c r="E8" s="3">
        <v>300</v>
      </c>
    </row>
    <row r="9" spans="1:12" ht="15">
      <c r="A9" t="s">
        <v>14</v>
      </c>
      <c r="B9" t="str">
        <f>LEFT(A9, 3)</f>
        <v>Jun</v>
      </c>
      <c r="C9" t="s">
        <v>7</v>
      </c>
      <c r="D9" t="s">
        <v>8</v>
      </c>
      <c r="E9" s="3">
        <v>300</v>
      </c>
    </row>
    <row r="10" spans="1:12" ht="15">
      <c r="A10" t="s">
        <v>15</v>
      </c>
      <c r="B10" t="str">
        <f>LEFT(A10, 3)</f>
        <v>Mar</v>
      </c>
      <c r="C10" t="s">
        <v>7</v>
      </c>
      <c r="D10" t="s">
        <v>8</v>
      </c>
      <c r="E10" s="3">
        <v>300</v>
      </c>
    </row>
    <row r="11" spans="1:12" ht="15">
      <c r="A11" t="s">
        <v>16</v>
      </c>
      <c r="B11" t="str">
        <f>LEFT(A11, 3)</f>
        <v>May</v>
      </c>
      <c r="C11" t="s">
        <v>7</v>
      </c>
      <c r="D11" t="s">
        <v>8</v>
      </c>
      <c r="E11" s="3">
        <v>300</v>
      </c>
    </row>
    <row r="12" spans="1:12" ht="15">
      <c r="A12" t="s">
        <v>17</v>
      </c>
      <c r="B12" t="str">
        <f>LEFT(A12, 3)</f>
        <v>Nov</v>
      </c>
      <c r="C12" t="s">
        <v>7</v>
      </c>
      <c r="D12" t="s">
        <v>8</v>
      </c>
      <c r="E12" s="3">
        <v>400</v>
      </c>
    </row>
    <row r="13" spans="1:12" ht="15">
      <c r="A13" t="s">
        <v>18</v>
      </c>
      <c r="B13" t="str">
        <f>LEFT(A13, 3)</f>
        <v>Oct</v>
      </c>
      <c r="C13" t="s">
        <v>7</v>
      </c>
      <c r="D13" t="s">
        <v>8</v>
      </c>
      <c r="E13" s="3">
        <v>300</v>
      </c>
    </row>
    <row r="14" spans="1:12" ht="15">
      <c r="A14" t="s">
        <v>19</v>
      </c>
      <c r="B14" t="str">
        <f>LEFT(A14, 3)</f>
        <v>Sep</v>
      </c>
      <c r="C14" t="s">
        <v>7</v>
      </c>
      <c r="D14" t="s">
        <v>8</v>
      </c>
      <c r="E14" s="3">
        <v>300</v>
      </c>
    </row>
    <row r="15" spans="1:12" ht="15">
      <c r="A15" t="s">
        <v>6</v>
      </c>
      <c r="B15" t="str">
        <f>LEFT(A15, 3)</f>
        <v>Apr</v>
      </c>
      <c r="C15" t="s">
        <v>20</v>
      </c>
      <c r="D15" t="s">
        <v>8</v>
      </c>
      <c r="E15" s="3">
        <v>150</v>
      </c>
    </row>
    <row r="16" spans="1:12" ht="15">
      <c r="A16" t="s">
        <v>9</v>
      </c>
      <c r="B16" t="str">
        <f>LEFT(A16, 3)</f>
        <v>Aug</v>
      </c>
      <c r="C16" t="s">
        <v>20</v>
      </c>
      <c r="D16" t="s">
        <v>8</v>
      </c>
      <c r="E16" s="3">
        <v>150</v>
      </c>
    </row>
    <row r="17" spans="1:5" ht="15">
      <c r="A17" t="s">
        <v>10</v>
      </c>
      <c r="B17" t="str">
        <f>LEFT(A17, 3)</f>
        <v>Dec</v>
      </c>
      <c r="C17" t="s">
        <v>20</v>
      </c>
      <c r="D17" t="s">
        <v>8</v>
      </c>
      <c r="E17" s="3">
        <v>300</v>
      </c>
    </row>
    <row r="18" spans="1:5" ht="15">
      <c r="A18" t="s">
        <v>11</v>
      </c>
      <c r="B18" t="str">
        <f>LEFT(A18, 3)</f>
        <v>Feb</v>
      </c>
      <c r="C18" t="s">
        <v>20</v>
      </c>
      <c r="D18" t="s">
        <v>8</v>
      </c>
      <c r="E18" s="3">
        <v>225</v>
      </c>
    </row>
    <row r="19" spans="1:5" ht="15">
      <c r="A19" t="s">
        <v>12</v>
      </c>
      <c r="B19" t="str">
        <f>LEFT(A19, 3)</f>
        <v>Jan</v>
      </c>
      <c r="C19" t="s">
        <v>20</v>
      </c>
      <c r="D19" t="s">
        <v>8</v>
      </c>
      <c r="E19" s="3">
        <v>225</v>
      </c>
    </row>
    <row r="20" spans="1:5" ht="15">
      <c r="A20" t="s">
        <v>13</v>
      </c>
      <c r="B20" t="str">
        <f>LEFT(A20, 3)</f>
        <v>Jul</v>
      </c>
      <c r="C20" t="s">
        <v>20</v>
      </c>
      <c r="D20" t="s">
        <v>8</v>
      </c>
      <c r="E20" s="3">
        <v>225</v>
      </c>
    </row>
    <row r="21" spans="1:5" ht="15">
      <c r="A21" t="s">
        <v>14</v>
      </c>
      <c r="B21" t="str">
        <f>LEFT(A21, 3)</f>
        <v>Jun</v>
      </c>
      <c r="C21" t="s">
        <v>20</v>
      </c>
      <c r="D21" t="s">
        <v>8</v>
      </c>
      <c r="E21" s="3">
        <v>225</v>
      </c>
    </row>
    <row r="22" spans="1:5" ht="15">
      <c r="A22" t="s">
        <v>15</v>
      </c>
      <c r="B22" t="str">
        <f>LEFT(A22, 3)</f>
        <v>Mar</v>
      </c>
      <c r="C22" t="s">
        <v>20</v>
      </c>
      <c r="D22" t="s">
        <v>8</v>
      </c>
      <c r="E22" s="3">
        <v>150</v>
      </c>
    </row>
    <row r="23" spans="1:5" ht="15">
      <c r="A23" t="s">
        <v>16</v>
      </c>
      <c r="B23" t="str">
        <f>LEFT(A23, 3)</f>
        <v>May</v>
      </c>
      <c r="C23" t="s">
        <v>20</v>
      </c>
      <c r="D23" t="s">
        <v>8</v>
      </c>
      <c r="E23" s="3">
        <v>300</v>
      </c>
    </row>
    <row r="24" spans="1:5" ht="15">
      <c r="A24" t="s">
        <v>17</v>
      </c>
      <c r="B24" t="str">
        <f>LEFT(A24, 3)</f>
        <v>Nov</v>
      </c>
      <c r="C24" t="s">
        <v>20</v>
      </c>
      <c r="D24" t="s">
        <v>8</v>
      </c>
      <c r="E24" s="3">
        <v>225</v>
      </c>
    </row>
    <row r="25" spans="1:5" ht="15">
      <c r="A25" t="s">
        <v>18</v>
      </c>
      <c r="B25" t="str">
        <f>LEFT(A25, 3)</f>
        <v>Oct</v>
      </c>
      <c r="C25" t="s">
        <v>20</v>
      </c>
      <c r="D25" t="s">
        <v>8</v>
      </c>
      <c r="E25" s="3">
        <v>225</v>
      </c>
    </row>
    <row r="26" spans="1:5" ht="15">
      <c r="A26" t="s">
        <v>19</v>
      </c>
      <c r="B26" t="str">
        <f>LEFT(A26, 3)</f>
        <v>Sep</v>
      </c>
      <c r="C26" t="s">
        <v>20</v>
      </c>
      <c r="D26" t="s">
        <v>8</v>
      </c>
      <c r="E26" s="3">
        <v>300</v>
      </c>
    </row>
    <row r="27" spans="1:5" ht="15">
      <c r="A27" t="s">
        <v>6</v>
      </c>
      <c r="B27" t="str">
        <f>LEFT(A27, 3)</f>
        <v>Apr</v>
      </c>
      <c r="C27" t="s">
        <v>21</v>
      </c>
      <c r="D27" t="s">
        <v>0</v>
      </c>
      <c r="E27" s="3">
        <v>0</v>
      </c>
    </row>
    <row r="28" spans="1:5" ht="15">
      <c r="A28" t="s">
        <v>9</v>
      </c>
      <c r="B28" t="str">
        <f>LEFT(A28, 3)</f>
        <v>Aug</v>
      </c>
      <c r="C28" t="s">
        <v>21</v>
      </c>
      <c r="D28" t="s">
        <v>0</v>
      </c>
      <c r="E28" s="3">
        <v>200</v>
      </c>
    </row>
    <row r="29" spans="1:5" ht="15">
      <c r="A29" t="s">
        <v>10</v>
      </c>
      <c r="B29" t="str">
        <f>LEFT(A29, 3)</f>
        <v>Dec</v>
      </c>
      <c r="C29" t="s">
        <v>21</v>
      </c>
      <c r="D29" t="s">
        <v>0</v>
      </c>
      <c r="E29" s="3">
        <v>700</v>
      </c>
    </row>
    <row r="30" spans="1:5" ht="15">
      <c r="A30" t="s">
        <v>11</v>
      </c>
      <c r="B30" t="str">
        <f>LEFT(A30, 3)</f>
        <v>Feb</v>
      </c>
      <c r="C30" t="s">
        <v>21</v>
      </c>
      <c r="D30" t="s">
        <v>0</v>
      </c>
      <c r="E30" s="3">
        <v>100</v>
      </c>
    </row>
    <row r="31" spans="1:5" ht="15">
      <c r="A31" t="s">
        <v>12</v>
      </c>
      <c r="B31" t="str">
        <f>LEFT(A31, 3)</f>
        <v>Jan</v>
      </c>
      <c r="C31" t="s">
        <v>21</v>
      </c>
      <c r="D31" t="s">
        <v>0</v>
      </c>
      <c r="E31" s="3">
        <v>200</v>
      </c>
    </row>
    <row r="32" spans="1:5" ht="15">
      <c r="A32" t="s">
        <v>13</v>
      </c>
      <c r="B32" t="str">
        <f>LEFT(A32, 3)</f>
        <v>Jul</v>
      </c>
      <c r="C32" t="s">
        <v>21</v>
      </c>
      <c r="D32" t="s">
        <v>0</v>
      </c>
      <c r="E32" s="3">
        <v>400</v>
      </c>
    </row>
    <row r="33" spans="1:5" ht="15">
      <c r="A33" t="s">
        <v>14</v>
      </c>
      <c r="B33" t="str">
        <f>LEFT(A33, 3)</f>
        <v>Jun</v>
      </c>
      <c r="C33" t="s">
        <v>21</v>
      </c>
      <c r="D33" t="s">
        <v>0</v>
      </c>
      <c r="E33" s="3">
        <v>300</v>
      </c>
    </row>
    <row r="34" spans="1:5" ht="15">
      <c r="A34" t="s">
        <v>15</v>
      </c>
      <c r="B34" t="str">
        <f>LEFT(A34, 3)</f>
        <v>Mar</v>
      </c>
      <c r="C34" t="s">
        <v>21</v>
      </c>
      <c r="D34" t="s">
        <v>0</v>
      </c>
      <c r="E34" s="3">
        <v>500</v>
      </c>
    </row>
    <row r="35" spans="1:5" ht="15">
      <c r="A35" t="s">
        <v>16</v>
      </c>
      <c r="B35" t="str">
        <f>LEFT(A35, 3)</f>
        <v>May</v>
      </c>
      <c r="C35" t="s">
        <v>21</v>
      </c>
      <c r="D35" t="s">
        <v>0</v>
      </c>
      <c r="E35" s="3">
        <v>300</v>
      </c>
    </row>
    <row r="36" spans="1:5" ht="15">
      <c r="A36" t="s">
        <v>17</v>
      </c>
      <c r="B36" t="str">
        <f>LEFT(A36, 3)</f>
        <v>Nov</v>
      </c>
      <c r="C36" t="s">
        <v>21</v>
      </c>
      <c r="D36" t="s">
        <v>0</v>
      </c>
      <c r="E36" s="3">
        <v>600</v>
      </c>
    </row>
    <row r="37" spans="1:5" ht="15">
      <c r="A37" t="s">
        <v>18</v>
      </c>
      <c r="B37" t="str">
        <f>LEFT(A37, 3)</f>
        <v>Oct</v>
      </c>
      <c r="C37" t="s">
        <v>21</v>
      </c>
      <c r="D37" t="s">
        <v>0</v>
      </c>
      <c r="E37" s="3">
        <v>950</v>
      </c>
    </row>
    <row r="38" spans="1:5" ht="15">
      <c r="A38" t="s">
        <v>19</v>
      </c>
      <c r="B38" t="str">
        <f>LEFT(A38, 3)</f>
        <v>Sep</v>
      </c>
      <c r="C38" t="s">
        <v>21</v>
      </c>
      <c r="D38" t="s">
        <v>0</v>
      </c>
      <c r="E38" s="3">
        <v>850</v>
      </c>
    </row>
    <row r="39" spans="1:5" ht="15">
      <c r="A39" t="s">
        <v>6</v>
      </c>
      <c r="B39" t="str">
        <f>LEFT(A39, 3)</f>
        <v>Apr</v>
      </c>
      <c r="C39" t="s">
        <v>22</v>
      </c>
      <c r="D39" t="s">
        <v>0</v>
      </c>
      <c r="E39" s="3">
        <v>900</v>
      </c>
    </row>
    <row r="40" spans="1:5" ht="15">
      <c r="A40" t="s">
        <v>9</v>
      </c>
      <c r="B40" t="str">
        <f>LEFT(A40, 3)</f>
        <v>Aug</v>
      </c>
      <c r="C40" t="s">
        <v>22</v>
      </c>
      <c r="D40" t="s">
        <v>0</v>
      </c>
      <c r="E40" s="3">
        <v>0</v>
      </c>
    </row>
    <row r="41" spans="1:5" ht="15">
      <c r="A41" t="s">
        <v>10</v>
      </c>
      <c r="B41" t="str">
        <f>LEFT(A41, 3)</f>
        <v>Dec</v>
      </c>
      <c r="C41" t="s">
        <v>22</v>
      </c>
      <c r="D41" t="s">
        <v>0</v>
      </c>
      <c r="E41" s="3">
        <v>700</v>
      </c>
    </row>
    <row r="42" spans="1:5" ht="15">
      <c r="A42" t="s">
        <v>11</v>
      </c>
      <c r="B42" t="str">
        <f>LEFT(A42, 3)</f>
        <v>Feb</v>
      </c>
      <c r="C42" t="s">
        <v>22</v>
      </c>
      <c r="D42" t="s">
        <v>0</v>
      </c>
      <c r="E42" s="3">
        <v>800</v>
      </c>
    </row>
    <row r="43" spans="1:5" ht="15">
      <c r="A43" t="s">
        <v>12</v>
      </c>
      <c r="B43" t="str">
        <f>LEFT(A43, 3)</f>
        <v>Jan</v>
      </c>
      <c r="C43" t="s">
        <v>22</v>
      </c>
      <c r="D43" t="s">
        <v>0</v>
      </c>
      <c r="E43" s="3">
        <v>1200</v>
      </c>
    </row>
    <row r="44" spans="1:5" ht="15">
      <c r="A44" t="s">
        <v>13</v>
      </c>
      <c r="B44" t="str">
        <f>LEFT(A44, 3)</f>
        <v>Jul</v>
      </c>
      <c r="C44" t="s">
        <v>22</v>
      </c>
      <c r="D44" t="s">
        <v>0</v>
      </c>
      <c r="E44" s="3">
        <v>0</v>
      </c>
    </row>
    <row r="45" spans="1:5" ht="15">
      <c r="A45" t="s">
        <v>14</v>
      </c>
      <c r="B45" t="str">
        <f>LEFT(A45, 3)</f>
        <v>Jun</v>
      </c>
      <c r="C45" t="s">
        <v>22</v>
      </c>
      <c r="D45" t="s">
        <v>0</v>
      </c>
      <c r="E45" s="3">
        <v>0</v>
      </c>
    </row>
    <row r="46" spans="1:5" ht="15">
      <c r="A46" t="s">
        <v>15</v>
      </c>
      <c r="B46" t="str">
        <f>LEFT(A46, 3)</f>
        <v>Mar</v>
      </c>
      <c r="C46" t="s">
        <v>22</v>
      </c>
      <c r="D46" t="s">
        <v>0</v>
      </c>
      <c r="E46" s="3">
        <v>900</v>
      </c>
    </row>
    <row r="47" spans="1:5" ht="15">
      <c r="A47" t="s">
        <v>16</v>
      </c>
      <c r="B47" t="str">
        <f>LEFT(A47, 3)</f>
        <v>May</v>
      </c>
      <c r="C47" t="s">
        <v>22</v>
      </c>
      <c r="D47" t="s">
        <v>0</v>
      </c>
      <c r="E47" s="3">
        <v>900</v>
      </c>
    </row>
    <row r="48" spans="1:5" ht="15">
      <c r="A48" t="s">
        <v>17</v>
      </c>
      <c r="B48" t="str">
        <f>LEFT(A48, 3)</f>
        <v>Nov</v>
      </c>
      <c r="C48" t="s">
        <v>22</v>
      </c>
      <c r="D48" t="s">
        <v>0</v>
      </c>
      <c r="E48" s="3">
        <v>1500</v>
      </c>
    </row>
    <row r="49" spans="1:5" ht="15">
      <c r="A49" t="s">
        <v>18</v>
      </c>
      <c r="B49" t="str">
        <f>LEFT(A49, 3)</f>
        <v>Oct</v>
      </c>
      <c r="C49" t="s">
        <v>22</v>
      </c>
      <c r="D49" t="s">
        <v>0</v>
      </c>
      <c r="E49" s="3">
        <v>1600</v>
      </c>
    </row>
    <row r="50" spans="1:5" ht="15">
      <c r="A50" t="s">
        <v>19</v>
      </c>
      <c r="B50" t="str">
        <f>LEFT(A50, 3)</f>
        <v>Sep</v>
      </c>
      <c r="C50" t="s">
        <v>22</v>
      </c>
      <c r="D50" t="s">
        <v>0</v>
      </c>
      <c r="E50" s="3">
        <v>1500</v>
      </c>
    </row>
    <row r="51" spans="1:5" ht="15">
      <c r="A51" t="s">
        <v>6</v>
      </c>
      <c r="B51" t="str">
        <f>LEFT(A51, 3)</f>
        <v>Apr</v>
      </c>
      <c r="C51" t="s">
        <v>23</v>
      </c>
      <c r="D51" t="s">
        <v>8</v>
      </c>
      <c r="E51" s="3">
        <v>500</v>
      </c>
    </row>
    <row r="52" spans="1:5" ht="15">
      <c r="A52" t="s">
        <v>9</v>
      </c>
      <c r="B52" t="str">
        <f>LEFT(A52, 3)</f>
        <v>Aug</v>
      </c>
      <c r="C52" t="s">
        <v>23</v>
      </c>
      <c r="D52" t="s">
        <v>8</v>
      </c>
      <c r="E52" s="3">
        <v>200</v>
      </c>
    </row>
    <row r="53" spans="1:5" ht="15">
      <c r="A53" t="s">
        <v>10</v>
      </c>
      <c r="B53" t="str">
        <f>LEFT(A53, 3)</f>
        <v>Dec</v>
      </c>
      <c r="C53" t="s">
        <v>23</v>
      </c>
      <c r="D53" t="s">
        <v>8</v>
      </c>
      <c r="E53" s="3">
        <v>100</v>
      </c>
    </row>
    <row r="54" spans="1:5" ht="15">
      <c r="A54" t="s">
        <v>11</v>
      </c>
      <c r="B54" t="str">
        <f>LEFT(A54, 3)</f>
        <v>Feb</v>
      </c>
      <c r="C54" t="s">
        <v>23</v>
      </c>
      <c r="D54" t="s">
        <v>8</v>
      </c>
      <c r="E54" s="3">
        <v>300</v>
      </c>
    </row>
    <row r="55" spans="1:5" ht="15">
      <c r="A55" t="s">
        <v>12</v>
      </c>
      <c r="B55" t="str">
        <f>LEFT(A55, 3)</f>
        <v>Jan</v>
      </c>
      <c r="C55" t="s">
        <v>23</v>
      </c>
      <c r="D55" t="s">
        <v>8</v>
      </c>
      <c r="E55" s="3">
        <v>400</v>
      </c>
    </row>
    <row r="56" spans="1:5" ht="15">
      <c r="A56" t="s">
        <v>13</v>
      </c>
      <c r="B56" t="str">
        <f>LEFT(A56, 3)</f>
        <v>Jul</v>
      </c>
      <c r="C56" t="s">
        <v>23</v>
      </c>
      <c r="D56" t="s">
        <v>8</v>
      </c>
      <c r="E56" s="3">
        <v>150</v>
      </c>
    </row>
    <row r="57" spans="1:5" ht="15">
      <c r="A57" t="s">
        <v>14</v>
      </c>
      <c r="B57" t="str">
        <f>LEFT(A57, 3)</f>
        <v>Jun</v>
      </c>
      <c r="C57" t="s">
        <v>23</v>
      </c>
      <c r="D57" t="s">
        <v>8</v>
      </c>
      <c r="E57" s="3">
        <v>300</v>
      </c>
    </row>
    <row r="58" spans="1:5" ht="15">
      <c r="A58" t="s">
        <v>15</v>
      </c>
      <c r="B58" t="str">
        <f>LEFT(A58, 3)</f>
        <v>Mar</v>
      </c>
      <c r="C58" t="s">
        <v>23</v>
      </c>
      <c r="D58" t="s">
        <v>8</v>
      </c>
      <c r="E58" s="3">
        <v>100</v>
      </c>
    </row>
    <row r="59" spans="1:5" ht="15">
      <c r="A59" t="s">
        <v>16</v>
      </c>
      <c r="B59" t="str">
        <f>LEFT(A59, 3)</f>
        <v>May</v>
      </c>
      <c r="C59" t="s">
        <v>23</v>
      </c>
      <c r="D59" t="s">
        <v>8</v>
      </c>
      <c r="E59" s="3">
        <v>300</v>
      </c>
    </row>
    <row r="60" spans="1:5" ht="15">
      <c r="A60" t="s">
        <v>17</v>
      </c>
      <c r="B60" t="str">
        <f>LEFT(A60, 3)</f>
        <v>Nov</v>
      </c>
      <c r="C60" t="s">
        <v>23</v>
      </c>
      <c r="D60" t="s">
        <v>8</v>
      </c>
      <c r="E60" s="3">
        <v>200</v>
      </c>
    </row>
    <row r="61" spans="1:5" ht="15">
      <c r="A61" t="s">
        <v>18</v>
      </c>
      <c r="B61" t="str">
        <f>LEFT(A61, 3)</f>
        <v>Oct</v>
      </c>
      <c r="C61" t="s">
        <v>23</v>
      </c>
      <c r="D61" t="s">
        <v>8</v>
      </c>
      <c r="E61" s="3">
        <v>500</v>
      </c>
    </row>
    <row r="62" spans="1:5" ht="15">
      <c r="A62" t="s">
        <v>19</v>
      </c>
      <c r="B62" t="str">
        <f>LEFT(A62, 3)</f>
        <v>Sep</v>
      </c>
      <c r="C62" t="s">
        <v>23</v>
      </c>
      <c r="D62" t="s">
        <v>8</v>
      </c>
      <c r="E62" s="3">
        <v>200</v>
      </c>
    </row>
    <row r="63" spans="1:5" ht="15">
      <c r="A63" t="s">
        <v>6</v>
      </c>
      <c r="B63" t="str">
        <f>LEFT(A63, 3)</f>
        <v>Apr</v>
      </c>
      <c r="C63" t="s">
        <v>24</v>
      </c>
      <c r="D63" t="s">
        <v>0</v>
      </c>
      <c r="E63" s="3">
        <v>7500</v>
      </c>
    </row>
    <row r="64" spans="1:5" ht="15">
      <c r="A64" t="s">
        <v>9</v>
      </c>
      <c r="B64" t="str">
        <f>LEFT(A64, 3)</f>
        <v>Aug</v>
      </c>
      <c r="C64" t="s">
        <v>24</v>
      </c>
      <c r="D64" t="s">
        <v>0</v>
      </c>
      <c r="E64" s="3">
        <v>5000</v>
      </c>
    </row>
    <row r="65" spans="1:5" ht="15">
      <c r="A65" t="s">
        <v>10</v>
      </c>
      <c r="B65" t="str">
        <f>LEFT(A65, 3)</f>
        <v>Dec</v>
      </c>
      <c r="C65" t="s">
        <v>24</v>
      </c>
      <c r="D65" t="s">
        <v>0</v>
      </c>
      <c r="E65" s="3">
        <v>6000</v>
      </c>
    </row>
    <row r="66" spans="1:5" ht="15">
      <c r="A66" t="s">
        <v>11</v>
      </c>
      <c r="B66" t="str">
        <f>LEFT(A66, 3)</f>
        <v>Feb</v>
      </c>
      <c r="C66" t="s">
        <v>24</v>
      </c>
      <c r="D66" t="s">
        <v>0</v>
      </c>
      <c r="E66" s="3">
        <v>5000</v>
      </c>
    </row>
    <row r="67" spans="1:5" ht="15">
      <c r="A67" t="s">
        <v>12</v>
      </c>
      <c r="B67" t="str">
        <f>LEFT(A67, 3)</f>
        <v>Jan</v>
      </c>
      <c r="C67" t="s">
        <v>24</v>
      </c>
      <c r="D67" t="s">
        <v>0</v>
      </c>
      <c r="E67" s="3">
        <v>5000</v>
      </c>
    </row>
    <row r="68" spans="1:5" ht="15">
      <c r="A68" t="s">
        <v>13</v>
      </c>
      <c r="B68" t="str">
        <f>LEFT(A68, 3)</f>
        <v>Jul</v>
      </c>
      <c r="C68" t="s">
        <v>24</v>
      </c>
      <c r="D68" t="s">
        <v>0</v>
      </c>
      <c r="E68" s="3">
        <v>5000</v>
      </c>
    </row>
    <row r="69" spans="1:5" ht="15">
      <c r="A69" t="s">
        <v>14</v>
      </c>
      <c r="B69" t="str">
        <f>LEFT(A69, 3)</f>
        <v>Jun</v>
      </c>
      <c r="C69" t="s">
        <v>24</v>
      </c>
      <c r="D69" t="s">
        <v>0</v>
      </c>
      <c r="E69" s="3">
        <v>5000</v>
      </c>
    </row>
    <row r="70" spans="1:5" ht="15">
      <c r="A70" t="s">
        <v>15</v>
      </c>
      <c r="B70" t="str">
        <f>LEFT(A70, 3)</f>
        <v>Mar</v>
      </c>
      <c r="C70" t="s">
        <v>24</v>
      </c>
      <c r="D70" t="s">
        <v>0</v>
      </c>
      <c r="E70" s="3">
        <v>5000</v>
      </c>
    </row>
    <row r="71" spans="1:5" ht="15">
      <c r="A71" t="s">
        <v>16</v>
      </c>
      <c r="B71" t="str">
        <f>LEFT(A71, 3)</f>
        <v>May</v>
      </c>
      <c r="C71" t="s">
        <v>24</v>
      </c>
      <c r="D71" t="s">
        <v>0</v>
      </c>
      <c r="E71" s="3">
        <v>5000</v>
      </c>
    </row>
    <row r="72" spans="1:5" ht="15">
      <c r="A72" t="s">
        <v>17</v>
      </c>
      <c r="B72" t="str">
        <f>LEFT(A72, 3)</f>
        <v>Nov</v>
      </c>
      <c r="C72" t="s">
        <v>24</v>
      </c>
      <c r="D72" t="s">
        <v>0</v>
      </c>
      <c r="E72" s="3">
        <v>5000</v>
      </c>
    </row>
    <row r="73" spans="1:5" ht="15">
      <c r="A73" t="s">
        <v>18</v>
      </c>
      <c r="B73" t="str">
        <f>LEFT(A73, 3)</f>
        <v>Oct</v>
      </c>
      <c r="C73" t="s">
        <v>24</v>
      </c>
      <c r="D73" t="s">
        <v>0</v>
      </c>
      <c r="E73" s="3">
        <v>5000</v>
      </c>
    </row>
    <row r="74" spans="1:5" ht="15">
      <c r="A74" t="s">
        <v>19</v>
      </c>
      <c r="B74" t="str">
        <f>LEFT(A74, 3)</f>
        <v>Sep</v>
      </c>
      <c r="C74" t="s">
        <v>24</v>
      </c>
      <c r="D74" t="s">
        <v>0</v>
      </c>
      <c r="E74" s="3">
        <v>5000</v>
      </c>
    </row>
    <row r="75" spans="1:5" ht="15">
      <c r="A75" t="s">
        <v>6</v>
      </c>
      <c r="B75" t="str">
        <f>LEFT(A75, 3)</f>
        <v>Apr</v>
      </c>
      <c r="C75" t="s">
        <v>25</v>
      </c>
      <c r="D75" t="s">
        <v>8</v>
      </c>
      <c r="E75" s="3">
        <v>620</v>
      </c>
    </row>
    <row r="76" spans="1:5" ht="15">
      <c r="A76" t="s">
        <v>9</v>
      </c>
      <c r="B76" t="str">
        <f>LEFT(A76, 3)</f>
        <v>Aug</v>
      </c>
      <c r="C76" t="s">
        <v>25</v>
      </c>
      <c r="D76" t="s">
        <v>8</v>
      </c>
      <c r="E76" s="3">
        <v>650</v>
      </c>
    </row>
    <row r="77" spans="1:5" ht="15">
      <c r="A77" t="s">
        <v>10</v>
      </c>
      <c r="B77" t="str">
        <f>LEFT(A77, 3)</f>
        <v>Dec</v>
      </c>
      <c r="C77" t="s">
        <v>25</v>
      </c>
      <c r="D77" t="s">
        <v>8</v>
      </c>
      <c r="E77" s="3">
        <v>550</v>
      </c>
    </row>
    <row r="78" spans="1:5" ht="15">
      <c r="A78" t="s">
        <v>11</v>
      </c>
      <c r="B78" t="str">
        <f>LEFT(A78, 3)</f>
        <v>Feb</v>
      </c>
      <c r="C78" t="s">
        <v>25</v>
      </c>
      <c r="D78" t="s">
        <v>8</v>
      </c>
      <c r="E78" s="3">
        <v>560</v>
      </c>
    </row>
    <row r="79" spans="1:5" ht="15">
      <c r="A79" t="s">
        <v>12</v>
      </c>
      <c r="B79" t="str">
        <f>LEFT(A79, 3)</f>
        <v>Jan</v>
      </c>
      <c r="C79" t="s">
        <v>25</v>
      </c>
      <c r="D79" t="s">
        <v>8</v>
      </c>
      <c r="E79" s="3">
        <v>650</v>
      </c>
    </row>
    <row r="80" spans="1:5" ht="15">
      <c r="A80" t="s">
        <v>13</v>
      </c>
      <c r="B80" t="str">
        <f>LEFT(A80, 3)</f>
        <v>Jul</v>
      </c>
      <c r="C80" t="s">
        <v>25</v>
      </c>
      <c r="D80" t="s">
        <v>8</v>
      </c>
      <c r="E80" s="3">
        <v>650</v>
      </c>
    </row>
    <row r="81" spans="1:5" ht="15">
      <c r="A81" t="s">
        <v>14</v>
      </c>
      <c r="B81" t="str">
        <f>LEFT(A81, 3)</f>
        <v>Jun</v>
      </c>
      <c r="C81" t="s">
        <v>25</v>
      </c>
      <c r="D81" t="s">
        <v>8</v>
      </c>
      <c r="E81" s="3">
        <v>500</v>
      </c>
    </row>
    <row r="82" spans="1:5" ht="15">
      <c r="A82" t="s">
        <v>15</v>
      </c>
      <c r="B82" t="str">
        <f>LEFT(A82, 3)</f>
        <v>Mar</v>
      </c>
      <c r="C82" t="s">
        <v>25</v>
      </c>
      <c r="D82" t="s">
        <v>8</v>
      </c>
      <c r="E82" s="3">
        <v>575</v>
      </c>
    </row>
    <row r="83" spans="1:5" ht="15">
      <c r="A83" t="s">
        <v>16</v>
      </c>
      <c r="B83" t="str">
        <f>LEFT(A83, 3)</f>
        <v>May</v>
      </c>
      <c r="C83" t="s">
        <v>25</v>
      </c>
      <c r="D83" t="s">
        <v>8</v>
      </c>
      <c r="E83" s="3">
        <v>650</v>
      </c>
    </row>
    <row r="84" spans="1:5" ht="15">
      <c r="A84" t="s">
        <v>17</v>
      </c>
      <c r="B84" t="str">
        <f>LEFT(A84, 3)</f>
        <v>Nov</v>
      </c>
      <c r="C84" t="s">
        <v>25</v>
      </c>
      <c r="D84" t="s">
        <v>8</v>
      </c>
      <c r="E84" s="3">
        <v>600</v>
      </c>
    </row>
    <row r="85" spans="1:5" ht="15">
      <c r="A85" t="s">
        <v>18</v>
      </c>
      <c r="B85" t="str">
        <f>LEFT(A85, 3)</f>
        <v>Oct</v>
      </c>
      <c r="C85" t="s">
        <v>25</v>
      </c>
      <c r="D85" t="s">
        <v>8</v>
      </c>
      <c r="E85" s="3">
        <v>475</v>
      </c>
    </row>
    <row r="86" spans="1:5" ht="15">
      <c r="A86" t="s">
        <v>19</v>
      </c>
      <c r="B86" t="str">
        <f>LEFT(A86, 3)</f>
        <v>Sep</v>
      </c>
      <c r="C86" t="s">
        <v>25</v>
      </c>
      <c r="D86" t="s">
        <v>8</v>
      </c>
      <c r="E86" s="3">
        <v>600</v>
      </c>
    </row>
    <row r="87" spans="1:5" ht="15">
      <c r="A87" t="s">
        <v>6</v>
      </c>
      <c r="B87" t="str">
        <f>LEFT(A87, 3)</f>
        <v>Apr</v>
      </c>
      <c r="C87" t="s">
        <v>26</v>
      </c>
      <c r="D87" t="s">
        <v>8</v>
      </c>
      <c r="E87" s="3">
        <v>2100</v>
      </c>
    </row>
    <row r="88" spans="1:5" ht="15">
      <c r="A88" t="s">
        <v>9</v>
      </c>
      <c r="B88" t="str">
        <f>LEFT(A88, 3)</f>
        <v>Aug</v>
      </c>
      <c r="C88" t="s">
        <v>26</v>
      </c>
      <c r="D88" t="s">
        <v>8</v>
      </c>
      <c r="E88" s="3">
        <v>2350</v>
      </c>
    </row>
    <row r="89" spans="1:5" ht="15">
      <c r="A89" t="s">
        <v>10</v>
      </c>
      <c r="B89" t="str">
        <f>LEFT(A89, 3)</f>
        <v>Dec</v>
      </c>
      <c r="C89" t="s">
        <v>26</v>
      </c>
      <c r="D89" t="s">
        <v>8</v>
      </c>
      <c r="E89" s="3">
        <v>2350</v>
      </c>
    </row>
    <row r="90" spans="1:5" ht="15">
      <c r="A90" t="s">
        <v>11</v>
      </c>
      <c r="B90" t="str">
        <f>LEFT(A90, 3)</f>
        <v>Feb</v>
      </c>
      <c r="C90" t="s">
        <v>26</v>
      </c>
      <c r="D90" t="s">
        <v>8</v>
      </c>
      <c r="E90" s="3">
        <v>2100</v>
      </c>
    </row>
    <row r="91" spans="1:5" ht="15">
      <c r="A91" t="s">
        <v>12</v>
      </c>
      <c r="B91" t="str">
        <f>LEFT(A91, 3)</f>
        <v>Jan</v>
      </c>
      <c r="C91" t="s">
        <v>26</v>
      </c>
      <c r="D91" t="s">
        <v>8</v>
      </c>
      <c r="E91" s="3">
        <v>2100</v>
      </c>
    </row>
    <row r="92" spans="1:5" ht="15">
      <c r="A92" t="s">
        <v>13</v>
      </c>
      <c r="B92" t="str">
        <f>LEFT(A92, 3)</f>
        <v>Jul</v>
      </c>
      <c r="C92" t="s">
        <v>26</v>
      </c>
      <c r="D92" t="s">
        <v>8</v>
      </c>
      <c r="E92" s="3">
        <v>2350</v>
      </c>
    </row>
    <row r="93" spans="1:5" ht="15">
      <c r="A93" t="s">
        <v>14</v>
      </c>
      <c r="B93" t="str">
        <f>LEFT(A93, 3)</f>
        <v>Jun</v>
      </c>
      <c r="C93" t="s">
        <v>26</v>
      </c>
      <c r="D93" t="s">
        <v>8</v>
      </c>
      <c r="E93" s="3">
        <v>2100</v>
      </c>
    </row>
    <row r="94" spans="1:5" ht="15">
      <c r="A94" t="s">
        <v>15</v>
      </c>
      <c r="B94" t="str">
        <f>LEFT(A94, 3)</f>
        <v>Mar</v>
      </c>
      <c r="C94" t="s">
        <v>26</v>
      </c>
      <c r="D94" t="s">
        <v>8</v>
      </c>
      <c r="E94" s="3">
        <v>2100</v>
      </c>
    </row>
    <row r="95" spans="1:5" ht="15">
      <c r="A95" t="s">
        <v>16</v>
      </c>
      <c r="B95" t="str">
        <f>LEFT(A95, 3)</f>
        <v>May</v>
      </c>
      <c r="C95" t="s">
        <v>26</v>
      </c>
      <c r="D95" t="s">
        <v>8</v>
      </c>
      <c r="E95" s="3">
        <v>2100</v>
      </c>
    </row>
    <row r="96" spans="1:5" ht="15">
      <c r="A96" t="s">
        <v>17</v>
      </c>
      <c r="B96" t="str">
        <f>LEFT(A96, 3)</f>
        <v>Nov</v>
      </c>
      <c r="C96" t="s">
        <v>26</v>
      </c>
      <c r="D96" t="s">
        <v>8</v>
      </c>
      <c r="E96" s="3">
        <v>2350</v>
      </c>
    </row>
    <row r="97" spans="1:5" ht="15">
      <c r="A97" t="s">
        <v>18</v>
      </c>
      <c r="B97" t="str">
        <f>LEFT(A97, 3)</f>
        <v>Oct</v>
      </c>
      <c r="C97" t="s">
        <v>26</v>
      </c>
      <c r="D97" t="s">
        <v>8</v>
      </c>
      <c r="E97" s="3">
        <v>2350</v>
      </c>
    </row>
    <row r="98" spans="1:5" ht="15">
      <c r="A98" t="s">
        <v>19</v>
      </c>
      <c r="B98" t="str">
        <f>LEFT(A98, 3)</f>
        <v>Sep</v>
      </c>
      <c r="C98" t="s">
        <v>26</v>
      </c>
      <c r="D98" t="s">
        <v>8</v>
      </c>
      <c r="E98" s="3">
        <v>2350</v>
      </c>
    </row>
    <row r="99" spans="1:5" ht="15">
      <c r="A99" t="s">
        <v>6</v>
      </c>
      <c r="B99" t="str">
        <f>LEFT(A99, 3)</f>
        <v>Apr</v>
      </c>
      <c r="C99" t="s">
        <v>27</v>
      </c>
      <c r="D99" t="s">
        <v>0</v>
      </c>
      <c r="E99" s="3">
        <v>800</v>
      </c>
    </row>
    <row r="100" spans="1:5" ht="15">
      <c r="A100" t="s">
        <v>9</v>
      </c>
      <c r="B100" t="str">
        <f>LEFT(A100, 3)</f>
        <v>Aug</v>
      </c>
      <c r="C100" t="s">
        <v>27</v>
      </c>
      <c r="D100" t="s">
        <v>0</v>
      </c>
      <c r="E100" s="3">
        <v>1900</v>
      </c>
    </row>
    <row r="101" spans="1:5" ht="15">
      <c r="A101" t="s">
        <v>10</v>
      </c>
      <c r="B101" t="str">
        <f>LEFT(A101, 3)</f>
        <v>Dec</v>
      </c>
      <c r="C101" t="s">
        <v>27</v>
      </c>
      <c r="D101" t="s">
        <v>0</v>
      </c>
      <c r="E101" s="3">
        <v>2000</v>
      </c>
    </row>
    <row r="102" spans="1:5" ht="15">
      <c r="A102" t="s">
        <v>11</v>
      </c>
      <c r="B102" t="str">
        <f>LEFT(A102, 3)</f>
        <v>Feb</v>
      </c>
      <c r="C102" t="s">
        <v>27</v>
      </c>
      <c r="D102" t="s">
        <v>0</v>
      </c>
      <c r="E102" s="3">
        <v>1100</v>
      </c>
    </row>
    <row r="103" spans="1:5" ht="15">
      <c r="A103" t="s">
        <v>12</v>
      </c>
      <c r="B103" t="str">
        <f>LEFT(A103, 3)</f>
        <v>Jan</v>
      </c>
      <c r="C103" t="s">
        <v>27</v>
      </c>
      <c r="D103" t="s">
        <v>0</v>
      </c>
      <c r="E103" s="3">
        <v>1200</v>
      </c>
    </row>
    <row r="104" spans="1:5" ht="15">
      <c r="A104" t="s">
        <v>13</v>
      </c>
      <c r="B104" t="str">
        <f>LEFT(A104, 3)</f>
        <v>Jul</v>
      </c>
      <c r="C104" t="s">
        <v>27</v>
      </c>
      <c r="D104" t="s">
        <v>0</v>
      </c>
      <c r="E104" s="3">
        <v>2100</v>
      </c>
    </row>
    <row r="105" spans="1:5" ht="15">
      <c r="A105" t="s">
        <v>14</v>
      </c>
      <c r="B105" t="str">
        <f>LEFT(A105, 3)</f>
        <v>Jun</v>
      </c>
      <c r="C105" t="s">
        <v>27</v>
      </c>
      <c r="D105" t="s">
        <v>0</v>
      </c>
      <c r="E105" s="3">
        <v>2200</v>
      </c>
    </row>
    <row r="106" spans="1:5" ht="15">
      <c r="A106" t="s">
        <v>15</v>
      </c>
      <c r="B106" t="str">
        <f>LEFT(A106, 3)</f>
        <v>Mar</v>
      </c>
      <c r="C106" t="s">
        <v>27</v>
      </c>
      <c r="D106" t="s">
        <v>0</v>
      </c>
      <c r="E106" s="3">
        <v>1000</v>
      </c>
    </row>
    <row r="107" spans="1:5" ht="15">
      <c r="A107" t="s">
        <v>16</v>
      </c>
      <c r="B107" t="str">
        <f>LEFT(A107, 3)</f>
        <v>May</v>
      </c>
      <c r="C107" t="s">
        <v>27</v>
      </c>
      <c r="D107" t="s">
        <v>0</v>
      </c>
      <c r="E107" s="3">
        <v>800</v>
      </c>
    </row>
    <row r="108" spans="1:5" ht="15">
      <c r="A108" t="s">
        <v>17</v>
      </c>
      <c r="B108" t="str">
        <f>LEFT(A108, 3)</f>
        <v>Nov</v>
      </c>
      <c r="C108" t="s">
        <v>27</v>
      </c>
      <c r="D108" t="s">
        <v>0</v>
      </c>
      <c r="E108" s="3">
        <v>1600</v>
      </c>
    </row>
    <row r="109" spans="1:5" ht="15">
      <c r="A109" t="s">
        <v>18</v>
      </c>
      <c r="B109" t="str">
        <f>LEFT(A109, 3)</f>
        <v>Oct</v>
      </c>
      <c r="C109" t="s">
        <v>27</v>
      </c>
      <c r="D109" t="s">
        <v>0</v>
      </c>
      <c r="E109" s="3">
        <v>1700</v>
      </c>
    </row>
    <row r="110" spans="1:5" ht="15">
      <c r="A110" t="s">
        <v>19</v>
      </c>
      <c r="B110" t="str">
        <f>LEFT(A110, 3)</f>
        <v>Sep</v>
      </c>
      <c r="C110" t="s">
        <v>27</v>
      </c>
      <c r="D110" t="s">
        <v>0</v>
      </c>
      <c r="E110" s="3">
        <v>1700</v>
      </c>
    </row>
    <row r="111" spans="1:5" ht="15">
      <c r="A111" t="s">
        <v>6</v>
      </c>
      <c r="B111" t="str">
        <f>LEFT(A111, 3)</f>
        <v>Apr</v>
      </c>
      <c r="C111" t="s">
        <v>28</v>
      </c>
      <c r="D111" t="s">
        <v>8</v>
      </c>
      <c r="E111" s="3">
        <v>425</v>
      </c>
    </row>
    <row r="112" spans="1:5" ht="15">
      <c r="A112" t="s">
        <v>9</v>
      </c>
      <c r="B112" t="str">
        <f>LEFT(A112, 3)</f>
        <v>Aug</v>
      </c>
      <c r="C112" t="s">
        <v>28</v>
      </c>
      <c r="D112" t="s">
        <v>8</v>
      </c>
      <c r="E112" s="3">
        <v>900</v>
      </c>
    </row>
    <row r="113" spans="1:5" ht="15">
      <c r="A113" t="s">
        <v>10</v>
      </c>
      <c r="B113" t="str">
        <f>LEFT(A113, 3)</f>
        <v>Dec</v>
      </c>
      <c r="C113" t="s">
        <v>28</v>
      </c>
      <c r="D113" t="s">
        <v>8</v>
      </c>
      <c r="E113" s="3">
        <v>1400</v>
      </c>
    </row>
    <row r="114" spans="1:5" ht="15">
      <c r="A114" t="s">
        <v>11</v>
      </c>
      <c r="B114" t="str">
        <f>LEFT(A114, 3)</f>
        <v>Feb</v>
      </c>
      <c r="C114" t="s">
        <v>28</v>
      </c>
      <c r="D114" t="s">
        <v>8</v>
      </c>
      <c r="E114" s="3">
        <v>550</v>
      </c>
    </row>
    <row r="115" spans="1:5" ht="15">
      <c r="A115" t="s">
        <v>12</v>
      </c>
      <c r="B115" t="str">
        <f>LEFT(A115, 3)</f>
        <v>Jan</v>
      </c>
      <c r="C115" t="s">
        <v>28</v>
      </c>
      <c r="D115" t="s">
        <v>8</v>
      </c>
      <c r="E115" s="3">
        <v>475</v>
      </c>
    </row>
    <row r="116" spans="1:5" ht="15">
      <c r="A116" t="s">
        <v>13</v>
      </c>
      <c r="B116" t="str">
        <f>LEFT(A116, 3)</f>
        <v>Jul</v>
      </c>
      <c r="C116" t="s">
        <v>28</v>
      </c>
      <c r="D116" t="s">
        <v>8</v>
      </c>
      <c r="E116" s="3">
        <v>775</v>
      </c>
    </row>
    <row r="117" spans="1:5" ht="15">
      <c r="A117" t="s">
        <v>14</v>
      </c>
      <c r="B117" t="str">
        <f>LEFT(A117, 3)</f>
        <v>Jun</v>
      </c>
      <c r="C117" t="s">
        <v>28</v>
      </c>
      <c r="D117" t="s">
        <v>8</v>
      </c>
      <c r="E117" s="3">
        <v>300</v>
      </c>
    </row>
    <row r="118" spans="1:5" ht="15">
      <c r="A118" t="s">
        <v>15</v>
      </c>
      <c r="B118" t="str">
        <f>LEFT(A118, 3)</f>
        <v>Mar</v>
      </c>
      <c r="C118" t="s">
        <v>28</v>
      </c>
      <c r="D118" t="s">
        <v>8</v>
      </c>
      <c r="E118" s="3">
        <v>375</v>
      </c>
    </row>
    <row r="119" spans="1:5" ht="15">
      <c r="A119" t="s">
        <v>16</v>
      </c>
      <c r="B119" t="str">
        <f>LEFT(A119, 3)</f>
        <v>May</v>
      </c>
      <c r="C119" t="s">
        <v>28</v>
      </c>
      <c r="D119" t="s">
        <v>8</v>
      </c>
      <c r="E119" s="3">
        <v>430</v>
      </c>
    </row>
    <row r="120" spans="1:5" ht="15">
      <c r="A120" t="s">
        <v>17</v>
      </c>
      <c r="B120" t="str">
        <f>LEFT(A120, 3)</f>
        <v>Nov</v>
      </c>
      <c r="C120" t="s">
        <v>28</v>
      </c>
      <c r="D120" t="s">
        <v>8</v>
      </c>
      <c r="E120" s="3">
        <v>550</v>
      </c>
    </row>
    <row r="121" spans="1:5" ht="15">
      <c r="A121" t="s">
        <v>18</v>
      </c>
      <c r="B121" t="str">
        <f>LEFT(A121, 3)</f>
        <v>Oct</v>
      </c>
      <c r="C121" t="s">
        <v>28</v>
      </c>
      <c r="D121" t="s">
        <v>8</v>
      </c>
      <c r="E121" s="3">
        <v>300</v>
      </c>
    </row>
    <row r="122" spans="1:5" ht="15">
      <c r="A122" t="s">
        <v>19</v>
      </c>
      <c r="B122" t="str">
        <f>LEFT(A122, 3)</f>
        <v>Sep</v>
      </c>
      <c r="C122" t="s">
        <v>28</v>
      </c>
      <c r="D122" t="s">
        <v>8</v>
      </c>
      <c r="E122" s="3">
        <v>450</v>
      </c>
    </row>
    <row r="123" spans="1:5" ht="15">
      <c r="A123" t="s">
        <v>6</v>
      </c>
      <c r="B123" t="str">
        <f>LEFT(A123, 3)</f>
        <v>Apr</v>
      </c>
      <c r="C123" t="s">
        <v>29</v>
      </c>
      <c r="D123" t="s">
        <v>8</v>
      </c>
      <c r="E123" s="3">
        <v>350</v>
      </c>
    </row>
    <row r="124" spans="1:5" ht="15">
      <c r="A124" t="s">
        <v>9</v>
      </c>
      <c r="B124" t="str">
        <f>LEFT(A124, 3)</f>
        <v>Aug</v>
      </c>
      <c r="C124" t="s">
        <v>29</v>
      </c>
      <c r="D124" t="s">
        <v>8</v>
      </c>
      <c r="E124" s="3">
        <v>340</v>
      </c>
    </row>
    <row r="125" spans="1:5" ht="15">
      <c r="A125" t="s">
        <v>10</v>
      </c>
      <c r="B125" t="str">
        <f>LEFT(A125, 3)</f>
        <v>Dec</v>
      </c>
      <c r="C125" t="s">
        <v>29</v>
      </c>
      <c r="D125" t="s">
        <v>8</v>
      </c>
      <c r="E125" s="3">
        <v>425</v>
      </c>
    </row>
    <row r="126" spans="1:5" ht="15">
      <c r="A126" t="s">
        <v>11</v>
      </c>
      <c r="B126" t="str">
        <f>LEFT(A126, 3)</f>
        <v>Feb</v>
      </c>
      <c r="C126" t="s">
        <v>29</v>
      </c>
      <c r="D126" t="s">
        <v>8</v>
      </c>
      <c r="E126" s="3">
        <v>430</v>
      </c>
    </row>
    <row r="127" spans="1:5" ht="15">
      <c r="A127" t="s">
        <v>12</v>
      </c>
      <c r="B127" t="str">
        <f>LEFT(A127, 3)</f>
        <v>Jan</v>
      </c>
      <c r="C127" t="s">
        <v>29</v>
      </c>
      <c r="D127" t="s">
        <v>8</v>
      </c>
      <c r="E127" s="3">
        <v>410</v>
      </c>
    </row>
    <row r="128" spans="1:5" ht="15">
      <c r="A128" t="s">
        <v>13</v>
      </c>
      <c r="B128" t="str">
        <f>LEFT(A128, 3)</f>
        <v>Jul</v>
      </c>
      <c r="C128" t="s">
        <v>29</v>
      </c>
      <c r="D128" t="s">
        <v>8</v>
      </c>
      <c r="E128" s="3">
        <v>340</v>
      </c>
    </row>
    <row r="129" spans="1:5" ht="15">
      <c r="A129" t="s">
        <v>14</v>
      </c>
      <c r="B129" t="str">
        <f>LEFT(A129, 3)</f>
        <v>Jun</v>
      </c>
      <c r="C129" t="s">
        <v>29</v>
      </c>
      <c r="D129" t="s">
        <v>8</v>
      </c>
      <c r="E129" s="3">
        <v>290</v>
      </c>
    </row>
    <row r="130" spans="1:5" ht="15">
      <c r="A130" t="s">
        <v>15</v>
      </c>
      <c r="B130" t="str">
        <f>LEFT(A130, 3)</f>
        <v>Mar</v>
      </c>
      <c r="C130" t="s">
        <v>29</v>
      </c>
      <c r="D130" t="s">
        <v>8</v>
      </c>
      <c r="E130" s="3">
        <v>380</v>
      </c>
    </row>
    <row r="131" spans="1:5" ht="15">
      <c r="A131" t="s">
        <v>16</v>
      </c>
      <c r="B131" t="str">
        <f>LEFT(A131, 3)</f>
        <v>May</v>
      </c>
      <c r="C131" t="s">
        <v>29</v>
      </c>
      <c r="D131" t="s">
        <v>8</v>
      </c>
      <c r="E131" s="3">
        <v>330</v>
      </c>
    </row>
    <row r="132" spans="1:5" ht="15">
      <c r="A132" t="s">
        <v>17</v>
      </c>
      <c r="B132" t="str">
        <f>LEFT(A132, 3)</f>
        <v>Nov</v>
      </c>
      <c r="C132" t="s">
        <v>29</v>
      </c>
      <c r="D132" t="s">
        <v>8</v>
      </c>
      <c r="E132" s="3">
        <v>290</v>
      </c>
    </row>
    <row r="133" spans="1:5" ht="15">
      <c r="A133" t="s">
        <v>18</v>
      </c>
      <c r="B133" t="str">
        <f>LEFT(A133, 3)</f>
        <v>Oct</v>
      </c>
      <c r="C133" t="s">
        <v>29</v>
      </c>
      <c r="D133" t="s">
        <v>8</v>
      </c>
      <c r="E133" s="3">
        <v>310</v>
      </c>
    </row>
    <row r="134" spans="1:5" ht="15">
      <c r="A134" t="s">
        <v>19</v>
      </c>
      <c r="B134" t="str">
        <f>LEFT(A134, 3)</f>
        <v>Sep</v>
      </c>
      <c r="C134" t="s">
        <v>29</v>
      </c>
      <c r="D134" t="s">
        <v>8</v>
      </c>
      <c r="E134" s="3">
        <v>320</v>
      </c>
    </row>
  </sheetData>
  <mergeCells count="2">
    <mergeCell ref="A1:D1"/>
    <mergeCell ref="H1:K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540A-95C7-413B-AEFF-BA9648FCAAC4}">
  <dimension ref="A1:S84"/>
  <sheetViews>
    <sheetView showGridLines="0" workbookViewId="0">
      <selection activeCell="X19" sqref="X19"/>
    </sheetView>
  </sheetViews>
  <sheetFormatPr defaultRowHeight="14.45"/>
  <cols>
    <col min="3" max="3" width="11.42578125" customWidth="1"/>
    <col min="4" max="4" width="10.7109375" customWidth="1"/>
    <col min="5" max="5" width="11.42578125" customWidth="1"/>
    <col min="6" max="16" width="11" bestFit="1" customWidth="1"/>
    <col min="17" max="17" width="10.7109375" customWidth="1"/>
    <col min="18" max="18" width="9.140625" customWidth="1"/>
  </cols>
  <sheetData>
    <row r="1" spans="2:19" ht="15"/>
    <row r="2" spans="2:19" ht="15" customHeight="1">
      <c r="B2" s="20" t="s">
        <v>30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17"/>
      <c r="O2" s="17"/>
      <c r="P2" s="17"/>
      <c r="Q2" s="17"/>
      <c r="R2" s="17"/>
      <c r="S2" s="16"/>
    </row>
    <row r="3" spans="2:19" ht="14.45" customHeight="1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17"/>
      <c r="O3" s="17"/>
      <c r="P3" s="17"/>
      <c r="Q3" s="17"/>
      <c r="R3" s="17"/>
      <c r="S3" s="16"/>
    </row>
    <row r="4" spans="2:19" ht="14.45" customHeight="1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17"/>
      <c r="O4" s="17"/>
      <c r="P4" s="17"/>
      <c r="Q4" s="17"/>
      <c r="R4" s="17"/>
      <c r="S4" s="16"/>
    </row>
    <row r="5" spans="2:19" ht="14.45" customHeight="1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17"/>
      <c r="O5" s="17"/>
      <c r="P5" s="17"/>
      <c r="Q5" s="17"/>
      <c r="R5" s="17"/>
      <c r="S5" s="16"/>
    </row>
    <row r="6" spans="2:19" ht="14.45" customHeight="1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17"/>
      <c r="O6" s="17"/>
      <c r="P6" s="17"/>
      <c r="Q6" s="17"/>
      <c r="R6" s="17"/>
      <c r="S6" s="16"/>
    </row>
    <row r="7" spans="2:19" ht="14.4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7"/>
      <c r="O7" s="17"/>
      <c r="P7" s="17"/>
      <c r="Q7" s="17"/>
      <c r="R7" s="17"/>
      <c r="S7" s="16"/>
    </row>
    <row r="8" spans="2:19" ht="15">
      <c r="B8" s="19" t="s">
        <v>31</v>
      </c>
      <c r="C8" s="19"/>
      <c r="D8" s="19"/>
      <c r="E8" s="19"/>
      <c r="F8" s="19"/>
      <c r="G8" s="19"/>
      <c r="H8" s="19"/>
      <c r="I8" s="19"/>
      <c r="J8" s="17"/>
      <c r="K8" s="17"/>
      <c r="L8" s="17"/>
      <c r="M8" s="17"/>
      <c r="N8" s="17"/>
      <c r="O8" s="17"/>
      <c r="P8" s="17"/>
      <c r="Q8" s="17"/>
      <c r="R8" s="17"/>
      <c r="S8" s="16"/>
    </row>
    <row r="9" spans="2:19" ht="14.45" customHeight="1">
      <c r="B9" s="19"/>
      <c r="C9" s="19"/>
      <c r="D9" s="19"/>
      <c r="E9" s="19"/>
      <c r="F9" s="19"/>
      <c r="G9" s="19"/>
      <c r="H9" s="19"/>
      <c r="I9" s="19"/>
      <c r="J9" s="17"/>
      <c r="K9" s="17"/>
      <c r="L9" s="17"/>
      <c r="M9" s="17"/>
      <c r="N9" s="17"/>
      <c r="O9" s="17"/>
      <c r="P9" s="17"/>
      <c r="Q9" s="17"/>
      <c r="R9" s="17"/>
      <c r="S9" s="16"/>
    </row>
    <row r="10" spans="2:19" ht="14.45" customHeight="1">
      <c r="B10" s="19"/>
      <c r="C10" s="19"/>
      <c r="D10" s="19"/>
      <c r="E10" s="19"/>
      <c r="F10" s="19"/>
      <c r="G10" s="19"/>
      <c r="H10" s="19"/>
      <c r="I10" s="19"/>
      <c r="J10" s="17"/>
      <c r="K10" s="17"/>
      <c r="L10" s="17"/>
      <c r="M10" s="17"/>
      <c r="N10" s="17"/>
      <c r="O10" s="17"/>
      <c r="P10" s="17"/>
      <c r="Q10" s="17"/>
      <c r="R10" s="17"/>
      <c r="S10" s="16"/>
    </row>
    <row r="11" spans="2:19" ht="14.45" customHeight="1">
      <c r="B11" s="19"/>
      <c r="C11" s="19"/>
      <c r="D11" s="19"/>
      <c r="E11" s="19"/>
      <c r="F11" s="19"/>
      <c r="G11" s="19"/>
      <c r="H11" s="19"/>
      <c r="I11" s="19"/>
      <c r="J11" s="17"/>
      <c r="K11" s="17"/>
      <c r="L11" s="17"/>
      <c r="M11" s="17"/>
      <c r="N11" s="17"/>
      <c r="O11" s="17"/>
      <c r="P11" s="17"/>
      <c r="Q11" s="17"/>
      <c r="R11" s="17"/>
      <c r="S11" s="16"/>
    </row>
    <row r="12" spans="2:19" ht="14.45" customHeight="1">
      <c r="B12" s="19"/>
      <c r="C12" s="19"/>
      <c r="D12" s="19"/>
      <c r="E12" s="19"/>
      <c r="F12" s="19"/>
      <c r="G12" s="19"/>
      <c r="H12" s="19"/>
      <c r="I12" s="19"/>
      <c r="J12" s="17"/>
      <c r="K12" s="17"/>
      <c r="L12" s="17"/>
      <c r="M12" s="17"/>
      <c r="N12" s="17"/>
      <c r="O12" s="17"/>
      <c r="P12" s="17"/>
      <c r="Q12" s="17"/>
      <c r="R12" s="17"/>
      <c r="S12" s="16"/>
    </row>
    <row r="13" spans="2:19" ht="15" customHeight="1">
      <c r="B13" s="19"/>
      <c r="C13" s="19"/>
      <c r="D13" s="19"/>
      <c r="E13" s="19"/>
      <c r="F13" s="19"/>
      <c r="G13" s="19"/>
      <c r="H13" s="19"/>
      <c r="I13" s="19"/>
      <c r="J13" s="17"/>
      <c r="K13" s="17"/>
      <c r="L13" s="17"/>
      <c r="M13" s="17"/>
      <c r="N13" s="17"/>
      <c r="O13" s="17"/>
      <c r="P13" s="17"/>
      <c r="Q13" s="17"/>
      <c r="R13" s="17"/>
      <c r="S13" s="16"/>
    </row>
    <row r="14" spans="2:19" ht="1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6"/>
    </row>
    <row r="15" spans="2:19" ht="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2:19" ht="15"/>
    <row r="17" spans="1:19" ht="1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15">
      <c r="A19" s="16"/>
      <c r="B19" s="16"/>
      <c r="C19" s="16"/>
      <c r="D19" s="16"/>
      <c r="E19" s="16"/>
      <c r="F19" s="16"/>
      <c r="G19" s="16"/>
      <c r="R19" s="16"/>
      <c r="S19" s="16"/>
    </row>
    <row r="20" spans="1:19" ht="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ht="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ht="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ht="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ht="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ht="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ht="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ht="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3:17" ht="15"/>
    <row r="35" spans="3:17" ht="15"/>
    <row r="36" spans="3:17" ht="18.75">
      <c r="C36" s="7" t="s">
        <v>32</v>
      </c>
      <c r="D36" s="7"/>
      <c r="E36" s="7"/>
    </row>
    <row r="37" spans="3:17" ht="15"/>
    <row r="38" spans="3:17" ht="14.45" customHeight="1">
      <c r="C38" s="22" t="s">
        <v>33</v>
      </c>
      <c r="D38" s="22"/>
      <c r="E38" s="22"/>
      <c r="F38" s="23" t="s">
        <v>34</v>
      </c>
      <c r="G38" s="23" t="s">
        <v>35</v>
      </c>
      <c r="H38" s="23" t="s">
        <v>36</v>
      </c>
      <c r="I38" s="23" t="s">
        <v>37</v>
      </c>
      <c r="J38" s="23" t="s">
        <v>16</v>
      </c>
      <c r="K38" s="23" t="s">
        <v>38</v>
      </c>
      <c r="L38" s="23" t="s">
        <v>39</v>
      </c>
      <c r="M38" s="23" t="s">
        <v>40</v>
      </c>
      <c r="N38" s="23" t="s">
        <v>41</v>
      </c>
      <c r="O38" s="23" t="s">
        <v>42</v>
      </c>
      <c r="P38" s="23" t="s">
        <v>43</v>
      </c>
      <c r="Q38" s="23" t="s">
        <v>44</v>
      </c>
    </row>
    <row r="39" spans="3:17" ht="15">
      <c r="C39" s="22"/>
      <c r="D39" s="22"/>
      <c r="E39" s="22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3:17" ht="15">
      <c r="C40" s="8" t="s">
        <v>0</v>
      </c>
      <c r="D40" s="8"/>
      <c r="E40" s="8"/>
      <c r="F40" s="10">
        <f>F60</f>
        <v>7600</v>
      </c>
      <c r="G40" s="10">
        <f t="shared" ref="G40:Q40" si="0">G60</f>
        <v>7000</v>
      </c>
      <c r="H40" s="10">
        <f t="shared" si="0"/>
        <v>7400</v>
      </c>
      <c r="I40" s="10">
        <f t="shared" si="0"/>
        <v>9200</v>
      </c>
      <c r="J40" s="10">
        <f t="shared" si="0"/>
        <v>7000</v>
      </c>
      <c r="K40" s="10">
        <f t="shared" si="0"/>
        <v>7500</v>
      </c>
      <c r="L40" s="10">
        <f t="shared" si="0"/>
        <v>7500</v>
      </c>
      <c r="M40" s="10">
        <f t="shared" si="0"/>
        <v>7100</v>
      </c>
      <c r="N40" s="10">
        <f t="shared" si="0"/>
        <v>9050</v>
      </c>
      <c r="O40" s="10">
        <f t="shared" si="0"/>
        <v>9250</v>
      </c>
      <c r="P40" s="10">
        <f t="shared" si="0"/>
        <v>8700</v>
      </c>
      <c r="Q40" s="10">
        <f t="shared" si="0"/>
        <v>9400</v>
      </c>
    </row>
    <row r="41" spans="3:17" ht="15">
      <c r="C41" s="8"/>
      <c r="D41" s="8"/>
      <c r="E41" s="8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3:17" ht="15">
      <c r="C42" s="8" t="s">
        <v>45</v>
      </c>
      <c r="D42" s="8"/>
      <c r="E42" s="8"/>
      <c r="F42" s="10">
        <f>F82</f>
        <v>4560</v>
      </c>
      <c r="G42" s="10">
        <f t="shared" ref="G42:Q42" si="1">G82</f>
        <v>4465</v>
      </c>
      <c r="H42" s="10">
        <f t="shared" si="1"/>
        <v>3980</v>
      </c>
      <c r="I42" s="10">
        <f t="shared" si="1"/>
        <v>4445</v>
      </c>
      <c r="J42" s="10">
        <f t="shared" si="1"/>
        <v>4410</v>
      </c>
      <c r="K42" s="10">
        <f t="shared" si="1"/>
        <v>4015</v>
      </c>
      <c r="L42" s="10">
        <f t="shared" si="1"/>
        <v>4790</v>
      </c>
      <c r="M42" s="10">
        <f t="shared" si="1"/>
        <v>4890</v>
      </c>
      <c r="N42" s="10">
        <f t="shared" si="1"/>
        <v>4520</v>
      </c>
      <c r="O42" s="10">
        <f t="shared" si="1"/>
        <v>4460</v>
      </c>
      <c r="P42" s="10">
        <f t="shared" si="1"/>
        <v>4615</v>
      </c>
      <c r="Q42" s="10">
        <f t="shared" si="1"/>
        <v>5425</v>
      </c>
    </row>
    <row r="43" spans="3:17" ht="15">
      <c r="C43" s="8"/>
      <c r="D43" s="8"/>
      <c r="E43" s="8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3:17" ht="15">
      <c r="C44" s="9" t="s">
        <v>46</v>
      </c>
      <c r="D44" s="9"/>
      <c r="E44" s="9"/>
      <c r="F44" s="12">
        <f>SUM(F40-F42)</f>
        <v>3040</v>
      </c>
      <c r="G44" s="12">
        <f t="shared" ref="G44:Q44" si="2">SUM(G40-G42)</f>
        <v>2535</v>
      </c>
      <c r="H44" s="12">
        <f t="shared" si="2"/>
        <v>3420</v>
      </c>
      <c r="I44" s="12">
        <f t="shared" si="2"/>
        <v>4755</v>
      </c>
      <c r="J44" s="12">
        <f t="shared" si="2"/>
        <v>2590</v>
      </c>
      <c r="K44" s="12">
        <f t="shared" si="2"/>
        <v>3485</v>
      </c>
      <c r="L44" s="12">
        <f t="shared" si="2"/>
        <v>2710</v>
      </c>
      <c r="M44" s="12">
        <f t="shared" si="2"/>
        <v>2210</v>
      </c>
      <c r="N44" s="12">
        <f t="shared" si="2"/>
        <v>4530</v>
      </c>
      <c r="O44" s="12">
        <f t="shared" si="2"/>
        <v>4790</v>
      </c>
      <c r="P44" s="12">
        <f t="shared" si="2"/>
        <v>4085</v>
      </c>
      <c r="Q44" s="12">
        <f t="shared" si="2"/>
        <v>3975</v>
      </c>
    </row>
    <row r="45" spans="3:17" ht="15">
      <c r="C45" s="9"/>
      <c r="D45" s="9"/>
      <c r="E45" s="9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3:17" ht="15"/>
    <row r="47" spans="3:17" ht="15"/>
    <row r="48" spans="3:17" ht="18.75">
      <c r="C48" s="7" t="s">
        <v>0</v>
      </c>
      <c r="D48" s="7"/>
      <c r="E48" s="7"/>
    </row>
    <row r="49" spans="3:17" ht="15"/>
    <row r="50" spans="3:17" ht="14.45" customHeight="1">
      <c r="C50" s="22" t="s">
        <v>47</v>
      </c>
      <c r="D50" s="22"/>
      <c r="E50" s="22"/>
      <c r="F50" s="23" t="s">
        <v>34</v>
      </c>
      <c r="G50" s="23" t="s">
        <v>35</v>
      </c>
      <c r="H50" s="23" t="s">
        <v>36</v>
      </c>
      <c r="I50" s="23" t="s">
        <v>37</v>
      </c>
      <c r="J50" s="23" t="s">
        <v>16</v>
      </c>
      <c r="K50" s="23" t="s">
        <v>38</v>
      </c>
      <c r="L50" s="23" t="s">
        <v>39</v>
      </c>
      <c r="M50" s="23" t="s">
        <v>40</v>
      </c>
      <c r="N50" s="23" t="s">
        <v>41</v>
      </c>
      <c r="O50" s="23" t="s">
        <v>42</v>
      </c>
      <c r="P50" s="23" t="s">
        <v>43</v>
      </c>
      <c r="Q50" s="23" t="s">
        <v>44</v>
      </c>
    </row>
    <row r="51" spans="3:17" ht="15">
      <c r="C51" s="22"/>
      <c r="D51" s="22"/>
      <c r="E51" s="22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</row>
    <row r="52" spans="3:17" ht="15">
      <c r="C52" s="14" t="s">
        <v>48</v>
      </c>
      <c r="D52" s="14"/>
      <c r="E52" s="14"/>
      <c r="F52" s="10">
        <f>VLOOKUP(F50,Income!$D7:$H$19,2,FALSE)</f>
        <v>5000</v>
      </c>
      <c r="G52" s="10">
        <f>VLOOKUP(G50,Income!$D7:$H$19,2,FALSE)</f>
        <v>5000</v>
      </c>
      <c r="H52" s="10">
        <f>VLOOKUP(H50,Income!$D7:$H$19,2,FALSE)</f>
        <v>5000</v>
      </c>
      <c r="I52" s="10">
        <f>VLOOKUP(I50,Income!$D7:$H$19,2,FALSE)</f>
        <v>7500</v>
      </c>
      <c r="J52" s="10">
        <f>VLOOKUP(J50,Income!$D7:$H$19,2,FALSE)</f>
        <v>5000</v>
      </c>
      <c r="K52" s="10">
        <f>VLOOKUP(K50,Income!$D7:$H$19,2,FALSE)</f>
        <v>5000</v>
      </c>
      <c r="L52" s="10">
        <f>VLOOKUP(L50,Income!$D7:$H$19,2,FALSE)</f>
        <v>5000</v>
      </c>
      <c r="M52" s="10">
        <f>VLOOKUP(M50,Income!$D7:$H$19,2,FALSE)</f>
        <v>5000</v>
      </c>
      <c r="N52" s="10">
        <f>VLOOKUP(N50,Income!$D7:$H$19,2,FALSE)</f>
        <v>5000</v>
      </c>
      <c r="O52" s="10">
        <f>VLOOKUP(O50,Income!$D7:$H$19,2,FALSE)</f>
        <v>5000</v>
      </c>
      <c r="P52" s="10">
        <f>VLOOKUP(P50,Income!$D7:$H$19,2,FALSE)</f>
        <v>5000</v>
      </c>
      <c r="Q52" s="10">
        <f>VLOOKUP(Q50,Income!$D7:$H$19,2,FALSE)</f>
        <v>6000</v>
      </c>
    </row>
    <row r="53" spans="3:17" ht="15">
      <c r="C53" s="14"/>
      <c r="D53" s="14"/>
      <c r="E53" s="14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3:17" ht="15">
      <c r="C54" s="8" t="s">
        <v>21</v>
      </c>
      <c r="D54" s="8"/>
      <c r="E54" s="8"/>
      <c r="F54" s="10">
        <f>VLOOKUP(F50,Income!$D$7:$H$19,3,FALSE)</f>
        <v>200</v>
      </c>
      <c r="G54" s="10">
        <f>VLOOKUP(G50,Income!$D$7:$H$19,3,FALSE)</f>
        <v>100</v>
      </c>
      <c r="H54" s="10">
        <f>VLOOKUP(H50,Income!$D$7:$H$19,3,FALSE)</f>
        <v>500</v>
      </c>
      <c r="I54" s="10">
        <f>VLOOKUP(I50,Income!$D$7:$H$19,3,FALSE)</f>
        <v>0</v>
      </c>
      <c r="J54" s="10">
        <f>VLOOKUP(J50,Income!$D$7:$H$19,3,FALSE)</f>
        <v>300</v>
      </c>
      <c r="K54" s="10">
        <f>VLOOKUP(K50,Income!$D$7:$H$19,3,FALSE)</f>
        <v>300</v>
      </c>
      <c r="L54" s="10">
        <f>VLOOKUP(L50,Income!$D$7:$H$19,3,FALSE)</f>
        <v>400</v>
      </c>
      <c r="M54" s="10">
        <f>VLOOKUP(M50,Income!$D$7:$H$19,3,FALSE)</f>
        <v>200</v>
      </c>
      <c r="N54" s="10">
        <f>VLOOKUP(N50,Income!$D$7:$H$19,3,FALSE)</f>
        <v>850</v>
      </c>
      <c r="O54" s="10">
        <f>VLOOKUP(O50,Income!$D$7:$H$19,3,FALSE)</f>
        <v>950</v>
      </c>
      <c r="P54" s="10">
        <f>VLOOKUP(P50,Income!$D$7:$H$19,3,FALSE)</f>
        <v>600</v>
      </c>
      <c r="Q54" s="10">
        <f>VLOOKUP(Q50,Income!$D$7:$H$19,3,FALSE)</f>
        <v>700</v>
      </c>
    </row>
    <row r="55" spans="3:17" ht="15">
      <c r="C55" s="8"/>
      <c r="D55" s="8"/>
      <c r="E55" s="8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3:17" ht="15">
      <c r="C56" s="8" t="s">
        <v>22</v>
      </c>
      <c r="D56" s="8"/>
      <c r="E56" s="8"/>
      <c r="F56" s="10">
        <f>VLOOKUP(F50,Income!$D$7:$H$19,4,FALSE)</f>
        <v>1200</v>
      </c>
      <c r="G56" s="10">
        <f>VLOOKUP(G50,Income!$D$7:$H$19,4,FALSE)</f>
        <v>800</v>
      </c>
      <c r="H56" s="10">
        <f>VLOOKUP(H50,Income!$D$7:$H$19,4,FALSE)</f>
        <v>900</v>
      </c>
      <c r="I56" s="10">
        <f>VLOOKUP(I50,Income!$D$7:$H$19,4,FALSE)</f>
        <v>900</v>
      </c>
      <c r="J56" s="10">
        <f>VLOOKUP(J50,Income!$D$7:$H$19,4,FALSE)</f>
        <v>900</v>
      </c>
      <c r="K56" s="10">
        <f>VLOOKUP(K50,Income!$D$7:$H$19,4,FALSE)</f>
        <v>0</v>
      </c>
      <c r="L56" s="10">
        <f>VLOOKUP(L50,Income!$D$7:$H$19,4,FALSE)</f>
        <v>0</v>
      </c>
      <c r="M56" s="10">
        <f>VLOOKUP(M50,Income!$D$7:$H$19,4,FALSE)</f>
        <v>0</v>
      </c>
      <c r="N56" s="10">
        <f>VLOOKUP(N50,Income!$D$7:$H$19,4,FALSE)</f>
        <v>1500</v>
      </c>
      <c r="O56" s="10">
        <f>VLOOKUP(O50,Income!$D$7:$H$19,4,FALSE)</f>
        <v>1600</v>
      </c>
      <c r="P56" s="10">
        <f>VLOOKUP(P50,Income!$D$7:$H$19,4,FALSE)</f>
        <v>1500</v>
      </c>
      <c r="Q56" s="10">
        <f>VLOOKUP(Q50,Income!$D$7:$H$19,4,FALSE)</f>
        <v>700</v>
      </c>
    </row>
    <row r="57" spans="3:17" ht="15">
      <c r="C57" s="8"/>
      <c r="D57" s="8"/>
      <c r="E57" s="8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3:17" ht="15">
      <c r="C58" s="8" t="s">
        <v>27</v>
      </c>
      <c r="D58" s="8"/>
      <c r="E58" s="8"/>
      <c r="F58" s="10">
        <f>VLOOKUP(F50,Income!$D$7:$H$19,5,FALSE)</f>
        <v>1200</v>
      </c>
      <c r="G58" s="10">
        <f>VLOOKUP(G50,Income!$D$7:$H$19,5,FALSE)</f>
        <v>1100</v>
      </c>
      <c r="H58" s="10">
        <f>VLOOKUP(H50,Income!$D$7:$H$19,5,FALSE)</f>
        <v>1000</v>
      </c>
      <c r="I58" s="10">
        <f>VLOOKUP(I50,Income!$D$7:$H$19,5,FALSE)</f>
        <v>800</v>
      </c>
      <c r="J58" s="10">
        <f>VLOOKUP(J50,Income!$D$7:$H$19,5,FALSE)</f>
        <v>800</v>
      </c>
      <c r="K58" s="10">
        <f>VLOOKUP(K50,Income!$D$7:$H$19,5,FALSE)</f>
        <v>2200</v>
      </c>
      <c r="L58" s="10">
        <f>VLOOKUP(L50,Income!$D$7:$H$19,5,FALSE)</f>
        <v>2100</v>
      </c>
      <c r="M58" s="10">
        <f>VLOOKUP(M50,Income!$D$7:$H$19,5,FALSE)</f>
        <v>1900</v>
      </c>
      <c r="N58" s="10">
        <f>VLOOKUP(N50,Income!$D$7:$H$19,5,FALSE)</f>
        <v>1700</v>
      </c>
      <c r="O58" s="10">
        <f>VLOOKUP(O50,Income!$D$7:$H$19,5,FALSE)</f>
        <v>1700</v>
      </c>
      <c r="P58" s="10">
        <f>VLOOKUP(P50,Income!$D$7:$H$19,5,FALSE)</f>
        <v>1600</v>
      </c>
      <c r="Q58" s="10">
        <f>VLOOKUP(Q50,Income!$D$7:$H$19,5,FALSE)</f>
        <v>2000</v>
      </c>
    </row>
    <row r="59" spans="3:17" ht="15">
      <c r="C59" s="8"/>
      <c r="D59" s="8"/>
      <c r="E59" s="8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3:17" ht="15">
      <c r="C60" s="9" t="s">
        <v>32</v>
      </c>
      <c r="D60" s="9"/>
      <c r="E60" s="9"/>
      <c r="F60" s="12">
        <f>SUM(F52:F59)</f>
        <v>7600</v>
      </c>
      <c r="G60" s="12">
        <f t="shared" ref="G60:Q60" si="3">SUM(G52:G59)</f>
        <v>7000</v>
      </c>
      <c r="H60" s="12">
        <f t="shared" si="3"/>
        <v>7400</v>
      </c>
      <c r="I60" s="12">
        <f t="shared" si="3"/>
        <v>9200</v>
      </c>
      <c r="J60" s="12">
        <f t="shared" si="3"/>
        <v>7000</v>
      </c>
      <c r="K60" s="12">
        <f t="shared" si="3"/>
        <v>7500</v>
      </c>
      <c r="L60" s="12">
        <f t="shared" si="3"/>
        <v>7500</v>
      </c>
      <c r="M60" s="12">
        <f t="shared" si="3"/>
        <v>7100</v>
      </c>
      <c r="N60" s="12">
        <f t="shared" si="3"/>
        <v>9050</v>
      </c>
      <c r="O60" s="12">
        <f t="shared" si="3"/>
        <v>9250</v>
      </c>
      <c r="P60" s="12">
        <f t="shared" si="3"/>
        <v>8700</v>
      </c>
      <c r="Q60" s="12">
        <f t="shared" si="3"/>
        <v>9400</v>
      </c>
    </row>
    <row r="61" spans="3:17" ht="15">
      <c r="C61" s="9"/>
      <c r="D61" s="9"/>
      <c r="E61" s="9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3:17" ht="15"/>
    <row r="63" spans="3:17" ht="15"/>
    <row r="64" spans="3:17" ht="18.75">
      <c r="C64" s="15" t="s">
        <v>45</v>
      </c>
      <c r="D64" s="15"/>
      <c r="E64" s="15"/>
    </row>
    <row r="65" spans="3:17" ht="15"/>
    <row r="66" spans="3:17" ht="14.45" customHeight="1">
      <c r="C66" s="22" t="s">
        <v>49</v>
      </c>
      <c r="D66" s="22"/>
      <c r="E66" s="22"/>
      <c r="F66" s="23" t="s">
        <v>34</v>
      </c>
      <c r="G66" s="23" t="s">
        <v>35</v>
      </c>
      <c r="H66" s="23" t="s">
        <v>36</v>
      </c>
      <c r="I66" s="23" t="s">
        <v>37</v>
      </c>
      <c r="J66" s="23" t="s">
        <v>16</v>
      </c>
      <c r="K66" s="23" t="s">
        <v>38</v>
      </c>
      <c r="L66" s="23" t="s">
        <v>39</v>
      </c>
      <c r="M66" s="23" t="s">
        <v>40</v>
      </c>
      <c r="N66" s="23" t="s">
        <v>41</v>
      </c>
      <c r="O66" s="23" t="s">
        <v>42</v>
      </c>
      <c r="P66" s="23" t="s">
        <v>43</v>
      </c>
      <c r="Q66" s="23" t="s">
        <v>44</v>
      </c>
    </row>
    <row r="67" spans="3:17" ht="15">
      <c r="C67" s="22"/>
      <c r="D67" s="22"/>
      <c r="E67" s="22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</row>
    <row r="68" spans="3:17" ht="15">
      <c r="C68" s="8" t="s">
        <v>26</v>
      </c>
      <c r="D68" s="8"/>
      <c r="E68" s="8"/>
      <c r="F68" s="10">
        <f>_xlfn.XLOOKUP(F66,Expenses!$D$8:$D$19,Expenses!$E$8:$E$19)</f>
        <v>2100</v>
      </c>
      <c r="G68" s="10">
        <f>_xlfn.XLOOKUP(G66,Expenses!$D$8:$D$19,Expenses!$E$8:$E$19)</f>
        <v>2100</v>
      </c>
      <c r="H68" s="10">
        <f>_xlfn.XLOOKUP(H66,Expenses!$D$8:$D$19,Expenses!$E$8:$E$19)</f>
        <v>2100</v>
      </c>
      <c r="I68" s="10">
        <f>_xlfn.XLOOKUP(I66,Expenses!$D$8:$D$19,Expenses!$E$8:$E$19)</f>
        <v>2100</v>
      </c>
      <c r="J68" s="10">
        <f>_xlfn.XLOOKUP(J66,Expenses!$D$8:$D$19,Expenses!$E$8:$E$19)</f>
        <v>2100</v>
      </c>
      <c r="K68" s="10">
        <f>_xlfn.XLOOKUP(K66,Expenses!$D$8:$D$19,Expenses!$E$8:$E$19)</f>
        <v>2100</v>
      </c>
      <c r="L68" s="10">
        <f>_xlfn.XLOOKUP(L66,Expenses!$D$8:$D$19,Expenses!$E$8:$E$19)</f>
        <v>2350</v>
      </c>
      <c r="M68" s="10">
        <f>_xlfn.XLOOKUP(M66,Expenses!$D$8:$D$19,Expenses!$E$8:$E$19)</f>
        <v>2350</v>
      </c>
      <c r="N68" s="10">
        <f>_xlfn.XLOOKUP(N66,Expenses!$D$8:$D$19,Expenses!$E$8:$E$19)</f>
        <v>2350</v>
      </c>
      <c r="O68" s="10">
        <f>_xlfn.XLOOKUP(O66,Expenses!$D$8:$D$19,Expenses!$E$8:$E$19)</f>
        <v>2350</v>
      </c>
      <c r="P68" s="10">
        <f>_xlfn.XLOOKUP(P66,Expenses!$D$8:$D$19,Expenses!$E$8:$E$19)</f>
        <v>2350</v>
      </c>
      <c r="Q68" s="10">
        <f>_xlfn.XLOOKUP(Q66,Expenses!$D$8:$D$19,Expenses!$E$8:$E$19)</f>
        <v>2350</v>
      </c>
    </row>
    <row r="69" spans="3:17" ht="15">
      <c r="C69" s="8"/>
      <c r="D69" s="8"/>
      <c r="E69" s="8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3:17" ht="15">
      <c r="C70" s="8" t="s">
        <v>50</v>
      </c>
      <c r="D70" s="8"/>
      <c r="E70" s="8"/>
      <c r="F70" s="10">
        <f>_xlfn.XLOOKUP(F66,Expenses!$D$8:$D$19,Expenses!$F$8:$F$19)</f>
        <v>300</v>
      </c>
      <c r="G70" s="10">
        <f>_xlfn.XLOOKUP(G66,Expenses!$D$8:$D$19,Expenses!$F$8:$F$19)</f>
        <v>300</v>
      </c>
      <c r="H70" s="10">
        <f>_xlfn.XLOOKUP(H66,Expenses!$D$8:$D$19,Expenses!$F$8:$F$19)</f>
        <v>300</v>
      </c>
      <c r="I70" s="10">
        <f>_xlfn.XLOOKUP(I66,Expenses!$D$8:$D$19,Expenses!$F$8:$F$19)</f>
        <v>300</v>
      </c>
      <c r="J70" s="10">
        <f>_xlfn.XLOOKUP(J66,Expenses!$D$8:$D$19,Expenses!$F$8:$F$19)</f>
        <v>300</v>
      </c>
      <c r="K70" s="10">
        <f>_xlfn.XLOOKUP(K66,Expenses!$D$8:$D$19,Expenses!$F$8:$F$19)</f>
        <v>300</v>
      </c>
      <c r="L70" s="10">
        <f>_xlfn.XLOOKUP(L66,Expenses!$D$8:$D$19,Expenses!$F$8:$F$19)</f>
        <v>300</v>
      </c>
      <c r="M70" s="10">
        <f>_xlfn.XLOOKUP(M66,Expenses!$D$8:$D$19,Expenses!$F$8:$F$19)</f>
        <v>300</v>
      </c>
      <c r="N70" s="10">
        <f>_xlfn.XLOOKUP(N66,Expenses!$D$8:$D$19,Expenses!$F$8:$F$19)</f>
        <v>300</v>
      </c>
      <c r="O70" s="10">
        <f>_xlfn.XLOOKUP(O66,Expenses!$D$8:$D$19,Expenses!$F$8:$F$19)</f>
        <v>300</v>
      </c>
      <c r="P70" s="10">
        <f>_xlfn.XLOOKUP(P66,Expenses!$D$8:$D$19,Expenses!$F$8:$F$19)</f>
        <v>400</v>
      </c>
      <c r="Q70" s="10">
        <f>_xlfn.XLOOKUP(Q66,Expenses!$D$8:$D$19,Expenses!$F$8:$F$19)</f>
        <v>300</v>
      </c>
    </row>
    <row r="71" spans="3:17" ht="15">
      <c r="C71" s="8"/>
      <c r="D71" s="8"/>
      <c r="E71" s="8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3:17" ht="15">
      <c r="C72" s="8" t="s">
        <v>51</v>
      </c>
      <c r="D72" s="8"/>
      <c r="E72" s="8"/>
      <c r="F72" s="10">
        <f>_xlfn.XLOOKUP(F66,Expenses!$D$8:$D$19,Expenses!$G$8:$G$19)</f>
        <v>225</v>
      </c>
      <c r="G72" s="10">
        <f>_xlfn.XLOOKUP(G66,Expenses!$D$8:$D$19,Expenses!$G$8:$G$19)</f>
        <v>225</v>
      </c>
      <c r="H72" s="10">
        <f>_xlfn.XLOOKUP(H66,Expenses!$D$8:$D$19,Expenses!$G$8:$G$19)</f>
        <v>150</v>
      </c>
      <c r="I72" s="10">
        <f>_xlfn.XLOOKUP(I66,Expenses!$D$8:$D$19,Expenses!$G$8:$G$19)</f>
        <v>150</v>
      </c>
      <c r="J72" s="10">
        <f>_xlfn.XLOOKUP(J66,Expenses!$D$8:$D$19,Expenses!$G$8:$G$19)</f>
        <v>300</v>
      </c>
      <c r="K72" s="10">
        <f>_xlfn.XLOOKUP(K66,Expenses!$D$8:$D$19,Expenses!$G$8:$G$19)</f>
        <v>225</v>
      </c>
      <c r="L72" s="10">
        <f>_xlfn.XLOOKUP(L66,Expenses!$D$8:$D$19,Expenses!$G$8:$G$19)</f>
        <v>225</v>
      </c>
      <c r="M72" s="10">
        <f>_xlfn.XLOOKUP(M66,Expenses!$D$8:$D$19,Expenses!$G$8:$G$19)</f>
        <v>150</v>
      </c>
      <c r="N72" s="10">
        <f>_xlfn.XLOOKUP(N66,Expenses!$D$8:$D$19,Expenses!$G$8:$G$19)</f>
        <v>300</v>
      </c>
      <c r="O72" s="10">
        <f>_xlfn.XLOOKUP(O66,Expenses!$D$8:$D$19,Expenses!$G$8:$G$19)</f>
        <v>225</v>
      </c>
      <c r="P72" s="10">
        <f>_xlfn.XLOOKUP(P66,Expenses!$D$8:$D$19,Expenses!$G$8:$G$19)</f>
        <v>225</v>
      </c>
      <c r="Q72" s="10">
        <f>_xlfn.XLOOKUP(Q66,Expenses!$D$8:$D$19,Expenses!$G$8:$G$19)</f>
        <v>300</v>
      </c>
    </row>
    <row r="73" spans="3:17" ht="15">
      <c r="C73" s="8"/>
      <c r="D73" s="8"/>
      <c r="E73" s="8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3:17" ht="15">
      <c r="C74" s="8" t="s">
        <v>23</v>
      </c>
      <c r="D74" s="8"/>
      <c r="E74" s="8"/>
      <c r="F74" s="10">
        <f>_xlfn.XLOOKUP(F66,Expenses!$D$8:$D$19,Expenses!$H$8:$H$19)</f>
        <v>400</v>
      </c>
      <c r="G74" s="10">
        <f>_xlfn.XLOOKUP(G66,Expenses!$D$8:$D$19,Expenses!$H$8:$H$19)</f>
        <v>300</v>
      </c>
      <c r="H74" s="10">
        <f>_xlfn.XLOOKUP(H66,Expenses!$D$8:$D$19,Expenses!$H$8:$H$19)</f>
        <v>100</v>
      </c>
      <c r="I74" s="10">
        <f>_xlfn.XLOOKUP(I66,Expenses!$D$8:$D$19,Expenses!$H$8:$H$19)</f>
        <v>500</v>
      </c>
      <c r="J74" s="10">
        <f>_xlfn.XLOOKUP(J66,Expenses!$D$8:$D$19,Expenses!$H$8:$H$19)</f>
        <v>300</v>
      </c>
      <c r="K74" s="10">
        <f>_xlfn.XLOOKUP(K66,Expenses!$D$8:$D$19,Expenses!$H$8:$H$19)</f>
        <v>300</v>
      </c>
      <c r="L74" s="10">
        <f>_xlfn.XLOOKUP(L66,Expenses!$D$8:$D$19,Expenses!$H$8:$H$19)</f>
        <v>150</v>
      </c>
      <c r="M74" s="10">
        <f>_xlfn.XLOOKUP(M66,Expenses!$D$8:$D$19,Expenses!$H$8:$H$19)</f>
        <v>200</v>
      </c>
      <c r="N74" s="10">
        <f>_xlfn.XLOOKUP(N66,Expenses!$D$8:$D$19,Expenses!$H$8:$H$19)</f>
        <v>200</v>
      </c>
      <c r="O74" s="10">
        <f>_xlfn.XLOOKUP(O66,Expenses!$D$8:$D$19,Expenses!$H$8:$H$19)</f>
        <v>500</v>
      </c>
      <c r="P74" s="10">
        <f>_xlfn.XLOOKUP(P66,Expenses!$D$8:$D$19,Expenses!$H$8:$H$19)</f>
        <v>200</v>
      </c>
      <c r="Q74" s="10">
        <f>_xlfn.XLOOKUP(Q66,Expenses!$D$8:$D$19,Expenses!$H$8:$H$19)</f>
        <v>100</v>
      </c>
    </row>
    <row r="75" spans="3:17" ht="15">
      <c r="C75" s="8"/>
      <c r="D75" s="8"/>
      <c r="E75" s="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3:17" ht="15">
      <c r="C76" s="8" t="s">
        <v>25</v>
      </c>
      <c r="D76" s="8"/>
      <c r="E76" s="8"/>
      <c r="F76" s="10">
        <f>_xlfn.XLOOKUP(F66,Expenses!$D$8:$D$19,Expenses!$I$8:$I$19)</f>
        <v>650</v>
      </c>
      <c r="G76" s="10">
        <f>_xlfn.XLOOKUP(G66,Expenses!$D$8:$D$19,Expenses!$I$8:$I$19)</f>
        <v>560</v>
      </c>
      <c r="H76" s="10">
        <f>_xlfn.XLOOKUP(H66,Expenses!$D$8:$D$19,Expenses!$I$8:$I$19)</f>
        <v>575</v>
      </c>
      <c r="I76" s="10">
        <f>_xlfn.XLOOKUP(I66,Expenses!$D$8:$D$19,Expenses!$I$8:$I$19)</f>
        <v>620</v>
      </c>
      <c r="J76" s="10">
        <f>_xlfn.XLOOKUP(J66,Expenses!$D$8:$D$19,Expenses!$I$8:$I$19)</f>
        <v>650</v>
      </c>
      <c r="K76" s="10">
        <f>_xlfn.XLOOKUP(K66,Expenses!$D$8:$D$19,Expenses!$I$8:$I$19)</f>
        <v>500</v>
      </c>
      <c r="L76" s="10">
        <f>_xlfn.XLOOKUP(L66,Expenses!$D$8:$D$19,Expenses!$I$8:$I$19)</f>
        <v>650</v>
      </c>
      <c r="M76" s="10">
        <f>_xlfn.XLOOKUP(M66,Expenses!$D$8:$D$19,Expenses!$I$8:$I$19)</f>
        <v>650</v>
      </c>
      <c r="N76" s="10">
        <f>_xlfn.XLOOKUP(N66,Expenses!$D$8:$D$19,Expenses!$I$8:$I$19)</f>
        <v>600</v>
      </c>
      <c r="O76" s="10">
        <f>_xlfn.XLOOKUP(O66,Expenses!$D$8:$D$19,Expenses!$I$8:$I$19)</f>
        <v>475</v>
      </c>
      <c r="P76" s="10">
        <f>_xlfn.XLOOKUP(P66,Expenses!$D$8:$D$19,Expenses!$I$8:$I$19)</f>
        <v>600</v>
      </c>
      <c r="Q76" s="10">
        <f>_xlfn.XLOOKUP(Q66,Expenses!$D$8:$D$19,Expenses!$I$8:$I$19)</f>
        <v>550</v>
      </c>
    </row>
    <row r="77" spans="3:17" ht="15">
      <c r="C77" s="8"/>
      <c r="D77" s="8"/>
      <c r="E77" s="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3:17" ht="14.45" customHeight="1">
      <c r="C78" s="8" t="s">
        <v>29</v>
      </c>
      <c r="D78" s="8"/>
      <c r="E78" s="8"/>
      <c r="F78" s="10">
        <f>_xlfn.XLOOKUP(F66,Expenses!$D$8:$D$19,Expenses!$J$8:$J$19)</f>
        <v>410</v>
      </c>
      <c r="G78" s="10">
        <f>_xlfn.XLOOKUP(G66,Expenses!$D$8:$D$19,Expenses!$J$8:$J$19)</f>
        <v>430</v>
      </c>
      <c r="H78" s="10">
        <f>_xlfn.XLOOKUP(H66,Expenses!$D$8:$D$19,Expenses!$J$8:$J$19)</f>
        <v>380</v>
      </c>
      <c r="I78" s="10">
        <f>_xlfn.XLOOKUP(I66,Expenses!$D$8:$D$19,Expenses!$J$8:$J$19)</f>
        <v>350</v>
      </c>
      <c r="J78" s="10">
        <f>_xlfn.XLOOKUP(J66,Expenses!$D$8:$D$19,Expenses!$J$8:$J$19)</f>
        <v>330</v>
      </c>
      <c r="K78" s="10">
        <f>_xlfn.XLOOKUP(K66,Expenses!$D$8:$D$19,Expenses!$J$8:$J$19)</f>
        <v>290</v>
      </c>
      <c r="L78" s="10">
        <f>_xlfn.XLOOKUP(L66,Expenses!$D$8:$D$19,Expenses!$J$8:$J$19)</f>
        <v>340</v>
      </c>
      <c r="M78" s="10">
        <f>_xlfn.XLOOKUP(M66,Expenses!$D$8:$D$19,Expenses!$J$8:$J$19)</f>
        <v>340</v>
      </c>
      <c r="N78" s="10">
        <f>_xlfn.XLOOKUP(N66,Expenses!$D$8:$D$19,Expenses!$J$8:$J$19)</f>
        <v>320</v>
      </c>
      <c r="O78" s="10">
        <f>_xlfn.XLOOKUP(O66,Expenses!$D$8:$D$19,Expenses!$J$8:$J$19)</f>
        <v>310</v>
      </c>
      <c r="P78" s="10">
        <f>_xlfn.XLOOKUP(P66,Expenses!$D$8:$D$19,Expenses!$J$8:$J$19)</f>
        <v>290</v>
      </c>
      <c r="Q78" s="10">
        <f>_xlfn.XLOOKUP(Q66,Expenses!$D$8:$D$19,Expenses!$J$8:$J$19)</f>
        <v>425</v>
      </c>
    </row>
    <row r="79" spans="3:17" ht="15">
      <c r="C79" s="8"/>
      <c r="D79" s="8"/>
      <c r="E79" s="8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3:17" ht="15">
      <c r="C80" s="8" t="s">
        <v>28</v>
      </c>
      <c r="D80" s="8"/>
      <c r="E80" s="8"/>
      <c r="F80" s="10">
        <f>_xlfn.XLOOKUP(F66,Expenses!$D$8:$D$19,Expenses!$K$8:$K$19)</f>
        <v>475</v>
      </c>
      <c r="G80" s="10">
        <f>_xlfn.XLOOKUP(G66,Expenses!$D$8:$D$19,Expenses!$K$8:$K$19)</f>
        <v>550</v>
      </c>
      <c r="H80" s="10">
        <f>_xlfn.XLOOKUP(H66,Expenses!$D$8:$D$19,Expenses!$K$8:$K$19)</f>
        <v>375</v>
      </c>
      <c r="I80" s="10">
        <f>_xlfn.XLOOKUP(I66,Expenses!$D$8:$D$19,Expenses!$K$8:$K$19)</f>
        <v>425</v>
      </c>
      <c r="J80" s="10">
        <f>_xlfn.XLOOKUP(J66,Expenses!$D$8:$D$19,Expenses!$K$8:$K$19)</f>
        <v>430</v>
      </c>
      <c r="K80" s="10">
        <f>_xlfn.XLOOKUP(K66,Expenses!$D$8:$D$19,Expenses!$K$8:$K$19)</f>
        <v>300</v>
      </c>
      <c r="L80" s="10">
        <f>_xlfn.XLOOKUP(L66,Expenses!$D$8:$D$19,Expenses!$K$8:$K$19)</f>
        <v>775</v>
      </c>
      <c r="M80" s="10">
        <f>_xlfn.XLOOKUP(M66,Expenses!$D$8:$D$19,Expenses!$K$8:$K$19)</f>
        <v>900</v>
      </c>
      <c r="N80" s="10">
        <f>_xlfn.XLOOKUP(N66,Expenses!$D$8:$D$19,Expenses!$K$8:$K$19)</f>
        <v>450</v>
      </c>
      <c r="O80" s="10">
        <f>_xlfn.XLOOKUP(O66,Expenses!$D$8:$D$19,Expenses!$K$8:$K$19)</f>
        <v>300</v>
      </c>
      <c r="P80" s="10">
        <f>_xlfn.XLOOKUP(P66,Expenses!$D$8:$D$19,Expenses!$K$8:$K$19)</f>
        <v>550</v>
      </c>
      <c r="Q80" s="10">
        <f>_xlfn.XLOOKUP(Q66,Expenses!$D$8:$D$19,Expenses!$K$8:$K$19)</f>
        <v>1400</v>
      </c>
    </row>
    <row r="81" spans="3:17" ht="15">
      <c r="C81" s="8"/>
      <c r="D81" s="8"/>
      <c r="E81" s="8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3:17" ht="14.45" customHeight="1">
      <c r="C82" s="9" t="s">
        <v>32</v>
      </c>
      <c r="D82" s="9"/>
      <c r="E82" s="9"/>
      <c r="F82" s="12">
        <f>SUM(F68:F81)</f>
        <v>4560</v>
      </c>
      <c r="G82" s="12">
        <f t="shared" ref="G82:Q82" si="4">SUM(G68:G81)</f>
        <v>4465</v>
      </c>
      <c r="H82" s="12">
        <f t="shared" si="4"/>
        <v>3980</v>
      </c>
      <c r="I82" s="12">
        <f t="shared" si="4"/>
        <v>4445</v>
      </c>
      <c r="J82" s="12">
        <f t="shared" si="4"/>
        <v>4410</v>
      </c>
      <c r="K82" s="12">
        <f t="shared" si="4"/>
        <v>4015</v>
      </c>
      <c r="L82" s="12">
        <f t="shared" si="4"/>
        <v>4790</v>
      </c>
      <c r="M82" s="12">
        <f t="shared" si="4"/>
        <v>4890</v>
      </c>
      <c r="N82" s="12">
        <f t="shared" si="4"/>
        <v>4520</v>
      </c>
      <c r="O82" s="12">
        <f t="shared" si="4"/>
        <v>4460</v>
      </c>
      <c r="P82" s="12">
        <f t="shared" si="4"/>
        <v>4615</v>
      </c>
      <c r="Q82" s="12">
        <f t="shared" si="4"/>
        <v>5425</v>
      </c>
    </row>
    <row r="83" spans="3:17" ht="15">
      <c r="C83" s="9"/>
      <c r="D83" s="9"/>
      <c r="E83" s="9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3:17" ht="15"/>
  </sheetData>
  <mergeCells count="252">
    <mergeCell ref="Q80:Q81"/>
    <mergeCell ref="K82:K83"/>
    <mergeCell ref="L82:L83"/>
    <mergeCell ref="M82:M83"/>
    <mergeCell ref="N82:N83"/>
    <mergeCell ref="O82:O83"/>
    <mergeCell ref="M80:M81"/>
    <mergeCell ref="N80:N81"/>
    <mergeCell ref="O80:O81"/>
    <mergeCell ref="P80:P81"/>
    <mergeCell ref="C82:E83"/>
    <mergeCell ref="F82:F83"/>
    <mergeCell ref="G82:G83"/>
    <mergeCell ref="H82:H83"/>
    <mergeCell ref="I82:I83"/>
    <mergeCell ref="P78:P79"/>
    <mergeCell ref="Q78:Q79"/>
    <mergeCell ref="C80:E81"/>
    <mergeCell ref="F80:F81"/>
    <mergeCell ref="G80:G81"/>
    <mergeCell ref="H80:H81"/>
    <mergeCell ref="I80:I81"/>
    <mergeCell ref="J80:J81"/>
    <mergeCell ref="K80:K81"/>
    <mergeCell ref="L80:L81"/>
    <mergeCell ref="J78:J79"/>
    <mergeCell ref="K78:K79"/>
    <mergeCell ref="L78:L79"/>
    <mergeCell ref="M78:M79"/>
    <mergeCell ref="N78:N79"/>
    <mergeCell ref="O78:O79"/>
    <mergeCell ref="P82:P83"/>
    <mergeCell ref="Q82:Q83"/>
    <mergeCell ref="J82:J83"/>
    <mergeCell ref="M76:M77"/>
    <mergeCell ref="N76:N77"/>
    <mergeCell ref="O76:O77"/>
    <mergeCell ref="P76:P77"/>
    <mergeCell ref="Q76:Q77"/>
    <mergeCell ref="C78:E79"/>
    <mergeCell ref="F78:F79"/>
    <mergeCell ref="G78:G79"/>
    <mergeCell ref="H78:H79"/>
    <mergeCell ref="I78:I79"/>
    <mergeCell ref="C76:E77"/>
    <mergeCell ref="F76:F77"/>
    <mergeCell ref="G76:G77"/>
    <mergeCell ref="H76:H77"/>
    <mergeCell ref="I76:I77"/>
    <mergeCell ref="J76:J77"/>
    <mergeCell ref="K76:K77"/>
    <mergeCell ref="L76:L77"/>
    <mergeCell ref="J74:J75"/>
    <mergeCell ref="K74:K75"/>
    <mergeCell ref="L74:L75"/>
    <mergeCell ref="M72:M73"/>
    <mergeCell ref="N72:N73"/>
    <mergeCell ref="O72:O73"/>
    <mergeCell ref="P72:P73"/>
    <mergeCell ref="Q72:Q73"/>
    <mergeCell ref="C74:E75"/>
    <mergeCell ref="F74:F75"/>
    <mergeCell ref="G74:G75"/>
    <mergeCell ref="H74:H75"/>
    <mergeCell ref="I74:I75"/>
    <mergeCell ref="P74:P75"/>
    <mergeCell ref="Q74:Q75"/>
    <mergeCell ref="M74:M75"/>
    <mergeCell ref="N74:N75"/>
    <mergeCell ref="O74:O75"/>
    <mergeCell ref="C72:E73"/>
    <mergeCell ref="F72:F73"/>
    <mergeCell ref="G72:G73"/>
    <mergeCell ref="H72:H73"/>
    <mergeCell ref="I72:I73"/>
    <mergeCell ref="J72:J73"/>
    <mergeCell ref="K72:K73"/>
    <mergeCell ref="L72:L73"/>
    <mergeCell ref="J70:J71"/>
    <mergeCell ref="K70:K71"/>
    <mergeCell ref="L70:L71"/>
    <mergeCell ref="M68:M69"/>
    <mergeCell ref="N68:N69"/>
    <mergeCell ref="O68:O69"/>
    <mergeCell ref="P68:P69"/>
    <mergeCell ref="Q68:Q69"/>
    <mergeCell ref="C70:E71"/>
    <mergeCell ref="F70:F71"/>
    <mergeCell ref="G70:G71"/>
    <mergeCell ref="H70:H71"/>
    <mergeCell ref="I70:I71"/>
    <mergeCell ref="P70:P71"/>
    <mergeCell ref="Q70:Q71"/>
    <mergeCell ref="M70:M71"/>
    <mergeCell ref="N70:N71"/>
    <mergeCell ref="O70:O71"/>
    <mergeCell ref="C68:E69"/>
    <mergeCell ref="F68:F69"/>
    <mergeCell ref="G68:G69"/>
    <mergeCell ref="H68:H69"/>
    <mergeCell ref="I68:I69"/>
    <mergeCell ref="J68:J69"/>
    <mergeCell ref="K68:K69"/>
    <mergeCell ref="L68:L69"/>
    <mergeCell ref="J66:J67"/>
    <mergeCell ref="K66:K67"/>
    <mergeCell ref="L66:L67"/>
    <mergeCell ref="N60:N61"/>
    <mergeCell ref="O60:O61"/>
    <mergeCell ref="P60:P61"/>
    <mergeCell ref="Q60:Q61"/>
    <mergeCell ref="C64:E64"/>
    <mergeCell ref="C66:E67"/>
    <mergeCell ref="F66:F67"/>
    <mergeCell ref="G66:G67"/>
    <mergeCell ref="H66:H67"/>
    <mergeCell ref="I66:I67"/>
    <mergeCell ref="P66:P67"/>
    <mergeCell ref="Q66:Q67"/>
    <mergeCell ref="M66:M67"/>
    <mergeCell ref="N66:N67"/>
    <mergeCell ref="O66:O67"/>
    <mergeCell ref="C60:E61"/>
    <mergeCell ref="F60:F61"/>
    <mergeCell ref="G60:G61"/>
    <mergeCell ref="H60:H61"/>
    <mergeCell ref="I60:I61"/>
    <mergeCell ref="J60:J61"/>
    <mergeCell ref="K60:K61"/>
    <mergeCell ref="L60:L61"/>
    <mergeCell ref="M60:M61"/>
    <mergeCell ref="N56:N57"/>
    <mergeCell ref="O56:O57"/>
    <mergeCell ref="P56:P57"/>
    <mergeCell ref="Q56:Q57"/>
    <mergeCell ref="C58:E59"/>
    <mergeCell ref="F58:F59"/>
    <mergeCell ref="G58:G59"/>
    <mergeCell ref="H58:H59"/>
    <mergeCell ref="I58:I59"/>
    <mergeCell ref="J58:J59"/>
    <mergeCell ref="Q58:Q59"/>
    <mergeCell ref="K58:K59"/>
    <mergeCell ref="L58:L59"/>
    <mergeCell ref="M58:M59"/>
    <mergeCell ref="N58:N59"/>
    <mergeCell ref="O58:O59"/>
    <mergeCell ref="P58:P59"/>
    <mergeCell ref="C56:E57"/>
    <mergeCell ref="F56:F57"/>
    <mergeCell ref="G56:G57"/>
    <mergeCell ref="H56:H57"/>
    <mergeCell ref="I56:I57"/>
    <mergeCell ref="J56:J57"/>
    <mergeCell ref="K56:K57"/>
    <mergeCell ref="L56:L57"/>
    <mergeCell ref="M56:M57"/>
    <mergeCell ref="P52:P53"/>
    <mergeCell ref="Q52:Q53"/>
    <mergeCell ref="C54:E55"/>
    <mergeCell ref="F54:F55"/>
    <mergeCell ref="G54:G55"/>
    <mergeCell ref="H54:H55"/>
    <mergeCell ref="I54:I55"/>
    <mergeCell ref="J54:J55"/>
    <mergeCell ref="Q54:Q55"/>
    <mergeCell ref="K54:K55"/>
    <mergeCell ref="L54:L55"/>
    <mergeCell ref="M54:M55"/>
    <mergeCell ref="N54:N55"/>
    <mergeCell ref="O54:O55"/>
    <mergeCell ref="P54:P55"/>
    <mergeCell ref="Q50:Q51"/>
    <mergeCell ref="C52:E53"/>
    <mergeCell ref="F52:F53"/>
    <mergeCell ref="G52:G53"/>
    <mergeCell ref="H52:H53"/>
    <mergeCell ref="I52:I53"/>
    <mergeCell ref="J52:J53"/>
    <mergeCell ref="K52:K53"/>
    <mergeCell ref="L52:L53"/>
    <mergeCell ref="M52:M53"/>
    <mergeCell ref="K50:K51"/>
    <mergeCell ref="L50:L51"/>
    <mergeCell ref="M50:M51"/>
    <mergeCell ref="N50:N51"/>
    <mergeCell ref="O50:O51"/>
    <mergeCell ref="P50:P51"/>
    <mergeCell ref="C50:E51"/>
    <mergeCell ref="F50:F51"/>
    <mergeCell ref="G50:G51"/>
    <mergeCell ref="H50:H51"/>
    <mergeCell ref="I50:I51"/>
    <mergeCell ref="J50:J51"/>
    <mergeCell ref="N52:N53"/>
    <mergeCell ref="O52:O53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L42:L43"/>
    <mergeCell ref="M42:M43"/>
    <mergeCell ref="N42:N43"/>
    <mergeCell ref="O42:O43"/>
    <mergeCell ref="P42:P43"/>
    <mergeCell ref="Q42:Q43"/>
    <mergeCell ref="F42:F43"/>
    <mergeCell ref="G42:G43"/>
    <mergeCell ref="H42:H43"/>
    <mergeCell ref="I42:I43"/>
    <mergeCell ref="J42:J43"/>
    <mergeCell ref="K42:K43"/>
    <mergeCell ref="O40:O41"/>
    <mergeCell ref="P40:P41"/>
    <mergeCell ref="Q40:Q41"/>
    <mergeCell ref="N38:N39"/>
    <mergeCell ref="O38:O39"/>
    <mergeCell ref="P38:P39"/>
    <mergeCell ref="Q38:Q39"/>
    <mergeCell ref="L38:L39"/>
    <mergeCell ref="M38:M39"/>
    <mergeCell ref="J40:J41"/>
    <mergeCell ref="K40:K41"/>
    <mergeCell ref="H38:H39"/>
    <mergeCell ref="I38:I39"/>
    <mergeCell ref="J38:J39"/>
    <mergeCell ref="K38:K39"/>
    <mergeCell ref="L40:L41"/>
    <mergeCell ref="M40:M41"/>
    <mergeCell ref="N40:N41"/>
    <mergeCell ref="C36:E36"/>
    <mergeCell ref="C48:E48"/>
    <mergeCell ref="C38:E39"/>
    <mergeCell ref="C40:E41"/>
    <mergeCell ref="C42:E43"/>
    <mergeCell ref="C44:E45"/>
    <mergeCell ref="F38:F39"/>
    <mergeCell ref="G38:G39"/>
    <mergeCell ref="F40:F41"/>
    <mergeCell ref="G40:G41"/>
    <mergeCell ref="H40:H41"/>
    <mergeCell ref="I40:I41"/>
    <mergeCell ref="B8:I13"/>
    <mergeCell ref="B2:M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1084-08B9-44F7-B866-F5BB3B18FB34}">
  <dimension ref="E4:I20"/>
  <sheetViews>
    <sheetView topLeftCell="C1" workbookViewId="0">
      <selection activeCell="G8" sqref="G8"/>
    </sheetView>
  </sheetViews>
  <sheetFormatPr defaultRowHeight="14.45"/>
  <cols>
    <col min="5" max="5" width="15.28515625" customWidth="1"/>
    <col min="6" max="6" width="17.28515625" bestFit="1" customWidth="1"/>
    <col min="7" max="7" width="9.28515625" bestFit="1" customWidth="1"/>
    <col min="8" max="8" width="10.5703125" bestFit="1" customWidth="1"/>
    <col min="9" max="9" width="14.5703125" bestFit="1" customWidth="1"/>
    <col min="10" max="10" width="11.7109375" bestFit="1" customWidth="1"/>
    <col min="11" max="11" width="12.85546875" bestFit="1" customWidth="1"/>
    <col min="12" max="12" width="9.5703125" bestFit="1" customWidth="1"/>
    <col min="13" max="13" width="8.28515625" bestFit="1" customWidth="1"/>
    <col min="14" max="14" width="14.5703125" bestFit="1" customWidth="1"/>
    <col min="15" max="15" width="6.28515625" bestFit="1" customWidth="1"/>
    <col min="16" max="16" width="8" bestFit="1" customWidth="1"/>
    <col min="17" max="17" width="11.7109375" bestFit="1" customWidth="1"/>
  </cols>
  <sheetData>
    <row r="4" spans="5:9">
      <c r="E4" s="2" t="s">
        <v>4</v>
      </c>
      <c r="F4" t="s">
        <v>0</v>
      </c>
    </row>
    <row r="5" spans="5:9">
      <c r="E5" s="2" t="s">
        <v>1</v>
      </c>
      <c r="F5" t="s">
        <v>52</v>
      </c>
    </row>
    <row r="7" spans="5:9">
      <c r="E7" s="2" t="s">
        <v>53</v>
      </c>
      <c r="F7" s="2" t="s">
        <v>54</v>
      </c>
    </row>
    <row r="8" spans="5:9">
      <c r="E8" s="2" t="s">
        <v>55</v>
      </c>
      <c r="F8" t="s">
        <v>24</v>
      </c>
      <c r="G8" t="s">
        <v>21</v>
      </c>
      <c r="H8" t="s">
        <v>22</v>
      </c>
      <c r="I8" t="s">
        <v>27</v>
      </c>
    </row>
    <row r="9" spans="5:9">
      <c r="E9" t="s">
        <v>34</v>
      </c>
      <c r="F9" s="3">
        <v>5000</v>
      </c>
      <c r="G9" s="3">
        <v>200</v>
      </c>
      <c r="H9" s="3">
        <v>1200</v>
      </c>
      <c r="I9" s="3">
        <v>1200</v>
      </c>
    </row>
    <row r="10" spans="5:9">
      <c r="E10" t="s">
        <v>35</v>
      </c>
      <c r="F10" s="3">
        <v>5000</v>
      </c>
      <c r="G10" s="3">
        <v>100</v>
      </c>
      <c r="H10" s="3">
        <v>800</v>
      </c>
      <c r="I10" s="3">
        <v>1100</v>
      </c>
    </row>
    <row r="11" spans="5:9">
      <c r="E11" t="s">
        <v>36</v>
      </c>
      <c r="F11" s="3">
        <v>5000</v>
      </c>
      <c r="G11" s="3">
        <v>500</v>
      </c>
      <c r="H11" s="3">
        <v>900</v>
      </c>
      <c r="I11" s="3">
        <v>1000</v>
      </c>
    </row>
    <row r="12" spans="5:9">
      <c r="E12" t="s">
        <v>37</v>
      </c>
      <c r="F12" s="3">
        <v>7500</v>
      </c>
      <c r="G12" s="3">
        <v>0</v>
      </c>
      <c r="H12" s="3">
        <v>900</v>
      </c>
      <c r="I12" s="3">
        <v>800</v>
      </c>
    </row>
    <row r="13" spans="5:9">
      <c r="E13" t="s">
        <v>16</v>
      </c>
      <c r="F13" s="3">
        <v>5000</v>
      </c>
      <c r="G13" s="3">
        <v>300</v>
      </c>
      <c r="H13" s="3">
        <v>900</v>
      </c>
      <c r="I13" s="3">
        <v>800</v>
      </c>
    </row>
    <row r="14" spans="5:9">
      <c r="E14" t="s">
        <v>38</v>
      </c>
      <c r="F14" s="3">
        <v>5000</v>
      </c>
      <c r="G14" s="3">
        <v>300</v>
      </c>
      <c r="H14" s="3">
        <v>0</v>
      </c>
      <c r="I14" s="3">
        <v>2200</v>
      </c>
    </row>
    <row r="15" spans="5:9">
      <c r="E15" t="s">
        <v>39</v>
      </c>
      <c r="F15" s="3">
        <v>5000</v>
      </c>
      <c r="G15" s="3">
        <v>400</v>
      </c>
      <c r="H15" s="3">
        <v>0</v>
      </c>
      <c r="I15" s="3">
        <v>2100</v>
      </c>
    </row>
    <row r="16" spans="5:9">
      <c r="E16" t="s">
        <v>40</v>
      </c>
      <c r="F16" s="3">
        <v>5000</v>
      </c>
      <c r="G16" s="3">
        <v>200</v>
      </c>
      <c r="H16" s="3">
        <v>0</v>
      </c>
      <c r="I16" s="3">
        <v>1900</v>
      </c>
    </row>
    <row r="17" spans="5:9">
      <c r="E17" t="s">
        <v>41</v>
      </c>
      <c r="F17" s="3">
        <v>5000</v>
      </c>
      <c r="G17" s="3">
        <v>850</v>
      </c>
      <c r="H17" s="3">
        <v>1500</v>
      </c>
      <c r="I17" s="3">
        <v>1700</v>
      </c>
    </row>
    <row r="18" spans="5:9">
      <c r="E18" t="s">
        <v>42</v>
      </c>
      <c r="F18" s="3">
        <v>5000</v>
      </c>
      <c r="G18" s="3">
        <v>950</v>
      </c>
      <c r="H18" s="3">
        <v>1600</v>
      </c>
      <c r="I18" s="3">
        <v>1700</v>
      </c>
    </row>
    <row r="19" spans="5:9">
      <c r="E19" t="s">
        <v>43</v>
      </c>
      <c r="F19" s="3">
        <v>5000</v>
      </c>
      <c r="G19" s="3">
        <v>600</v>
      </c>
      <c r="H19" s="3">
        <v>1500</v>
      </c>
      <c r="I19" s="3">
        <v>1600</v>
      </c>
    </row>
    <row r="20" spans="5:9">
      <c r="E20" t="s">
        <v>44</v>
      </c>
      <c r="F20" s="3">
        <v>6000</v>
      </c>
      <c r="G20" s="3">
        <v>700</v>
      </c>
      <c r="H20" s="3">
        <v>700</v>
      </c>
      <c r="I20" s="3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1101-7EBE-4C48-A273-8944FAAC865A}">
  <dimension ref="D5:I10"/>
  <sheetViews>
    <sheetView topLeftCell="B1" workbookViewId="0">
      <selection activeCell="E7" sqref="E7"/>
    </sheetView>
  </sheetViews>
  <sheetFormatPr defaultRowHeight="14.45"/>
  <cols>
    <col min="4" max="4" width="14.28515625" bestFit="1" customWidth="1"/>
    <col min="5" max="5" width="15.28515625" bestFit="1" customWidth="1"/>
    <col min="8" max="8" width="9.5703125" customWidth="1"/>
  </cols>
  <sheetData>
    <row r="5" spans="4:9">
      <c r="D5" s="2" t="s">
        <v>1</v>
      </c>
      <c r="E5" t="s">
        <v>52</v>
      </c>
    </row>
    <row r="7" spans="4:9">
      <c r="D7" s="2" t="s">
        <v>55</v>
      </c>
      <c r="E7" t="s">
        <v>53</v>
      </c>
      <c r="H7" t="s">
        <v>0</v>
      </c>
      <c r="I7">
        <f>E9</f>
        <v>96700</v>
      </c>
    </row>
    <row r="8" spans="4:9">
      <c r="D8" t="s">
        <v>8</v>
      </c>
      <c r="E8" s="21">
        <v>54575</v>
      </c>
      <c r="H8" t="s">
        <v>8</v>
      </c>
      <c r="I8">
        <f>E8</f>
        <v>54575</v>
      </c>
    </row>
    <row r="9" spans="4:9">
      <c r="D9" t="s">
        <v>0</v>
      </c>
      <c r="E9" s="21">
        <v>96700</v>
      </c>
      <c r="H9" t="s">
        <v>46</v>
      </c>
      <c r="I9">
        <f>SUM(I7-I8)</f>
        <v>42125</v>
      </c>
    </row>
    <row r="10" spans="4:9">
      <c r="D10" t="s">
        <v>56</v>
      </c>
      <c r="E10" s="21">
        <v>151275</v>
      </c>
      <c r="H10" t="s">
        <v>57</v>
      </c>
      <c r="I10" s="5">
        <f>I9/I7</f>
        <v>0.43562564632885215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CF65-3B55-4C9F-8D0C-5A4B18F73BE0}">
  <dimension ref="E4:F14"/>
  <sheetViews>
    <sheetView tabSelected="1" workbookViewId="0">
      <selection activeCell="N8" sqref="N8"/>
    </sheetView>
  </sheetViews>
  <sheetFormatPr defaultRowHeight="14.45"/>
  <cols>
    <col min="5" max="5" width="14.28515625" bestFit="1" customWidth="1"/>
    <col min="6" max="6" width="15.28515625" bestFit="1" customWidth="1"/>
  </cols>
  <sheetData>
    <row r="4" spans="5:6">
      <c r="E4" s="2" t="s">
        <v>1</v>
      </c>
      <c r="F4" t="s">
        <v>52</v>
      </c>
    </row>
    <row r="5" spans="5:6">
      <c r="E5" s="2" t="s">
        <v>4</v>
      </c>
      <c r="F5" t="s">
        <v>8</v>
      </c>
    </row>
    <row r="7" spans="5:6">
      <c r="E7" s="2" t="s">
        <v>55</v>
      </c>
      <c r="F7" t="s">
        <v>53</v>
      </c>
    </row>
    <row r="8" spans="5:6">
      <c r="E8" t="s">
        <v>7</v>
      </c>
      <c r="F8" s="21">
        <v>3700</v>
      </c>
    </row>
    <row r="9" spans="5:6">
      <c r="E9" t="s">
        <v>51</v>
      </c>
      <c r="F9" s="21">
        <v>2700</v>
      </c>
    </row>
    <row r="10" spans="5:6">
      <c r="E10" t="s">
        <v>58</v>
      </c>
      <c r="F10" s="21">
        <v>3250</v>
      </c>
    </row>
    <row r="11" spans="5:6">
      <c r="E11" t="s">
        <v>25</v>
      </c>
      <c r="F11" s="21">
        <v>7080</v>
      </c>
    </row>
    <row r="12" spans="5:6">
      <c r="E12" t="s">
        <v>26</v>
      </c>
      <c r="F12" s="21">
        <v>26700</v>
      </c>
    </row>
    <row r="13" spans="5:6">
      <c r="E13" t="s">
        <v>29</v>
      </c>
      <c r="F13" s="21">
        <v>4215</v>
      </c>
    </row>
    <row r="14" spans="5:6">
      <c r="E14" t="s">
        <v>28</v>
      </c>
      <c r="F14" s="21">
        <v>6930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57E5-5E73-44CA-A159-B486F3F88BD1}">
  <dimension ref="D3:I37"/>
  <sheetViews>
    <sheetView workbookViewId="0">
      <selection activeCell="F7" sqref="F7"/>
    </sheetView>
  </sheetViews>
  <sheetFormatPr defaultRowHeight="14.45"/>
  <cols>
    <col min="4" max="4" width="15.28515625" customWidth="1"/>
    <col min="5" max="5" width="17.28515625" customWidth="1"/>
    <col min="6" max="6" width="9.28515625" customWidth="1"/>
    <col min="7" max="7" width="10.5703125" customWidth="1"/>
    <col min="8" max="8" width="14.5703125" customWidth="1"/>
    <col min="9" max="9" width="11.7109375" bestFit="1" customWidth="1"/>
    <col min="10" max="10" width="3.5703125" bestFit="1" customWidth="1"/>
    <col min="11" max="11" width="4.5703125" bestFit="1" customWidth="1"/>
    <col min="12" max="12" width="4.42578125" bestFit="1" customWidth="1"/>
    <col min="13" max="13" width="4.28515625" bestFit="1" customWidth="1"/>
    <col min="14" max="14" width="4.7109375" bestFit="1" customWidth="1"/>
    <col min="15" max="15" width="4.42578125" bestFit="1" customWidth="1"/>
    <col min="16" max="17" width="11.7109375" bestFit="1" customWidth="1"/>
    <col min="18" max="18" width="4.28515625" bestFit="1" customWidth="1"/>
    <col min="19" max="19" width="4.85546875" bestFit="1" customWidth="1"/>
    <col min="20" max="20" width="4.28515625" bestFit="1" customWidth="1"/>
    <col min="21" max="21" width="5.140625" bestFit="1" customWidth="1"/>
    <col min="22" max="22" width="4.140625" bestFit="1" customWidth="1"/>
    <col min="23" max="23" width="3.5703125" bestFit="1" customWidth="1"/>
    <col min="24" max="24" width="4.5703125" bestFit="1" customWidth="1"/>
    <col min="25" max="25" width="4.42578125" bestFit="1" customWidth="1"/>
    <col min="26" max="26" width="4.28515625" bestFit="1" customWidth="1"/>
    <col min="27" max="27" width="4.7109375" bestFit="1" customWidth="1"/>
    <col min="28" max="28" width="4.42578125" bestFit="1" customWidth="1"/>
    <col min="29" max="29" width="12.7109375" bestFit="1" customWidth="1"/>
    <col min="30" max="30" width="11.7109375" bestFit="1" customWidth="1"/>
  </cols>
  <sheetData>
    <row r="3" spans="4:9">
      <c r="D3" s="2" t="s">
        <v>4</v>
      </c>
      <c r="E3" t="s">
        <v>0</v>
      </c>
    </row>
    <row r="4" spans="4:9">
      <c r="D4" s="2" t="s">
        <v>1</v>
      </c>
      <c r="E4" t="s">
        <v>52</v>
      </c>
    </row>
    <row r="6" spans="4:9">
      <c r="D6" s="2" t="s">
        <v>53</v>
      </c>
      <c r="E6" s="2" t="s">
        <v>54</v>
      </c>
    </row>
    <row r="7" spans="4:9">
      <c r="D7" s="2" t="s">
        <v>55</v>
      </c>
      <c r="E7" t="s">
        <v>24</v>
      </c>
      <c r="F7" t="s">
        <v>21</v>
      </c>
      <c r="G7" t="s">
        <v>22</v>
      </c>
      <c r="H7" t="s">
        <v>27</v>
      </c>
      <c r="I7" t="s">
        <v>56</v>
      </c>
    </row>
    <row r="8" spans="4:9">
      <c r="D8" t="s">
        <v>34</v>
      </c>
      <c r="E8" s="3">
        <v>5000</v>
      </c>
      <c r="F8" s="3">
        <v>200</v>
      </c>
      <c r="G8" s="3">
        <v>1200</v>
      </c>
      <c r="H8" s="3">
        <v>1200</v>
      </c>
      <c r="I8" s="3">
        <v>7600</v>
      </c>
    </row>
    <row r="9" spans="4:9">
      <c r="D9" t="s">
        <v>35</v>
      </c>
      <c r="E9" s="3">
        <v>5000</v>
      </c>
      <c r="F9" s="3">
        <v>100</v>
      </c>
      <c r="G9" s="3">
        <v>800</v>
      </c>
      <c r="H9" s="3">
        <v>1100</v>
      </c>
      <c r="I9" s="3">
        <v>7000</v>
      </c>
    </row>
    <row r="10" spans="4:9">
      <c r="D10" t="s">
        <v>36</v>
      </c>
      <c r="E10" s="3">
        <v>5000</v>
      </c>
      <c r="F10" s="3">
        <v>500</v>
      </c>
      <c r="G10" s="3">
        <v>900</v>
      </c>
      <c r="H10" s="3">
        <v>1000</v>
      </c>
      <c r="I10" s="3">
        <v>7400</v>
      </c>
    </row>
    <row r="11" spans="4:9">
      <c r="D11" t="s">
        <v>37</v>
      </c>
      <c r="E11" s="3">
        <v>7500</v>
      </c>
      <c r="F11" s="3">
        <v>0</v>
      </c>
      <c r="G11" s="3">
        <v>900</v>
      </c>
      <c r="H11" s="3">
        <v>800</v>
      </c>
      <c r="I11" s="3">
        <v>9200</v>
      </c>
    </row>
    <row r="12" spans="4:9">
      <c r="D12" t="s">
        <v>16</v>
      </c>
      <c r="E12" s="3">
        <v>5000</v>
      </c>
      <c r="F12" s="3">
        <v>300</v>
      </c>
      <c r="G12" s="3">
        <v>900</v>
      </c>
      <c r="H12" s="3">
        <v>800</v>
      </c>
      <c r="I12" s="3">
        <v>7000</v>
      </c>
    </row>
    <row r="13" spans="4:9">
      <c r="D13" t="s">
        <v>38</v>
      </c>
      <c r="E13" s="3">
        <v>5000</v>
      </c>
      <c r="F13" s="3">
        <v>300</v>
      </c>
      <c r="G13" s="3">
        <v>0</v>
      </c>
      <c r="H13" s="3">
        <v>2200</v>
      </c>
      <c r="I13" s="3">
        <v>7500</v>
      </c>
    </row>
    <row r="14" spans="4:9">
      <c r="D14" t="s">
        <v>39</v>
      </c>
      <c r="E14" s="3">
        <v>5000</v>
      </c>
      <c r="F14" s="3">
        <v>400</v>
      </c>
      <c r="G14" s="3">
        <v>0</v>
      </c>
      <c r="H14" s="3">
        <v>2100</v>
      </c>
      <c r="I14" s="3">
        <v>7500</v>
      </c>
    </row>
    <row r="15" spans="4:9">
      <c r="D15" t="s">
        <v>40</v>
      </c>
      <c r="E15" s="3">
        <v>5000</v>
      </c>
      <c r="F15" s="3">
        <v>200</v>
      </c>
      <c r="G15" s="3">
        <v>0</v>
      </c>
      <c r="H15" s="3">
        <v>1900</v>
      </c>
      <c r="I15" s="3">
        <v>7100</v>
      </c>
    </row>
    <row r="16" spans="4:9">
      <c r="D16" t="s">
        <v>41</v>
      </c>
      <c r="E16" s="3">
        <v>5000</v>
      </c>
      <c r="F16" s="3">
        <v>850</v>
      </c>
      <c r="G16" s="3">
        <v>1500</v>
      </c>
      <c r="H16" s="3">
        <v>1700</v>
      </c>
      <c r="I16" s="3">
        <v>9050</v>
      </c>
    </row>
    <row r="17" spans="4:9">
      <c r="D17" t="s">
        <v>42</v>
      </c>
      <c r="E17" s="3">
        <v>5000</v>
      </c>
      <c r="F17" s="3">
        <v>950</v>
      </c>
      <c r="G17" s="3">
        <v>1600</v>
      </c>
      <c r="H17" s="3">
        <v>1700</v>
      </c>
      <c r="I17" s="3">
        <v>9250</v>
      </c>
    </row>
    <row r="18" spans="4:9">
      <c r="D18" t="s">
        <v>43</v>
      </c>
      <c r="E18" s="3">
        <v>5000</v>
      </c>
      <c r="F18" s="3">
        <v>600</v>
      </c>
      <c r="G18" s="3">
        <v>1500</v>
      </c>
      <c r="H18" s="3">
        <v>1600</v>
      </c>
      <c r="I18" s="3">
        <v>8700</v>
      </c>
    </row>
    <row r="19" spans="4:9">
      <c r="D19" t="s">
        <v>44</v>
      </c>
      <c r="E19" s="3">
        <v>6000</v>
      </c>
      <c r="F19" s="3">
        <v>700</v>
      </c>
      <c r="G19" s="3">
        <v>700</v>
      </c>
      <c r="H19" s="3">
        <v>2000</v>
      </c>
      <c r="I19" s="3">
        <v>9400</v>
      </c>
    </row>
    <row r="20" spans="4:9">
      <c r="D20" t="s">
        <v>56</v>
      </c>
      <c r="E20" s="3">
        <v>63500</v>
      </c>
      <c r="F20" s="3">
        <v>5100</v>
      </c>
      <c r="G20" s="3">
        <v>10000</v>
      </c>
      <c r="H20" s="3">
        <v>18100</v>
      </c>
      <c r="I20" s="3">
        <v>96700</v>
      </c>
    </row>
    <row r="25" spans="4:9" ht="15">
      <c r="D25" s="4"/>
      <c r="E25" s="4"/>
      <c r="F25" s="4"/>
      <c r="G25" s="4"/>
      <c r="H25" s="4"/>
    </row>
    <row r="26" spans="4:9">
      <c r="E26" s="3"/>
      <c r="F26" s="3"/>
      <c r="G26" s="3"/>
      <c r="H26" s="3"/>
    </row>
    <row r="27" spans="4:9">
      <c r="E27" s="3"/>
      <c r="F27" s="3"/>
      <c r="G27" s="3"/>
      <c r="H27" s="3"/>
    </row>
    <row r="28" spans="4:9">
      <c r="E28" s="3"/>
      <c r="F28" s="3"/>
      <c r="G28" s="3"/>
      <c r="H28" s="3"/>
    </row>
    <row r="29" spans="4:9">
      <c r="E29" s="3"/>
      <c r="F29" s="3"/>
      <c r="G29" s="3"/>
      <c r="H29" s="3"/>
    </row>
    <row r="30" spans="4:9">
      <c r="E30" s="3"/>
      <c r="F30" s="3"/>
      <c r="G30" s="3"/>
      <c r="H30" s="3"/>
    </row>
    <row r="31" spans="4:9">
      <c r="E31" s="3"/>
      <c r="F31" s="3"/>
      <c r="G31" s="3"/>
      <c r="H31" s="3"/>
    </row>
    <row r="32" spans="4:9">
      <c r="E32" s="3"/>
      <c r="F32" s="3"/>
      <c r="G32" s="3"/>
      <c r="H32" s="3"/>
    </row>
    <row r="33" spans="5:8">
      <c r="E33" s="3"/>
      <c r="F33" s="3"/>
      <c r="G33" s="3"/>
      <c r="H33" s="3"/>
    </row>
    <row r="34" spans="5:8">
      <c r="E34" s="3"/>
      <c r="F34" s="3"/>
      <c r="G34" s="3"/>
      <c r="H34" s="3"/>
    </row>
    <row r="35" spans="5:8">
      <c r="E35" s="3"/>
      <c r="F35" s="3"/>
      <c r="G35" s="3"/>
      <c r="H35" s="3"/>
    </row>
    <row r="36" spans="5:8">
      <c r="E36" s="3"/>
      <c r="F36" s="3"/>
      <c r="G36" s="3"/>
      <c r="H36" s="3"/>
    </row>
    <row r="37" spans="5:8">
      <c r="E37" s="3"/>
      <c r="F37" s="3"/>
      <c r="G37" s="3"/>
      <c r="H3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A04E-28DB-4780-9338-526F187CA0FB}">
  <dimension ref="D3:L20"/>
  <sheetViews>
    <sheetView topLeftCell="B1" workbookViewId="0">
      <selection activeCell="G7" sqref="G7"/>
    </sheetView>
  </sheetViews>
  <sheetFormatPr defaultRowHeight="14.45"/>
  <cols>
    <col min="4" max="4" width="15.28515625" customWidth="1"/>
    <col min="5" max="5" width="11.42578125" bestFit="1" customWidth="1"/>
    <col min="6" max="6" width="21.140625" bestFit="1" customWidth="1"/>
    <col min="7" max="7" width="12.7109375" bestFit="1" customWidth="1"/>
    <col min="8" max="8" width="14.28515625" bestFit="1" customWidth="1"/>
    <col min="9" max="9" width="9.5703125" bestFit="1" customWidth="1"/>
    <col min="10" max="10" width="8" customWidth="1"/>
    <col min="11" max="11" width="8.42578125" customWidth="1"/>
    <col min="12" max="12" width="11.7109375" bestFit="1" customWidth="1"/>
  </cols>
  <sheetData>
    <row r="3" spans="4:12">
      <c r="D3" s="2" t="s">
        <v>1</v>
      </c>
      <c r="E3" t="s">
        <v>52</v>
      </c>
    </row>
    <row r="4" spans="4:12">
      <c r="D4" s="2" t="s">
        <v>4</v>
      </c>
      <c r="E4" t="s">
        <v>8</v>
      </c>
    </row>
    <row r="6" spans="4:12">
      <c r="D6" s="2" t="s">
        <v>53</v>
      </c>
      <c r="E6" s="2" t="s">
        <v>3</v>
      </c>
    </row>
    <row r="7" spans="4:12">
      <c r="D7" s="2" t="s">
        <v>55</v>
      </c>
      <c r="E7" t="s">
        <v>26</v>
      </c>
      <c r="F7" t="s">
        <v>59</v>
      </c>
      <c r="G7" t="s">
        <v>20</v>
      </c>
      <c r="H7" t="s">
        <v>23</v>
      </c>
      <c r="I7" t="s">
        <v>60</v>
      </c>
      <c r="J7" t="s">
        <v>29</v>
      </c>
      <c r="K7" t="s">
        <v>28</v>
      </c>
      <c r="L7" t="s">
        <v>56</v>
      </c>
    </row>
    <row r="8" spans="4:12">
      <c r="D8" t="s">
        <v>34</v>
      </c>
      <c r="E8" s="3">
        <v>2100</v>
      </c>
      <c r="F8" s="3">
        <v>300</v>
      </c>
      <c r="G8" s="3">
        <v>225</v>
      </c>
      <c r="H8" s="3">
        <v>400</v>
      </c>
      <c r="I8" s="3">
        <v>650</v>
      </c>
      <c r="J8" s="3">
        <v>410</v>
      </c>
      <c r="K8" s="3">
        <v>475</v>
      </c>
      <c r="L8" s="3">
        <v>4560</v>
      </c>
    </row>
    <row r="9" spans="4:12">
      <c r="D9" t="s">
        <v>35</v>
      </c>
      <c r="E9" s="3">
        <v>2100</v>
      </c>
      <c r="F9" s="3">
        <v>300</v>
      </c>
      <c r="G9" s="3">
        <v>225</v>
      </c>
      <c r="H9" s="3">
        <v>300</v>
      </c>
      <c r="I9" s="3">
        <v>560</v>
      </c>
      <c r="J9" s="3">
        <v>430</v>
      </c>
      <c r="K9" s="3">
        <v>550</v>
      </c>
      <c r="L9" s="3">
        <v>4465</v>
      </c>
    </row>
    <row r="10" spans="4:12">
      <c r="D10" t="s">
        <v>36</v>
      </c>
      <c r="E10" s="3">
        <v>2100</v>
      </c>
      <c r="F10" s="3">
        <v>300</v>
      </c>
      <c r="G10" s="3">
        <v>150</v>
      </c>
      <c r="H10" s="3">
        <v>100</v>
      </c>
      <c r="I10" s="3">
        <v>575</v>
      </c>
      <c r="J10" s="3">
        <v>380</v>
      </c>
      <c r="K10" s="3">
        <v>375</v>
      </c>
      <c r="L10" s="3">
        <v>3980</v>
      </c>
    </row>
    <row r="11" spans="4:12">
      <c r="D11" t="s">
        <v>37</v>
      </c>
      <c r="E11" s="3">
        <v>2100</v>
      </c>
      <c r="F11" s="3">
        <v>300</v>
      </c>
      <c r="G11" s="3">
        <v>150</v>
      </c>
      <c r="H11" s="3">
        <v>500</v>
      </c>
      <c r="I11" s="3">
        <v>620</v>
      </c>
      <c r="J11" s="3">
        <v>350</v>
      </c>
      <c r="K11" s="3">
        <v>425</v>
      </c>
      <c r="L11" s="3">
        <v>4445</v>
      </c>
    </row>
    <row r="12" spans="4:12">
      <c r="D12" t="s">
        <v>16</v>
      </c>
      <c r="E12" s="3">
        <v>2100</v>
      </c>
      <c r="F12" s="3">
        <v>300</v>
      </c>
      <c r="G12" s="3">
        <v>300</v>
      </c>
      <c r="H12" s="3">
        <v>300</v>
      </c>
      <c r="I12" s="3">
        <v>650</v>
      </c>
      <c r="J12" s="3">
        <v>330</v>
      </c>
      <c r="K12" s="3">
        <v>430</v>
      </c>
      <c r="L12" s="3">
        <v>4410</v>
      </c>
    </row>
    <row r="13" spans="4:12">
      <c r="D13" t="s">
        <v>38</v>
      </c>
      <c r="E13" s="3">
        <v>2100</v>
      </c>
      <c r="F13" s="3">
        <v>300</v>
      </c>
      <c r="G13" s="3">
        <v>225</v>
      </c>
      <c r="H13" s="3">
        <v>300</v>
      </c>
      <c r="I13" s="3">
        <v>500</v>
      </c>
      <c r="J13" s="3">
        <v>290</v>
      </c>
      <c r="K13" s="3">
        <v>300</v>
      </c>
      <c r="L13" s="3">
        <v>4015</v>
      </c>
    </row>
    <row r="14" spans="4:12">
      <c r="D14" t="s">
        <v>39</v>
      </c>
      <c r="E14" s="3">
        <v>2350</v>
      </c>
      <c r="F14" s="3">
        <v>300</v>
      </c>
      <c r="G14" s="3">
        <v>225</v>
      </c>
      <c r="H14" s="3">
        <v>150</v>
      </c>
      <c r="I14" s="3">
        <v>650</v>
      </c>
      <c r="J14" s="3">
        <v>340</v>
      </c>
      <c r="K14" s="3">
        <v>775</v>
      </c>
      <c r="L14" s="3">
        <v>4790</v>
      </c>
    </row>
    <row r="15" spans="4:12">
      <c r="D15" t="s">
        <v>40</v>
      </c>
      <c r="E15" s="3">
        <v>2350</v>
      </c>
      <c r="F15" s="3">
        <v>300</v>
      </c>
      <c r="G15" s="3">
        <v>150</v>
      </c>
      <c r="H15" s="3">
        <v>200</v>
      </c>
      <c r="I15" s="3">
        <v>650</v>
      </c>
      <c r="J15" s="3">
        <v>340</v>
      </c>
      <c r="K15" s="3">
        <v>900</v>
      </c>
      <c r="L15" s="3">
        <v>4890</v>
      </c>
    </row>
    <row r="16" spans="4:12">
      <c r="D16" t="s">
        <v>41</v>
      </c>
      <c r="E16" s="3">
        <v>2350</v>
      </c>
      <c r="F16" s="3">
        <v>300</v>
      </c>
      <c r="G16" s="3">
        <v>300</v>
      </c>
      <c r="H16" s="3">
        <v>200</v>
      </c>
      <c r="I16" s="3">
        <v>600</v>
      </c>
      <c r="J16" s="3">
        <v>320</v>
      </c>
      <c r="K16" s="3">
        <v>450</v>
      </c>
      <c r="L16" s="3">
        <v>4520</v>
      </c>
    </row>
    <row r="17" spans="4:12">
      <c r="D17" t="s">
        <v>42</v>
      </c>
      <c r="E17" s="3">
        <v>2350</v>
      </c>
      <c r="F17" s="3">
        <v>300</v>
      </c>
      <c r="G17" s="3">
        <v>225</v>
      </c>
      <c r="H17" s="3">
        <v>500</v>
      </c>
      <c r="I17" s="3">
        <v>475</v>
      </c>
      <c r="J17" s="3">
        <v>310</v>
      </c>
      <c r="K17" s="3">
        <v>300</v>
      </c>
      <c r="L17" s="3">
        <v>4460</v>
      </c>
    </row>
    <row r="18" spans="4:12">
      <c r="D18" t="s">
        <v>43</v>
      </c>
      <c r="E18" s="3">
        <v>2350</v>
      </c>
      <c r="F18" s="3">
        <v>400</v>
      </c>
      <c r="G18" s="3">
        <v>225</v>
      </c>
      <c r="H18" s="3">
        <v>200</v>
      </c>
      <c r="I18" s="3">
        <v>600</v>
      </c>
      <c r="J18" s="3">
        <v>290</v>
      </c>
      <c r="K18" s="3">
        <v>550</v>
      </c>
      <c r="L18" s="3">
        <v>4615</v>
      </c>
    </row>
    <row r="19" spans="4:12">
      <c r="D19" t="s">
        <v>44</v>
      </c>
      <c r="E19" s="3">
        <v>2350</v>
      </c>
      <c r="F19" s="3">
        <v>300</v>
      </c>
      <c r="G19" s="3">
        <v>300</v>
      </c>
      <c r="H19" s="3">
        <v>100</v>
      </c>
      <c r="I19" s="3">
        <v>550</v>
      </c>
      <c r="J19" s="3">
        <v>425</v>
      </c>
      <c r="K19" s="3">
        <v>1400</v>
      </c>
      <c r="L19" s="3">
        <v>5425</v>
      </c>
    </row>
    <row r="20" spans="4:12">
      <c r="D20" t="s">
        <v>56</v>
      </c>
      <c r="E20" s="3">
        <v>26700</v>
      </c>
      <c r="F20" s="3">
        <v>3700</v>
      </c>
      <c r="G20" s="3">
        <v>2700</v>
      </c>
      <c r="H20" s="3">
        <v>3250</v>
      </c>
      <c r="I20" s="3">
        <v>7080</v>
      </c>
      <c r="J20" s="3">
        <v>4215</v>
      </c>
      <c r="K20" s="3">
        <v>6930</v>
      </c>
      <c r="L20" s="3">
        <v>54575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french</dc:creator>
  <cp:keywords/>
  <dc:description/>
  <cp:lastModifiedBy/>
  <cp:revision/>
  <dcterms:created xsi:type="dcterms:W3CDTF">2024-04-05T23:43:37Z</dcterms:created>
  <dcterms:modified xsi:type="dcterms:W3CDTF">2024-04-07T18:30:28Z</dcterms:modified>
  <cp:category/>
  <cp:contentStatus/>
</cp:coreProperties>
</file>