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xita.sharepoint.com/sites/BeSolar/Documentos compartidos/00 Planificación/"/>
    </mc:Choice>
  </mc:AlternateContent>
  <xr:revisionPtr revIDLastSave="1261" documentId="14_{D6656E8C-33FC-E14D-80D8-F0267094FD6E}" xr6:coauthVersionLast="47" xr6:coauthVersionMax="47" xr10:uidLastSave="{844AB8D2-2955-B046-B044-712B0455ADBB}"/>
  <bookViews>
    <workbookView xWindow="-23200" yWindow="20" windowWidth="26100" windowHeight="18880" activeTab="6" xr2:uid="{00000000-000D-0000-FFFF-FFFF00000000}"/>
  </bookViews>
  <sheets>
    <sheet name="Planificación" sheetId="1" r:id="rId1"/>
    <sheet name="Útiles" sheetId="6" r:id="rId2"/>
    <sheet name="Sony Recycle Viaje" sheetId="4" r:id="rId3"/>
    <sheet name="Notas" sheetId="3" r:id="rId4"/>
    <sheet name="Máquina China" sheetId="2" r:id="rId5"/>
    <sheet name="Legal Permiting" sheetId="5" r:id="rId6"/>
    <sheet name="Cubierta Solar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7" l="1"/>
  <c r="O3" i="7" l="1"/>
  <c r="E3" i="7"/>
  <c r="M7" i="7"/>
  <c r="O7" i="7" s="1"/>
  <c r="P2" i="7"/>
  <c r="O4" i="7"/>
  <c r="O5" i="7"/>
  <c r="O6" i="7"/>
  <c r="E7" i="7"/>
  <c r="N6" i="7"/>
  <c r="P6" i="7" s="1"/>
  <c r="E6" i="7"/>
  <c r="E5" i="7"/>
  <c r="N5" i="7"/>
  <c r="P5" i="7" s="1"/>
  <c r="E4" i="7"/>
  <c r="E2" i="7"/>
  <c r="O2" i="7"/>
  <c r="N4" i="7"/>
  <c r="P4" i="7" s="1"/>
  <c r="N2" i="7"/>
  <c r="N6" i="2"/>
  <c r="N10" i="2" s="1"/>
  <c r="N5" i="2"/>
  <c r="F28" i="1"/>
  <c r="F29" i="1"/>
  <c r="F30" i="1"/>
  <c r="F31" i="1"/>
  <c r="F27" i="1"/>
  <c r="N3" i="7" l="1"/>
  <c r="P3" i="7" s="1"/>
  <c r="N7" i="7"/>
  <c r="P7" i="7" s="1"/>
</calcChain>
</file>

<file path=xl/sharedStrings.xml><?xml version="1.0" encoding="utf-8"?>
<sst xmlns="http://schemas.openxmlformats.org/spreadsheetml/2006/main" count="552" uniqueCount="304">
  <si>
    <t>Categoría</t>
  </si>
  <si>
    <t>ID</t>
  </si>
  <si>
    <t>Sección</t>
  </si>
  <si>
    <t>Dependencia</t>
  </si>
  <si>
    <t>Inicio</t>
  </si>
  <si>
    <t>Fin</t>
  </si>
  <si>
    <t>Situación</t>
  </si>
  <si>
    <t>Mercantil</t>
  </si>
  <si>
    <t>ME1</t>
  </si>
  <si>
    <t>Constitución BE+</t>
  </si>
  <si>
    <t>-</t>
  </si>
  <si>
    <t>Hecho</t>
  </si>
  <si>
    <t>ME2</t>
  </si>
  <si>
    <t>Alquiler (Cambio de titular contrato)</t>
  </si>
  <si>
    <t>OK si aval 5a</t>
  </si>
  <si>
    <t>ME3</t>
  </si>
  <si>
    <t>Alquiler (Aval Bancario)</t>
  </si>
  <si>
    <t>Solicitud 5 años - periodo obligado cumplimiento</t>
  </si>
  <si>
    <t>ME4</t>
  </si>
  <si>
    <t>Alquiler (Gestiones) llave</t>
  </si>
  <si>
    <t>ME5</t>
  </si>
  <si>
    <t>Alquiler (Permiso obras)</t>
  </si>
  <si>
    <t>ME6</t>
  </si>
  <si>
    <t>Solicitar NIF definitivo</t>
  </si>
  <si>
    <t>Hecho.</t>
  </si>
  <si>
    <t>ME7</t>
  </si>
  <si>
    <t>Recibir NIF defintivo</t>
  </si>
  <si>
    <t>ME8</t>
  </si>
  <si>
    <t>Actividad IAE</t>
  </si>
  <si>
    <t>En curso</t>
  </si>
  <si>
    <t>Solicitado a Carmen tras vacaciones SS</t>
  </si>
  <si>
    <t>ME9</t>
  </si>
  <si>
    <t>Actividad CNAE</t>
  </si>
  <si>
    <t>ME10</t>
  </si>
  <si>
    <t>Certificado digital Empresa</t>
  </si>
  <si>
    <t>ME11</t>
  </si>
  <si>
    <t>Poder JAC: atribuciones y cert. dig</t>
  </si>
  <si>
    <t>Permiting</t>
  </si>
  <si>
    <t>P1</t>
  </si>
  <si>
    <t>Proyecto Ingeniería</t>
  </si>
  <si>
    <t>Visado</t>
  </si>
  <si>
    <t>P2</t>
  </si>
  <si>
    <t>Licencia de obras</t>
  </si>
  <si>
    <t>P3</t>
  </si>
  <si>
    <t>Licencia de actividad La Carlota</t>
  </si>
  <si>
    <t>Presentada pdte resolución</t>
  </si>
  <si>
    <t>P4</t>
  </si>
  <si>
    <t>Suministro energia</t>
  </si>
  <si>
    <t>P5</t>
  </si>
  <si>
    <t>Enviado segundo requerimiento y contestado 05/04/2026</t>
  </si>
  <si>
    <t>P6</t>
  </si>
  <si>
    <t>AAU - La Carlota - Concesión</t>
  </si>
  <si>
    <t>Tasas pagadas</t>
  </si>
  <si>
    <t>P7</t>
  </si>
  <si>
    <t>AAU Subtrámite Estudio Acústico</t>
  </si>
  <si>
    <t>P8</t>
  </si>
  <si>
    <t>AAU Subtrámite certif innecesariedad actividad arqueológica</t>
  </si>
  <si>
    <t>Delegación de Cultura y Patrimonio - Trámite ambiental</t>
  </si>
  <si>
    <t>P9</t>
  </si>
  <si>
    <t>AAU Subtrámite Ayto. Compatibilidad urbanística</t>
  </si>
  <si>
    <t>Ayuntamiento de la Carlota</t>
  </si>
  <si>
    <t>P10</t>
  </si>
  <si>
    <t>BE+ Negociante / Agente</t>
  </si>
  <si>
    <t>P11</t>
  </si>
  <si>
    <t>P12</t>
  </si>
  <si>
    <t>Incentivo</t>
  </si>
  <si>
    <t>I1</t>
  </si>
  <si>
    <t>Presentación incentivo</t>
  </si>
  <si>
    <t>I2</t>
  </si>
  <si>
    <t>Presentación info subsanación</t>
  </si>
  <si>
    <t>I3</t>
  </si>
  <si>
    <t>Concesión provisional / hub</t>
  </si>
  <si>
    <t xml:space="preserve">CVS: ES_EA0046215_2026_RENOCICLA_ACTA_Fadj_2b202601291426_8C98EAA6F2_8C98EAA6F2000000002
</t>
  </si>
  <si>
    <t>I4</t>
  </si>
  <si>
    <t>Solicitud cambio ubicación</t>
  </si>
  <si>
    <t>I5</t>
  </si>
  <si>
    <t>Concesión definitiva / nueva ubic</t>
  </si>
  <si>
    <t>CVS: ES_EA0046215_2026_RENOCICLA_ACTA_Fadj_2d202602230808_1A2CFBFEAD_1A2CFBFEAD000000001</t>
  </si>
  <si>
    <t>Instalaciones</t>
  </si>
  <si>
    <t>IN1</t>
  </si>
  <si>
    <t>Obra - Selección contratista</t>
  </si>
  <si>
    <t>IN2</t>
  </si>
  <si>
    <t>Obra - Ejecución obra</t>
  </si>
  <si>
    <t>IN1 P2</t>
  </si>
  <si>
    <t>IN3</t>
  </si>
  <si>
    <t>Obra - Selección empresa electricidad</t>
  </si>
  <si>
    <t>IN4</t>
  </si>
  <si>
    <t>Obra - Ejecución electricidad</t>
  </si>
  <si>
    <t>IN3 P2</t>
  </si>
  <si>
    <t>Maquinaria</t>
  </si>
  <si>
    <t>MA1</t>
  </si>
  <si>
    <t>Maquina reciclaje China (Pago 1)</t>
  </si>
  <si>
    <t>MA2</t>
  </si>
  <si>
    <t>Maquina reciclaje China (Pago 2)</t>
  </si>
  <si>
    <t>The second payment can be done before 20th of Mar</t>
  </si>
  <si>
    <t>MA3</t>
  </si>
  <si>
    <t>Maquina reciclaje China (Pago FINAL)</t>
  </si>
  <si>
    <t>MA4</t>
  </si>
  <si>
    <t>Maquina reciclaje  China (Fin fabricación)</t>
  </si>
  <si>
    <t>Mitad del tiempo horquilla</t>
  </si>
  <si>
    <t>MA5</t>
  </si>
  <si>
    <t>Maquina reciclaje  China (Test China)</t>
  </si>
  <si>
    <t>MA6</t>
  </si>
  <si>
    <t>Maquina reciclaje  China (Transporte)</t>
  </si>
  <si>
    <t>MA7</t>
  </si>
  <si>
    <t>Maquina reciclaje China (Instalación)</t>
  </si>
  <si>
    <t>MA8</t>
  </si>
  <si>
    <t>Maquina reciclaje China (Pruebas)</t>
  </si>
  <si>
    <t>MA9</t>
  </si>
  <si>
    <t>Maquina reciclaje China (Puesta en marcha)</t>
  </si>
  <si>
    <t>Operaciones</t>
  </si>
  <si>
    <t>OP1</t>
  </si>
  <si>
    <t>Elección Modelo Temporal</t>
  </si>
  <si>
    <t>OP2</t>
  </si>
  <si>
    <t>Estrategia captación paneles no residuos</t>
  </si>
  <si>
    <t>OP3</t>
  </si>
  <si>
    <t>Estrategia captación paneles residuos</t>
  </si>
  <si>
    <t>P10 P11</t>
  </si>
  <si>
    <t>OP4</t>
  </si>
  <si>
    <t>Definición modelo definitivo</t>
  </si>
  <si>
    <t>OP5</t>
  </si>
  <si>
    <t>Procedimientos y Recursos</t>
  </si>
  <si>
    <t>RRHH</t>
  </si>
  <si>
    <t>RH1</t>
  </si>
  <si>
    <t>RRHH (Selección Gestor/a)</t>
  </si>
  <si>
    <t>averiguar formación y perfil. cursos de seguridad, etc.</t>
  </si>
  <si>
    <t>RH2</t>
  </si>
  <si>
    <t>RRHH (Selección Mecánico)</t>
  </si>
  <si>
    <t>RH3</t>
  </si>
  <si>
    <t>RRHH (Selección Almacenero)</t>
  </si>
  <si>
    <t>RH4</t>
  </si>
  <si>
    <t>RRHH-Formación Int.</t>
  </si>
  <si>
    <t>Software</t>
  </si>
  <si>
    <t>SW1</t>
  </si>
  <si>
    <t>Corely BE+ Especificaciones + Requerimientos</t>
  </si>
  <si>
    <t>SW2</t>
  </si>
  <si>
    <t>Corely BE+ (MVP)</t>
  </si>
  <si>
    <t>SW3</t>
  </si>
  <si>
    <t>Corely BE+ (V. Funcional 1)</t>
  </si>
  <si>
    <t>SW4</t>
  </si>
  <si>
    <t>Corely BE+ (Dashboards / Informes)</t>
  </si>
  <si>
    <t>SW5</t>
  </si>
  <si>
    <t>Corely BE+ (Gemelo Digital)</t>
  </si>
  <si>
    <t>SW6</t>
  </si>
  <si>
    <t>Landing Page</t>
  </si>
  <si>
    <t>Recursos</t>
  </si>
  <si>
    <t>RE1</t>
  </si>
  <si>
    <t>Vehículo para captación</t>
  </si>
  <si>
    <t>RE2</t>
  </si>
  <si>
    <t>Carretilla elevadora en nave</t>
  </si>
  <si>
    <t>RE3</t>
  </si>
  <si>
    <t>Sales</t>
  </si>
  <si>
    <t>IN1 SW6</t>
  </si>
  <si>
    <t>OUT1</t>
  </si>
  <si>
    <t>Impresora etiquetas</t>
  </si>
  <si>
    <t>Pistola QR</t>
  </si>
  <si>
    <t>PC</t>
  </si>
  <si>
    <t>Monitor Táctil</t>
  </si>
  <si>
    <t>OPCIÓN A</t>
  </si>
  <si>
    <t>OPCIÓN B</t>
  </si>
  <si>
    <t>OPCIÓN C</t>
  </si>
  <si>
    <t>Posible calendario</t>
  </si>
  <si>
    <t>Viernes</t>
  </si>
  <si>
    <t>Vuelo a Pekín-Beijing</t>
  </si>
  <si>
    <t>Salida a las 12:55</t>
  </si>
  <si>
    <t>Directo 11hrs</t>
  </si>
  <si>
    <t>Llegada a las 6:00</t>
  </si>
  <si>
    <t>Sábado</t>
  </si>
  <si>
    <t>Llegada a Pekín-Beijing</t>
  </si>
  <si>
    <t>Llegada a las 06:00</t>
  </si>
  <si>
    <t>C1</t>
  </si>
  <si>
    <t>Noche en Pekín-Beijing</t>
  </si>
  <si>
    <t>Domingo</t>
  </si>
  <si>
    <t>C2</t>
  </si>
  <si>
    <t>Lunes</t>
  </si>
  <si>
    <t>Traslado de Beijing a Zhengzhou</t>
  </si>
  <si>
    <t>Trayecto 06:14 - 08:45</t>
  </si>
  <si>
    <t>Traslado de Zhengzhou a Suny Recycle</t>
  </si>
  <si>
    <t>Trayecto 09:00 - 10:15</t>
  </si>
  <si>
    <t>Visita a Fábrica</t>
  </si>
  <si>
    <t>Visita hasta las 06pm?</t>
  </si>
  <si>
    <t>Noche en Shangjie District, Zhengzhou</t>
  </si>
  <si>
    <t>Martes</t>
  </si>
  <si>
    <t>Visita de 8am a 06pm?</t>
  </si>
  <si>
    <t>Traslado de Suny Recycle a Zhengzhou</t>
  </si>
  <si>
    <t>Trayecto 18:00 - 19:15</t>
  </si>
  <si>
    <t>Traslado desde Zhengzhou a Pekin</t>
  </si>
  <si>
    <t>Trayecto 19:30 - 22:00</t>
  </si>
  <si>
    <t>Miércoles</t>
  </si>
  <si>
    <t>Sin hotel, directo al aeropuerto</t>
  </si>
  <si>
    <t>Vuelo de Pekín a Madrid</t>
  </si>
  <si>
    <t>Salida a las 2:00</t>
  </si>
  <si>
    <t>Llegada a Madrid</t>
  </si>
  <si>
    <t>Directo 12hrs</t>
  </si>
  <si>
    <t>Llegada a las 08:00</t>
  </si>
  <si>
    <t>Jueves</t>
  </si>
  <si>
    <t>Máster IESE</t>
  </si>
  <si>
    <t>Address:No. 1123, Shangjie District, Zhengzhou, Henan, China (Mainland)
Suny Recycle</t>
  </si>
  <si>
    <r>
      <rPr>
        <b/>
        <sz val="13.5"/>
        <color rgb="FF000000"/>
        <rFont val="Google Sans"/>
      </rPr>
      <t xml:space="preserve">1. De Zhengzhou a Pekín (Zhengzhou </t>
    </r>
    <r>
      <rPr>
        <b/>
        <sz val="13.5"/>
        <color rgb="FF000000"/>
        <rFont val="Google Sans Text"/>
      </rPr>
      <t>a</t>
    </r>
    <r>
      <rPr>
        <b/>
        <sz val="13.5"/>
        <color rgb="FF000000"/>
        <rFont val="Google Sans"/>
      </rPr>
      <t xml:space="preserve"> Beijing)</t>
    </r>
  </si>
  <si>
    <r>
      <t xml:space="preserve">La mayoría de los trenes de alta velocidad salen de la estación </t>
    </r>
    <r>
      <rPr>
        <b/>
        <sz val="11"/>
        <color theme="1"/>
        <rFont val="Google Sans Text"/>
        <family val="2"/>
        <charset val="1"/>
      </rPr>
      <t>Zhengzhou East (Zhengzhoudong)</t>
    </r>
    <r>
      <rPr>
        <sz val="11"/>
        <color theme="1"/>
        <rFont val="Google Sans Text"/>
        <family val="2"/>
        <charset val="1"/>
      </rPr>
      <t xml:space="preserve"> y llegan a </t>
    </r>
    <r>
      <rPr>
        <b/>
        <sz val="11"/>
        <color theme="1"/>
        <rFont val="Google Sans Text"/>
        <family val="2"/>
        <charset val="1"/>
      </rPr>
      <t>Beijing West (Beijingxi)</t>
    </r>
    <r>
      <rPr>
        <sz val="11"/>
        <color theme="1"/>
        <rFont val="Google Sans Text"/>
        <family val="2"/>
        <charset val="1"/>
      </rPr>
      <t>.</t>
    </r>
  </si>
  <si>
    <r>
      <t>Primer tren de alta velocidad:</t>
    </r>
    <r>
      <rPr>
        <sz val="11"/>
        <color theme="1"/>
        <rFont val="Google Sans Text"/>
        <family val="2"/>
        <charset val="1"/>
      </rPr>
      <t xml:space="preserve"> Alrededor de las </t>
    </r>
    <r>
      <rPr>
        <b/>
        <sz val="11"/>
        <color theme="1"/>
        <rFont val="Google Sans Text"/>
        <family val="2"/>
        <charset val="1"/>
      </rPr>
      <t>06:41</t>
    </r>
    <r>
      <rPr>
        <sz val="11"/>
        <color theme="1"/>
        <rFont val="Google Sans Text"/>
        <family val="2"/>
        <charset val="1"/>
      </rPr>
      <t xml:space="preserve"> (Tren G552).</t>
    </r>
  </si>
  <si>
    <r>
      <t>Trenes más rápidos (G-series):</t>
    </r>
    <r>
      <rPr>
        <sz val="11"/>
        <color theme="1"/>
        <rFont val="Google Sans Text"/>
        <family val="2"/>
        <charset val="1"/>
      </rPr>
      <t xml:space="preserve"> Tardan entre </t>
    </r>
    <r>
      <rPr>
        <b/>
        <sz val="11"/>
        <color theme="1"/>
        <rFont val="Google Sans Text"/>
        <family val="2"/>
        <charset val="1"/>
      </rPr>
      <t>2h 11m y 2h 30m</t>
    </r>
    <r>
      <rPr>
        <sz val="11"/>
        <color theme="1"/>
        <rFont val="Google Sans Text"/>
        <family val="2"/>
        <charset val="1"/>
      </rPr>
      <t>.</t>
    </r>
  </si>
  <si>
    <r>
      <t>Frecuencia tarde/noche:</t>
    </r>
    <r>
      <rPr>
        <sz val="11"/>
        <color theme="1"/>
        <rFont val="Google Sans Text"/>
        <family val="2"/>
        <charset val="1"/>
      </rPr>
      <t xml:space="preserve"> Hay opciones constantes hasta el último tren rápido alrededor de las </t>
    </r>
    <r>
      <rPr>
        <b/>
        <sz val="11"/>
        <color theme="1"/>
        <rFont val="Google Sans Text"/>
        <family val="2"/>
        <charset val="1"/>
      </rPr>
      <t>20:59</t>
    </r>
    <r>
      <rPr>
        <sz val="11"/>
        <color theme="1"/>
        <rFont val="Google Sans Text"/>
        <family val="2"/>
        <charset val="1"/>
      </rPr>
      <t xml:space="preserve"> (G60) o </t>
    </r>
    <r>
      <rPr>
        <b/>
        <sz val="11"/>
        <color theme="1"/>
        <rFont val="Google Sans Text"/>
        <family val="2"/>
        <charset val="1"/>
      </rPr>
      <t>21:20</t>
    </r>
    <r>
      <rPr>
        <sz val="11"/>
        <color theme="1"/>
        <rFont val="Google Sans Text"/>
        <family val="2"/>
        <charset val="1"/>
      </rPr>
      <t>.</t>
    </r>
  </si>
  <si>
    <r>
      <t>Trenes nocturnos/lentos:</t>
    </r>
    <r>
      <rPr>
        <sz val="11"/>
        <color theme="1"/>
        <rFont val="Google Sans Text"/>
        <family val="2"/>
        <charset val="1"/>
      </rPr>
      <t xml:space="preserve"> Existen opciones que tardan entre 6 y 9 horas, saliendo de madrugada (ej. 00:46 o 03:02).</t>
    </r>
  </si>
  <si>
    <t>2. De Pekín a Zhengzhou (Beijing a Zhengzhou)</t>
  </si>
  <si>
    <r>
      <t xml:space="preserve">Suelen salir de la estación </t>
    </r>
    <r>
      <rPr>
        <b/>
        <sz val="11"/>
        <color theme="1"/>
        <rFont val="Google Sans Text"/>
        <family val="2"/>
        <charset val="1"/>
      </rPr>
      <t>Beijing West (Beijingxi)</t>
    </r>
    <r>
      <rPr>
        <sz val="11"/>
        <color theme="1"/>
        <rFont val="Google Sans Text"/>
        <family val="2"/>
        <charset val="1"/>
      </rPr>
      <t xml:space="preserve"> hacia </t>
    </r>
    <r>
      <rPr>
        <b/>
        <sz val="11"/>
        <color theme="1"/>
        <rFont val="Google Sans Text"/>
        <family val="2"/>
        <charset val="1"/>
      </rPr>
      <t>Zhengzhou East</t>
    </r>
    <r>
      <rPr>
        <sz val="11"/>
        <color theme="1"/>
        <rFont val="Google Sans Text"/>
        <family val="2"/>
        <charset val="1"/>
      </rPr>
      <t>.</t>
    </r>
  </si>
  <si>
    <r>
      <t>Primer tren de alta velocidad:</t>
    </r>
    <r>
      <rPr>
        <sz val="11"/>
        <color theme="1"/>
        <rFont val="Google Sans Text"/>
        <family val="2"/>
        <charset val="1"/>
      </rPr>
      <t xml:space="preserve"> Alrededor de las </t>
    </r>
    <r>
      <rPr>
        <b/>
        <sz val="11"/>
        <color theme="1"/>
        <rFont val="Google Sans Text"/>
        <family val="2"/>
        <charset val="1"/>
      </rPr>
      <t>06:14</t>
    </r>
    <r>
      <rPr>
        <sz val="11"/>
        <color theme="1"/>
        <rFont val="Google Sans Text"/>
        <family val="2"/>
        <charset val="1"/>
      </rPr>
      <t xml:space="preserve"> (Tren G559).</t>
    </r>
  </si>
  <si>
    <r>
      <t>Horas punta de la mañana:</t>
    </r>
    <r>
      <rPr>
        <sz val="11"/>
        <color theme="1"/>
        <rFont val="Google Sans Text"/>
        <family val="2"/>
        <charset val="1"/>
      </rPr>
      <t xml:space="preserve"> Salidas frecuentes a las 08:00 (G77), 09:00 (G309), 10:00 (G79) y 10:05 (G95).</t>
    </r>
  </si>
  <si>
    <r>
      <t>Trenes más rápidos:</t>
    </r>
    <r>
      <rPr>
        <sz val="11"/>
        <color theme="1"/>
        <rFont val="Google Sans Text"/>
        <family val="2"/>
        <charset val="1"/>
      </rPr>
      <t xml:space="preserve"> El trayecto mínimo es de </t>
    </r>
    <r>
      <rPr>
        <b/>
        <sz val="11"/>
        <color theme="1"/>
        <rFont val="Google Sans Text"/>
        <family val="2"/>
        <charset val="1"/>
      </rPr>
      <t>2h 11m</t>
    </r>
    <r>
      <rPr>
        <sz val="11"/>
        <color theme="1"/>
        <rFont val="Google Sans Text"/>
        <family val="2"/>
        <charset val="1"/>
      </rPr>
      <t>.</t>
    </r>
  </si>
  <si>
    <r>
      <t>Último tren de alta velocidad:</t>
    </r>
    <r>
      <rPr>
        <sz val="11"/>
        <color theme="1"/>
        <rFont val="Google Sans Text"/>
        <family val="2"/>
        <charset val="1"/>
      </rPr>
      <t xml:space="preserve"> Alrededor de las </t>
    </r>
    <r>
      <rPr>
        <b/>
        <sz val="11"/>
        <color theme="1"/>
        <rFont val="Google Sans Text"/>
        <family val="2"/>
        <charset val="1"/>
      </rPr>
      <t>19:55</t>
    </r>
    <r>
      <rPr>
        <sz val="11"/>
        <color theme="1"/>
        <rFont val="Google Sans Text"/>
        <family val="2"/>
        <charset val="1"/>
      </rPr>
      <t xml:space="preserve"> (G97) o </t>
    </r>
    <r>
      <rPr>
        <b/>
        <sz val="11"/>
        <color theme="1"/>
        <rFont val="Google Sans Text"/>
        <family val="2"/>
        <charset val="1"/>
      </rPr>
      <t>20:30</t>
    </r>
    <r>
      <rPr>
        <sz val="11"/>
        <color theme="1"/>
        <rFont val="Google Sans Text"/>
        <family val="2"/>
        <charset val="1"/>
      </rPr>
      <t>, llegando a Zhengzhou cerca de las 23:00.</t>
    </r>
  </si>
  <si>
    <t>Resumen de estaciones:</t>
  </si>
  <si>
    <r>
      <t>Zhengzhou:</t>
    </r>
    <r>
      <rPr>
        <sz val="11"/>
        <color theme="1"/>
        <rFont val="Google Sans Text"/>
        <family val="2"/>
        <charset val="1"/>
      </rPr>
      <t xml:space="preserve"> Utiliza preferiblemente </t>
    </r>
    <r>
      <rPr>
        <b/>
        <sz val="11"/>
        <color theme="1"/>
        <rFont val="Google Sans Text"/>
        <family val="2"/>
        <charset val="1"/>
      </rPr>
      <t>Zhengzhou East (East Railway Station)</t>
    </r>
    <r>
      <rPr>
        <sz val="11"/>
        <color theme="1"/>
        <rFont val="Google Sans Text"/>
        <family val="2"/>
        <charset val="1"/>
      </rPr>
      <t xml:space="preserve"> para alta velocidad. Está mejor conectada con el distrito de Shangjie por autopista.</t>
    </r>
  </si>
  <si>
    <r>
      <t>Pekín:</t>
    </r>
    <r>
      <rPr>
        <sz val="11"/>
        <color theme="1"/>
        <rFont val="Google Sans Text"/>
        <family val="2"/>
        <charset val="1"/>
      </rPr>
      <t xml:space="preserve"> Casi todos los trenes hacia/desde Zhengzhou operan en </t>
    </r>
    <r>
      <rPr>
        <b/>
        <sz val="11"/>
        <color theme="1"/>
        <rFont val="Google Sans Text"/>
        <family val="2"/>
        <charset val="1"/>
      </rPr>
      <t>Beijing West (Beijingxi)</t>
    </r>
    <r>
      <rPr>
        <sz val="11"/>
        <color theme="1"/>
        <rFont val="Google Sans Text"/>
        <family val="2"/>
        <charset val="1"/>
      </rPr>
      <t>.</t>
    </r>
  </si>
  <si>
    <t>Recomendación de negocios:</t>
  </si>
  <si>
    <r>
      <t xml:space="preserve">Para un viaje de ida y vuelta en el día o con horarios ajustados, busca los trenes </t>
    </r>
    <r>
      <rPr>
        <b/>
        <sz val="11"/>
        <color theme="1"/>
        <rFont val="Google Sans Text"/>
        <family val="2"/>
        <charset val="1"/>
      </rPr>
      <t>G (Gaotie)</t>
    </r>
    <r>
      <rPr>
        <sz val="11"/>
        <color theme="1"/>
        <rFont val="Google Sans Text"/>
        <family val="2"/>
        <charset val="1"/>
      </rPr>
      <t xml:space="preserve">. Los billetes se pueden comprar con hasta 15 días de antelación a través de la app oficial </t>
    </r>
    <r>
      <rPr>
        <b/>
        <sz val="11"/>
        <color theme="1"/>
        <rFont val="Google Sans Text"/>
        <family val="2"/>
        <charset val="1"/>
      </rPr>
      <t>12306</t>
    </r>
    <r>
      <rPr>
        <sz val="11"/>
        <color theme="1"/>
        <rFont val="Google Sans Text"/>
        <family val="2"/>
        <charset val="1"/>
      </rPr>
      <t xml:space="preserve"> (tiene versión en inglés) o plataformas como </t>
    </r>
    <r>
      <rPr>
        <b/>
        <sz val="11"/>
        <color theme="1"/>
        <rFont val="Google Sans Text"/>
        <family val="2"/>
        <charset val="1"/>
      </rPr>
      <t>Trip.com</t>
    </r>
    <r>
      <rPr>
        <sz val="11"/>
        <color theme="1"/>
        <rFont val="Google Sans Text"/>
        <family val="2"/>
        <charset val="1"/>
      </rPr>
      <t>. Es imprescindible llevar el pasaporte físico para acceder a la estación y al tren.</t>
    </r>
  </si>
  <si>
    <t>seguridad en caso de salto de alarma que impide acceder con vehículo a la parcela.</t>
  </si>
  <si>
    <t>TOTAL</t>
  </si>
  <si>
    <t>1er pago</t>
  </si>
  <si>
    <t>2ndo</t>
  </si>
  <si>
    <t>Pendiente</t>
  </si>
  <si>
    <t>Nombre documento</t>
  </si>
  <si>
    <t>Check</t>
  </si>
  <si>
    <t>Observaciones</t>
  </si>
  <si>
    <t xml:space="preserve">Titularidad de la instalación </t>
  </si>
  <si>
    <t>¿¿</t>
  </si>
  <si>
    <t>REGISTRO MEDIANTE  Ventanilla Electrónica General.</t>
  </si>
  <si>
    <t>Proyecto básico</t>
  </si>
  <si>
    <t>Falta incorporar informe cultura pendiente recibir</t>
  </si>
  <si>
    <t>Resumen No Técnico</t>
  </si>
  <si>
    <t>DESTINATARIO</t>
  </si>
  <si>
    <t>Estudio de Impacto Ambiental</t>
  </si>
  <si>
    <t>Delegación Territorial de Sostenibilidad y Medio Ambiente en Córdoba.</t>
  </si>
  <si>
    <t xml:space="preserve">Compatibilidad urbanística </t>
  </si>
  <si>
    <t>Incluir documento recibido yaer</t>
  </si>
  <si>
    <t>Informe previo de compatibilidad patrimonial</t>
  </si>
  <si>
    <t>ok</t>
  </si>
  <si>
    <t>Pendiente recibirlo</t>
  </si>
  <si>
    <r>
      <t>EXPONE: </t>
    </r>
    <r>
      <rPr>
        <sz val="11"/>
        <color rgb="FF242424"/>
        <rFont val="Calibri"/>
        <family val="2"/>
        <charset val="1"/>
      </rPr>
      <t>EXXITA BE CIRCULAR S.A. proyecta la implantación de un centro integral de economía circular y gestión de equipos de energías renovables y RAEE, centro de reparación y centro logístico para la gestión de residuos.</t>
    </r>
    <r>
      <rPr>
        <b/>
        <sz val="11"/>
        <color rgb="FF242424"/>
        <rFont val="Calibri"/>
        <family val="2"/>
        <charset val="1"/>
      </rPr>
      <t> </t>
    </r>
    <r>
      <rPr>
        <sz val="11"/>
        <color rgb="FF242424"/>
        <rFont val="Calibri"/>
        <family val="2"/>
        <charset val="1"/>
      </rPr>
      <t>La actividad está sometida al trámite de solicitud de autorización ambiental unificada simplificada conforme a la Ley 7/2007, de 9 de julio de Gestión Integrada de la Calidad Ambiental y el Decreto 356/2010, de 3 de agosto, que han sido modificados por el Decreto-ley 3/2024, de 6 de febrero, por el que se adoptan medidas de simplificación y racionalización administrativa para la mejora de las relaciones de los ciudadanos con la Administración de la Junta de Andalucía y el impulso de la actividad económica en Andalucía.</t>
    </r>
  </si>
  <si>
    <t>Informe situación de suelo</t>
  </si>
  <si>
    <t>Solicitud autorización instalación gestora de residuos</t>
  </si>
  <si>
    <r>
      <t>SOLICITA</t>
    </r>
    <r>
      <rPr>
        <sz val="11"/>
        <color rgb="FF242424"/>
        <rFont val="Calibri"/>
        <family val="2"/>
        <charset val="1"/>
      </rPr>
      <t>: EXXITA BE CIRCULAR S.A. solicita se tenga por presentada la documentación que acompaña al presente escrito, iniciando el procedimiento de solicitud de AUTORIZACIÓN AMBIENTAL UNIFICADA SIMPLIFICADA según establece la Ley 7/2007 y el Decreto 356/2010.</t>
    </r>
  </si>
  <si>
    <t>Declaración Responsable sobre la gestión de residuos peligrosos.</t>
  </si>
  <si>
    <t>Solicitud productor residuos no peligrosos.</t>
  </si>
  <si>
    <t>Solicitud productor residuos peligrosos.</t>
  </si>
  <si>
    <t>Declaración responsable productor residuos peligrosos.</t>
  </si>
  <si>
    <t>Justificante pago tasas</t>
  </si>
  <si>
    <t>Pagado</t>
  </si>
  <si>
    <t>Documento de confidencialidad</t>
  </si>
  <si>
    <t>agendado con Alejandro para el próximo viernes 5 de junio de 2026</t>
  </si>
  <si>
    <t>Enviada petición 29/04. Pendiente</t>
  </si>
  <si>
    <t>Alexandra con ello</t>
  </si>
  <si>
    <t>Homologación con SCRAP Recyclia</t>
  </si>
  <si>
    <t>Homologación con SCRAP Ecolec</t>
  </si>
  <si>
    <t>P13</t>
  </si>
  <si>
    <t>P14</t>
  </si>
  <si>
    <t>IN5</t>
  </si>
  <si>
    <t>IN6</t>
  </si>
  <si>
    <t>Homologación con SCRAP Ecotic</t>
  </si>
  <si>
    <t>Homologación con SCRAP ERP</t>
  </si>
  <si>
    <t>Captación de Flujos (MVP)</t>
  </si>
  <si>
    <t>Captación de Flujos (Delegado)</t>
  </si>
  <si>
    <t>Venta MPS</t>
  </si>
  <si>
    <t>IN7</t>
  </si>
  <si>
    <t>Acuerdo con Reciclec</t>
  </si>
  <si>
    <t>AAU - Éxxita HUB - Mod. No Sust (solo almacén)</t>
  </si>
  <si>
    <t>Éxxita (La Carlota) Plataforma Logística</t>
  </si>
  <si>
    <t>Éxxita (La Carlota) Piloto Tratamiento</t>
  </si>
  <si>
    <t>MA6 RE2 IN4 IN1 P4 P12</t>
  </si>
  <si>
    <t>MA8 P12</t>
  </si>
  <si>
    <t>Exxita (La Carlota) Productor Res. NP+P (Nimas)</t>
  </si>
  <si>
    <t>Procesos: Tralado como no residuo</t>
  </si>
  <si>
    <t>Jacosta</t>
  </si>
  <si>
    <t>Resolviendo 2nda reclamación</t>
  </si>
  <si>
    <t>Adrián en análisis de la documentación</t>
  </si>
  <si>
    <t>iRadia Energia</t>
  </si>
  <si>
    <t>Jinko</t>
  </si>
  <si>
    <t>Huawei</t>
  </si>
  <si>
    <t>SUN2000 - 100KTL-M2</t>
  </si>
  <si>
    <t>Proveedor</t>
  </si>
  <si>
    <t>Módulos</t>
  </si>
  <si>
    <t>Marca</t>
  </si>
  <si>
    <t>Inversor</t>
  </si>
  <si>
    <t>Cargadores</t>
  </si>
  <si>
    <t>PVP sin iva</t>
  </si>
  <si>
    <t>PVP con IVA</t>
  </si>
  <si>
    <t>Quantica</t>
  </si>
  <si>
    <t>Cargador</t>
  </si>
  <si>
    <t>Cargador Potencia</t>
  </si>
  <si>
    <t>22 Kw</t>
  </si>
  <si>
    <t>Potencia Instalada</t>
  </si>
  <si>
    <t>Inv #</t>
  </si>
  <si>
    <t>Inv Modelo</t>
  </si>
  <si>
    <t>SUN2000 - 100KTL-M3</t>
  </si>
  <si>
    <t>SUN2000 - 100KTL-M4</t>
  </si>
  <si>
    <t>Precio Kw S/IVA</t>
  </si>
  <si>
    <t>Precio Kw C/IVA</t>
  </si>
  <si>
    <t>Nota</t>
  </si>
  <si>
    <t>100,04 kWp sin carg</t>
  </si>
  <si>
    <t>100,04 kWp con carg</t>
  </si>
  <si>
    <t>Power</t>
  </si>
  <si>
    <t>Carg</t>
  </si>
  <si>
    <t>123 con carg</t>
  </si>
  <si>
    <t>123 sin carg</t>
  </si>
  <si>
    <t>Solicitado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</si>
</sst>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0\ &quot;€&quot;_-;\-* #,##0.000\ &quot;€&quot;_-;_-* &quot;-&quot;??\ &quot;€&quot;_-;_-@_-"/>
  </numFmts>
  <fonts count="2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.5"/>
      <color theme="1"/>
      <name val="Google Sans"/>
      <family val="2"/>
      <charset val="1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3.5"/>
      <color rgb="FF000000"/>
      <name val="Google Sans"/>
    </font>
    <font>
      <b/>
      <sz val="13.5"/>
      <color rgb="FF000000"/>
      <name val="Google Sans Text"/>
    </font>
    <font>
      <b/>
      <sz val="13.5"/>
      <color rgb="FF000000"/>
      <name val="Google Sans"/>
      <family val="2"/>
      <charset val="1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b/>
      <sz val="11"/>
      <color rgb="FF242424"/>
      <name val="Calibri"/>
      <family val="2"/>
      <charset val="1"/>
    </font>
    <font>
      <sz val="11"/>
      <color rgb="FF242424"/>
      <name val="Calibri"/>
      <family val="2"/>
      <charset val="1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44" fontId="18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0" fillId="0" borderId="0" xfId="0" quotePrefix="1"/>
    <xf numFmtId="0" fontId="2" fillId="0" borderId="0" xfId="0" applyFont="1"/>
    <xf numFmtId="0" fontId="0" fillId="0" borderId="0" xfId="0" quotePrefix="1" applyAlignment="1">
      <alignment wrapText="1"/>
    </xf>
    <xf numFmtId="14" fontId="4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14" fontId="4" fillId="0" borderId="0" xfId="0" quotePrefix="1" applyNumberFormat="1" applyFont="1"/>
    <xf numFmtId="14" fontId="0" fillId="3" borderId="0" xfId="0" applyNumberFormat="1" applyFill="1"/>
    <xf numFmtId="14" fontId="0" fillId="4" borderId="0" xfId="0" applyNumberFormat="1" applyFill="1"/>
    <xf numFmtId="20" fontId="0" fillId="0" borderId="0" xfId="0" applyNumberFormat="1"/>
    <xf numFmtId="16" fontId="0" fillId="0" borderId="0" xfId="0" applyNumberForma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11" fillId="0" borderId="0" xfId="0" applyFont="1"/>
    <xf numFmtId="0" fontId="0" fillId="5" borderId="0" xfId="0" applyFill="1"/>
    <xf numFmtId="20" fontId="0" fillId="5" borderId="0" xfId="0" applyNumberFormat="1" applyFill="1" applyAlignment="1">
      <alignment horizontal="center"/>
    </xf>
    <xf numFmtId="0" fontId="2" fillId="2" borderId="0" xfId="0" applyFont="1" applyFill="1"/>
    <xf numFmtId="0" fontId="1" fillId="0" borderId="0" xfId="0" applyFont="1"/>
    <xf numFmtId="0" fontId="12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13" fillId="0" borderId="0" xfId="0" applyFont="1"/>
    <xf numFmtId="0" fontId="14" fillId="0" borderId="0" xfId="1"/>
    <xf numFmtId="0" fontId="15" fillId="0" borderId="0" xfId="0" applyFont="1"/>
    <xf numFmtId="14" fontId="5" fillId="0" borderId="0" xfId="0" applyNumberFormat="1" applyFont="1"/>
    <xf numFmtId="0" fontId="4" fillId="0" borderId="0" xfId="0" applyFont="1" applyAlignment="1">
      <alignment wrapText="1"/>
    </xf>
    <xf numFmtId="0" fontId="17" fillId="0" borderId="0" xfId="0" applyFont="1"/>
    <xf numFmtId="16" fontId="17" fillId="0" borderId="0" xfId="0" applyNumberFormat="1" applyFont="1"/>
    <xf numFmtId="9" fontId="0" fillId="0" borderId="0" xfId="0" applyNumberFormat="1"/>
    <xf numFmtId="44" fontId="0" fillId="0" borderId="0" xfId="2" applyFont="1"/>
    <xf numFmtId="14" fontId="19" fillId="0" borderId="0" xfId="0" applyNumberFormat="1" applyFont="1"/>
    <xf numFmtId="0" fontId="0" fillId="4" borderId="0" xfId="0" applyFill="1"/>
    <xf numFmtId="3" fontId="0" fillId="0" borderId="0" xfId="0" applyNumberFormat="1"/>
    <xf numFmtId="44" fontId="1" fillId="0" borderId="0" xfId="2" applyFont="1"/>
    <xf numFmtId="164" fontId="0" fillId="0" borderId="0" xfId="0" applyNumberFormat="1"/>
    <xf numFmtId="44" fontId="19" fillId="0" borderId="0" xfId="2" applyFont="1"/>
    <xf numFmtId="164" fontId="2" fillId="0" borderId="0" xfId="0" applyNumberFormat="1" applyFont="1"/>
    <xf numFmtId="14" fontId="20" fillId="0" borderId="0" xfId="0" applyNumberFormat="1" applyFont="1"/>
    <xf numFmtId="0" fontId="21" fillId="0" borderId="0" xfId="0" applyFont="1"/>
  </cellXfs>
  <cellStyles count="3">
    <cellStyle name="Hyperlink" xfId="1" xr:uid="{00000000-000B-0000-0000-000008000000}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2</xdr:row>
      <xdr:rowOff>28575</xdr:rowOff>
    </xdr:from>
    <xdr:to>
      <xdr:col>9</xdr:col>
      <xdr:colOff>381000</xdr:colOff>
      <xdr:row>12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5C45B2-14B1-3E7E-0BDA-513E56B80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9225" y="28575"/>
          <a:ext cx="2752725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13</xdr:row>
      <xdr:rowOff>28575</xdr:rowOff>
    </xdr:from>
    <xdr:to>
      <xdr:col>9</xdr:col>
      <xdr:colOff>352425</xdr:colOff>
      <xdr:row>23</xdr:row>
      <xdr:rowOff>171450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5D4730F-AE2D-B98A-3780-00AD6917F0E0}"/>
            </a:ext>
            <a:ext uri="{147F2762-F138-4A5C-976F-8EAC2B608ADB}">
              <a16:predDERef xmlns:a16="http://schemas.microsoft.com/office/drawing/2014/main" pred="{005C45B2-14B1-3E7E-0BDA-513E56B80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225" y="2124075"/>
          <a:ext cx="2724150" cy="2047875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2</xdr:row>
      <xdr:rowOff>28575</xdr:rowOff>
    </xdr:from>
    <xdr:to>
      <xdr:col>22</xdr:col>
      <xdr:colOff>523875</xdr:colOff>
      <xdr:row>8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1713E3-FD6F-D1C2-B331-ADDC29139E3C}"/>
            </a:ext>
            <a:ext uri="{147F2762-F138-4A5C-976F-8EAC2B608ADB}">
              <a16:predDERef xmlns:a16="http://schemas.microsoft.com/office/drawing/2014/main" pred="{90C6B024-805A-7375-574A-BDD1623B9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92275" y="28575"/>
          <a:ext cx="4572000" cy="1190625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104775</xdr:rowOff>
    </xdr:from>
    <xdr:to>
      <xdr:col>20</xdr:col>
      <xdr:colOff>104775</xdr:colOff>
      <xdr:row>20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56AB-5880-EE3A-A990-5592E211D5D6}"/>
            </a:ext>
            <a:ext uri="{147F2762-F138-4A5C-976F-8EAC2B608ADB}">
              <a16:predDERef xmlns:a16="http://schemas.microsoft.com/office/drawing/2014/main" pred="{1B1713E3-FD6F-D1C2-B331-ADDC2913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54175" y="1247775"/>
          <a:ext cx="3009900" cy="2305050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8</xdr:row>
      <xdr:rowOff>114300</xdr:rowOff>
    </xdr:from>
    <xdr:to>
      <xdr:col>25</xdr:col>
      <xdr:colOff>257175</xdr:colOff>
      <xdr:row>20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F98A50-7E62-16C2-B008-AD3F407AE98F}"/>
            </a:ext>
            <a:ext uri="{147F2762-F138-4A5C-976F-8EAC2B608ADB}">
              <a16:predDERef xmlns:a16="http://schemas.microsoft.com/office/drawing/2014/main" pred="{8EAB56AB-5880-EE3A-A990-5592E211D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83125" y="1257300"/>
          <a:ext cx="3086100" cy="2305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9525</xdr:rowOff>
    </xdr:from>
    <xdr:to>
      <xdr:col>10</xdr:col>
      <xdr:colOff>561975</xdr:colOff>
      <xdr:row>14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34C75C-714B-470C-B1C9-F74D20A75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00025"/>
          <a:ext cx="6343650" cy="25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13</xdr:row>
      <xdr:rowOff>139700</xdr:rowOff>
    </xdr:from>
    <xdr:to>
      <xdr:col>11</xdr:col>
      <xdr:colOff>520700</xdr:colOff>
      <xdr:row>33</xdr:row>
      <xdr:rowOff>30842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E1F009-6790-B773-5B29-B5398599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2616200"/>
          <a:ext cx="7772400" cy="3701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ur01.safelinks.protection.outlook.com/?url=https%3A%2F%2Fws050.juntadeandalucia.es%2Fvea%2F%3Fqueueittoken%3De_procolageneral~q_60dc67df-2520-4740-92be-a0c4b6efe62b~ts_1773825070~ce_true~rt_safetynet~h_54e7c79078fcd40dc063f12fa641ac8e71d107492d6746d533b6ac2fa2bc9218&amp;data=05%7C02%7Cagonzalez%40exxita.com%7C74653f6bee7444de5cdc08de8503b85c%7C72c469d854054406996df8ffbf2933c5%7C0%7C0%7C639094448188097919%7CUnknown%7CTWFpbGZsb3d8eyJFbXB0eU1hcGkiOnRydWUsIlYiOiIwLjAuMDAwMCIsIlAiOiJXaW4zMiIsIkFOIjoiTWFpbCIsIldUIjoyfQ%3D%3D%7C0%7C%7C%7C&amp;sdata=o0i5XP7%2BGFiW4a0JDV1KsS3q%2FfmKEyHlbQ3tv3%2BA8xA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70"/>
  <sheetViews>
    <sheetView topLeftCell="A4" zoomScale="130" zoomScaleNormal="130" workbookViewId="0">
      <pane xSplit="1" topLeftCell="B1" activePane="topRight" state="frozen"/>
      <selection pane="topRight" activeCell="H19" sqref="H19"/>
    </sheetView>
  </sheetViews>
  <sheetFormatPr baseColWidth="10" defaultColWidth="8.83203125" defaultRowHeight="15"/>
  <cols>
    <col min="1" max="1" width="12.5" bestFit="1" customWidth="1"/>
    <col min="2" max="2" width="5.5" bestFit="1" customWidth="1"/>
    <col min="3" max="3" width="35.6640625" bestFit="1" customWidth="1"/>
    <col min="4" max="4" width="19.6640625" bestFit="1" customWidth="1"/>
    <col min="5" max="6" width="8.5" bestFit="1" customWidth="1"/>
    <col min="7" max="7" width="9.33203125" bestFit="1" customWidth="1"/>
    <col min="8" max="8" width="44.5" customWidth="1"/>
    <col min="9" max="9" width="42" customWidth="1"/>
    <col min="16" max="16" width="12.1640625" customWidth="1"/>
    <col min="17" max="17" width="33.5" customWidth="1"/>
  </cols>
  <sheetData>
    <row r="1" spans="1:9" s="39" customForma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 s="1">
        <v>46009</v>
      </c>
      <c r="F2" s="1">
        <v>46075</v>
      </c>
      <c r="G2" t="s">
        <v>11</v>
      </c>
    </row>
    <row r="3" spans="1:9" ht="16">
      <c r="A3" t="s">
        <v>7</v>
      </c>
      <c r="B3" t="s">
        <v>12</v>
      </c>
      <c r="C3" s="8" t="s">
        <v>13</v>
      </c>
      <c r="D3" t="s">
        <v>10</v>
      </c>
      <c r="G3" t="s">
        <v>11</v>
      </c>
      <c r="H3" t="s">
        <v>14</v>
      </c>
    </row>
    <row r="4" spans="1:9" ht="16">
      <c r="A4" t="s">
        <v>7</v>
      </c>
      <c r="B4" t="s">
        <v>15</v>
      </c>
      <c r="C4" s="8" t="s">
        <v>16</v>
      </c>
      <c r="D4" t="s">
        <v>10</v>
      </c>
      <c r="G4" t="s">
        <v>11</v>
      </c>
      <c r="H4" t="s">
        <v>17</v>
      </c>
    </row>
    <row r="5" spans="1:9">
      <c r="A5" t="s">
        <v>7</v>
      </c>
      <c r="B5" t="s">
        <v>18</v>
      </c>
      <c r="C5" t="s">
        <v>19</v>
      </c>
      <c r="D5" t="s">
        <v>10</v>
      </c>
      <c r="E5" s="1">
        <v>46009</v>
      </c>
      <c r="F5" s="1">
        <v>46104</v>
      </c>
      <c r="G5" t="s">
        <v>11</v>
      </c>
    </row>
    <row r="6" spans="1:9">
      <c r="A6" t="s">
        <v>7</v>
      </c>
      <c r="B6" t="s">
        <v>20</v>
      </c>
      <c r="C6" t="s">
        <v>21</v>
      </c>
      <c r="D6" t="s">
        <v>10</v>
      </c>
      <c r="E6" s="1"/>
      <c r="F6" s="1"/>
      <c r="G6" t="s">
        <v>11</v>
      </c>
    </row>
    <row r="7" spans="1:9" ht="16">
      <c r="A7" t="s">
        <v>7</v>
      </c>
      <c r="B7" t="s">
        <v>22</v>
      </c>
      <c r="C7" s="8" t="s">
        <v>23</v>
      </c>
      <c r="D7" t="s">
        <v>10</v>
      </c>
      <c r="G7" t="s">
        <v>11</v>
      </c>
      <c r="H7" t="s">
        <v>24</v>
      </c>
    </row>
    <row r="8" spans="1:9" ht="16">
      <c r="A8" t="s">
        <v>7</v>
      </c>
      <c r="B8" t="s">
        <v>25</v>
      </c>
      <c r="C8" s="8" t="s">
        <v>26</v>
      </c>
      <c r="D8" t="s">
        <v>10</v>
      </c>
      <c r="E8" s="1">
        <v>46111</v>
      </c>
      <c r="G8" s="32" t="s">
        <v>219</v>
      </c>
      <c r="H8" t="s">
        <v>24</v>
      </c>
    </row>
    <row r="9" spans="1:9" ht="16">
      <c r="A9" t="s">
        <v>7</v>
      </c>
      <c r="B9" t="s">
        <v>27</v>
      </c>
      <c r="C9" s="8" t="s">
        <v>28</v>
      </c>
      <c r="D9" t="s">
        <v>10</v>
      </c>
      <c r="G9" s="46" t="s">
        <v>29</v>
      </c>
      <c r="H9" t="s">
        <v>30</v>
      </c>
    </row>
    <row r="10" spans="1:9" ht="16">
      <c r="A10" t="s">
        <v>7</v>
      </c>
      <c r="B10" t="s">
        <v>31</v>
      </c>
      <c r="C10" s="8" t="s">
        <v>32</v>
      </c>
      <c r="D10" s="8" t="s">
        <v>27</v>
      </c>
      <c r="G10" s="46" t="s">
        <v>29</v>
      </c>
    </row>
    <row r="11" spans="1:9" ht="16">
      <c r="A11" t="s">
        <v>7</v>
      </c>
      <c r="B11" t="s">
        <v>33</v>
      </c>
      <c r="C11" s="8" t="s">
        <v>34</v>
      </c>
      <c r="D11" s="8" t="s">
        <v>25</v>
      </c>
      <c r="G11" s="46" t="s">
        <v>29</v>
      </c>
      <c r="H11" t="s">
        <v>248</v>
      </c>
    </row>
    <row r="12" spans="1:9" ht="16">
      <c r="A12" t="s">
        <v>7</v>
      </c>
      <c r="B12" t="s">
        <v>35</v>
      </c>
      <c r="C12" s="8" t="s">
        <v>36</v>
      </c>
      <c r="D12" s="8" t="s">
        <v>33</v>
      </c>
      <c r="G12" s="32" t="s">
        <v>219</v>
      </c>
    </row>
    <row r="13" spans="1:9">
      <c r="A13" t="s">
        <v>37</v>
      </c>
      <c r="B13" t="s">
        <v>38</v>
      </c>
      <c r="C13" t="s">
        <v>39</v>
      </c>
      <c r="D13" t="s">
        <v>10</v>
      </c>
      <c r="E13" s="1">
        <v>46076</v>
      </c>
      <c r="F13" s="1">
        <v>46099</v>
      </c>
      <c r="G13" t="s">
        <v>11</v>
      </c>
      <c r="H13" s="38" t="s">
        <v>40</v>
      </c>
    </row>
    <row r="14" spans="1:9" ht="16">
      <c r="A14" t="s">
        <v>37</v>
      </c>
      <c r="B14" t="s">
        <v>41</v>
      </c>
      <c r="C14" s="8" t="s">
        <v>42</v>
      </c>
      <c r="D14" t="s">
        <v>10</v>
      </c>
      <c r="E14" s="1"/>
      <c r="F14" s="6"/>
      <c r="G14" s="46" t="s">
        <v>29</v>
      </c>
      <c r="H14" s="2"/>
    </row>
    <row r="15" spans="1:9">
      <c r="A15" t="s">
        <v>37</v>
      </c>
      <c r="B15" t="s">
        <v>43</v>
      </c>
      <c r="C15" t="s">
        <v>44</v>
      </c>
      <c r="E15" s="1">
        <v>46118</v>
      </c>
      <c r="F15" s="6"/>
      <c r="G15" s="46" t="s">
        <v>29</v>
      </c>
      <c r="H15" t="s">
        <v>45</v>
      </c>
    </row>
    <row r="16" spans="1:9">
      <c r="A16" t="s">
        <v>37</v>
      </c>
      <c r="B16" t="s">
        <v>46</v>
      </c>
      <c r="C16" t="s">
        <v>47</v>
      </c>
      <c r="E16" s="6">
        <v>46119</v>
      </c>
      <c r="F16" s="1">
        <v>46234</v>
      </c>
      <c r="G16" s="32" t="s">
        <v>219</v>
      </c>
      <c r="H16" t="s">
        <v>272</v>
      </c>
      <c r="I16" s="7"/>
    </row>
    <row r="17" spans="1:9">
      <c r="A17" t="s">
        <v>37</v>
      </c>
      <c r="B17" t="s">
        <v>48</v>
      </c>
      <c r="C17" t="s">
        <v>264</v>
      </c>
      <c r="E17" s="1">
        <v>46174</v>
      </c>
      <c r="F17" s="1">
        <v>46295</v>
      </c>
      <c r="G17" s="32" t="s">
        <v>219</v>
      </c>
      <c r="H17" t="s">
        <v>250</v>
      </c>
      <c r="I17" t="s">
        <v>49</v>
      </c>
    </row>
    <row r="18" spans="1:9">
      <c r="A18" t="s">
        <v>37</v>
      </c>
      <c r="B18" t="s">
        <v>50</v>
      </c>
      <c r="C18" t="s">
        <v>51</v>
      </c>
      <c r="E18" s="1"/>
      <c r="F18" s="1"/>
      <c r="G18" s="46" t="s">
        <v>29</v>
      </c>
      <c r="H18" s="1" t="s">
        <v>52</v>
      </c>
    </row>
    <row r="19" spans="1:9">
      <c r="A19" t="s">
        <v>37</v>
      </c>
      <c r="B19" t="s">
        <v>53</v>
      </c>
      <c r="C19" t="s">
        <v>54</v>
      </c>
      <c r="D19" t="s">
        <v>10</v>
      </c>
      <c r="E19" s="1">
        <v>46045</v>
      </c>
      <c r="F19" s="1">
        <v>46083</v>
      </c>
      <c r="G19" t="s">
        <v>11</v>
      </c>
      <c r="H19" s="2"/>
    </row>
    <row r="20" spans="1:9" ht="32">
      <c r="A20" t="s">
        <v>37</v>
      </c>
      <c r="B20" t="s">
        <v>55</v>
      </c>
      <c r="C20" s="33" t="s">
        <v>56</v>
      </c>
      <c r="D20" t="s">
        <v>10</v>
      </c>
      <c r="E20" s="1">
        <v>46076</v>
      </c>
      <c r="F20" s="1">
        <v>46118</v>
      </c>
      <c r="G20" t="s">
        <v>11</v>
      </c>
      <c r="I20" s="8" t="s">
        <v>57</v>
      </c>
    </row>
    <row r="21" spans="1:9" ht="32">
      <c r="A21" t="s">
        <v>37</v>
      </c>
      <c r="B21" t="s">
        <v>58</v>
      </c>
      <c r="C21" s="8" t="s">
        <v>59</v>
      </c>
      <c r="D21" t="s">
        <v>10</v>
      </c>
      <c r="E21" s="1">
        <v>46086</v>
      </c>
      <c r="F21" s="1">
        <v>46099</v>
      </c>
      <c r="G21" t="s">
        <v>11</v>
      </c>
      <c r="I21" t="s">
        <v>60</v>
      </c>
    </row>
    <row r="22" spans="1:9" ht="16">
      <c r="A22" t="s">
        <v>37</v>
      </c>
      <c r="B22" t="s">
        <v>61</v>
      </c>
      <c r="C22" s="8" t="s">
        <v>62</v>
      </c>
      <c r="D22" s="8"/>
      <c r="E22" s="1">
        <v>46154</v>
      </c>
      <c r="F22" s="1"/>
      <c r="G22" s="32" t="s">
        <v>219</v>
      </c>
      <c r="H22" t="s">
        <v>250</v>
      </c>
    </row>
    <row r="23" spans="1:9" ht="16">
      <c r="A23" t="s">
        <v>37</v>
      </c>
      <c r="B23" t="s">
        <v>63</v>
      </c>
      <c r="C23" s="8" t="s">
        <v>265</v>
      </c>
      <c r="D23" s="8"/>
      <c r="E23" s="1">
        <v>46174</v>
      </c>
      <c r="F23" s="1">
        <v>46295</v>
      </c>
      <c r="G23" s="32" t="s">
        <v>219</v>
      </c>
      <c r="H23" t="s">
        <v>250</v>
      </c>
    </row>
    <row r="24" spans="1:9" ht="16">
      <c r="A24" t="s">
        <v>37</v>
      </c>
      <c r="B24" t="s">
        <v>64</v>
      </c>
      <c r="C24" s="8" t="s">
        <v>266</v>
      </c>
      <c r="D24" s="8"/>
      <c r="E24" s="1">
        <v>46174</v>
      </c>
      <c r="F24" s="1">
        <v>46265</v>
      </c>
      <c r="G24" s="45" t="s">
        <v>303</v>
      </c>
      <c r="H24" t="s">
        <v>250</v>
      </c>
    </row>
    <row r="25" spans="1:9" ht="32">
      <c r="A25" t="s">
        <v>37</v>
      </c>
      <c r="B25" t="s">
        <v>253</v>
      </c>
      <c r="C25" s="8" t="s">
        <v>269</v>
      </c>
      <c r="D25" s="8"/>
      <c r="E25" s="1">
        <v>46174</v>
      </c>
      <c r="F25" s="1">
        <v>46265</v>
      </c>
      <c r="G25" s="32" t="s">
        <v>219</v>
      </c>
      <c r="H25" t="s">
        <v>250</v>
      </c>
    </row>
    <row r="26" spans="1:9" ht="16">
      <c r="A26" t="s">
        <v>37</v>
      </c>
      <c r="B26" t="s">
        <v>254</v>
      </c>
      <c r="C26" s="8" t="s">
        <v>270</v>
      </c>
      <c r="D26" s="8"/>
      <c r="E26" s="1">
        <v>46169</v>
      </c>
      <c r="F26" s="1">
        <v>46173</v>
      </c>
      <c r="G26" s="32" t="s">
        <v>219</v>
      </c>
      <c r="H26" t="s">
        <v>271</v>
      </c>
    </row>
    <row r="27" spans="1:9">
      <c r="A27" t="s">
        <v>65</v>
      </c>
      <c r="B27" t="s">
        <v>66</v>
      </c>
      <c r="C27" t="s">
        <v>67</v>
      </c>
      <c r="D27" t="s">
        <v>10</v>
      </c>
      <c r="E27" s="11">
        <v>45820</v>
      </c>
      <c r="F27" s="10">
        <f>E27</f>
        <v>45820</v>
      </c>
      <c r="G27" t="s">
        <v>11</v>
      </c>
      <c r="H27" s="2"/>
    </row>
    <row r="28" spans="1:9">
      <c r="A28" t="s">
        <v>65</v>
      </c>
      <c r="B28" t="s">
        <v>68</v>
      </c>
      <c r="C28" t="s">
        <v>69</v>
      </c>
      <c r="D28" t="s">
        <v>10</v>
      </c>
      <c r="E28" s="11">
        <v>45915</v>
      </c>
      <c r="F28" s="10">
        <f>E28</f>
        <v>45915</v>
      </c>
      <c r="G28" t="s">
        <v>11</v>
      </c>
      <c r="H28" s="2"/>
    </row>
    <row r="29" spans="1:9">
      <c r="A29" t="s">
        <v>65</v>
      </c>
      <c r="B29" t="s">
        <v>70</v>
      </c>
      <c r="C29" t="s">
        <v>71</v>
      </c>
      <c r="D29" t="s">
        <v>10</v>
      </c>
      <c r="E29" s="11">
        <v>46051</v>
      </c>
      <c r="F29" s="10">
        <f t="shared" ref="F29:F31" si="0">E29</f>
        <v>46051</v>
      </c>
      <c r="G29" t="s">
        <v>11</v>
      </c>
      <c r="H29" s="9" t="s">
        <v>72</v>
      </c>
    </row>
    <row r="30" spans="1:9">
      <c r="A30" t="s">
        <v>65</v>
      </c>
      <c r="B30" t="s">
        <v>73</v>
      </c>
      <c r="C30" t="s">
        <v>74</v>
      </c>
      <c r="D30" t="s">
        <v>10</v>
      </c>
      <c r="E30" s="11">
        <v>46070</v>
      </c>
      <c r="F30" s="10">
        <f t="shared" si="0"/>
        <v>46070</v>
      </c>
      <c r="G30" t="s">
        <v>11</v>
      </c>
      <c r="H30" s="9"/>
    </row>
    <row r="31" spans="1:9">
      <c r="A31" t="s">
        <v>65</v>
      </c>
      <c r="B31" t="s">
        <v>75</v>
      </c>
      <c r="C31" t="s">
        <v>76</v>
      </c>
      <c r="D31" t="s">
        <v>10</v>
      </c>
      <c r="E31" s="11">
        <v>46076</v>
      </c>
      <c r="F31" s="10">
        <f t="shared" si="0"/>
        <v>46076</v>
      </c>
      <c r="G31" t="s">
        <v>11</v>
      </c>
      <c r="H31" s="6" t="s">
        <v>77</v>
      </c>
    </row>
    <row r="32" spans="1:9">
      <c r="A32" t="s">
        <v>78</v>
      </c>
      <c r="B32" t="s">
        <v>79</v>
      </c>
      <c r="C32" s="3" t="s">
        <v>80</v>
      </c>
      <c r="D32" s="3"/>
      <c r="E32" s="1"/>
      <c r="F32" s="1"/>
      <c r="G32" s="46" t="s">
        <v>29</v>
      </c>
      <c r="H32" s="2"/>
    </row>
    <row r="33" spans="1:8" ht="16">
      <c r="A33" t="s">
        <v>78</v>
      </c>
      <c r="B33" t="s">
        <v>81</v>
      </c>
      <c r="C33" s="5" t="s">
        <v>82</v>
      </c>
      <c r="D33" s="5" t="s">
        <v>83</v>
      </c>
      <c r="E33" s="1"/>
      <c r="F33" s="1"/>
      <c r="G33" s="32"/>
      <c r="H33" s="2"/>
    </row>
    <row r="34" spans="1:8">
      <c r="A34" t="s">
        <v>78</v>
      </c>
      <c r="B34" t="s">
        <v>84</v>
      </c>
      <c r="C34" s="3" t="s">
        <v>85</v>
      </c>
      <c r="D34" s="3"/>
      <c r="E34" s="1"/>
      <c r="F34" s="1"/>
      <c r="G34" s="46" t="s">
        <v>29</v>
      </c>
      <c r="H34" s="2"/>
    </row>
    <row r="35" spans="1:8">
      <c r="A35" t="s">
        <v>78</v>
      </c>
      <c r="B35" t="s">
        <v>86</v>
      </c>
      <c r="C35" s="3" t="s">
        <v>87</v>
      </c>
      <c r="D35" s="3" t="s">
        <v>88</v>
      </c>
      <c r="E35" s="1"/>
      <c r="F35" s="1"/>
      <c r="H35" s="2"/>
    </row>
    <row r="36" spans="1:8">
      <c r="A36" t="s">
        <v>89</v>
      </c>
      <c r="B36" t="s">
        <v>90</v>
      </c>
      <c r="C36" s="3" t="s">
        <v>91</v>
      </c>
      <c r="D36" t="s">
        <v>10</v>
      </c>
      <c r="F36" s="1">
        <v>46007</v>
      </c>
      <c r="G36" t="s">
        <v>11</v>
      </c>
    </row>
    <row r="37" spans="1:8">
      <c r="A37" t="s">
        <v>89</v>
      </c>
      <c r="B37" t="s">
        <v>92</v>
      </c>
      <c r="C37" s="3" t="s">
        <v>93</v>
      </c>
      <c r="D37" t="s">
        <v>10</v>
      </c>
      <c r="F37" s="1">
        <v>46101</v>
      </c>
      <c r="G37" t="s">
        <v>11</v>
      </c>
      <c r="H37" t="s">
        <v>94</v>
      </c>
    </row>
    <row r="38" spans="1:8">
      <c r="A38" t="s">
        <v>89</v>
      </c>
      <c r="B38" t="s">
        <v>95</v>
      </c>
      <c r="C38" s="3" t="s">
        <v>96</v>
      </c>
      <c r="F38" s="1">
        <v>46188</v>
      </c>
    </row>
    <row r="39" spans="1:8">
      <c r="A39" t="s">
        <v>89</v>
      </c>
      <c r="B39" t="s">
        <v>97</v>
      </c>
      <c r="C39" s="3" t="s">
        <v>98</v>
      </c>
      <c r="D39" t="s">
        <v>10</v>
      </c>
      <c r="F39" s="1">
        <v>46157</v>
      </c>
      <c r="G39" t="s">
        <v>11</v>
      </c>
      <c r="H39" t="s">
        <v>99</v>
      </c>
    </row>
    <row r="40" spans="1:8">
      <c r="A40" t="s">
        <v>89</v>
      </c>
      <c r="B40" t="s">
        <v>100</v>
      </c>
      <c r="C40" s="3" t="s">
        <v>101</v>
      </c>
      <c r="D40" t="s">
        <v>10</v>
      </c>
      <c r="E40" s="1">
        <v>46162</v>
      </c>
      <c r="F40" s="1">
        <v>46163</v>
      </c>
      <c r="G40" t="s">
        <v>11</v>
      </c>
    </row>
    <row r="41" spans="1:8">
      <c r="A41" t="s">
        <v>89</v>
      </c>
      <c r="B41" t="s">
        <v>102</v>
      </c>
      <c r="C41" s="3" t="s">
        <v>103</v>
      </c>
      <c r="D41" s="3" t="s">
        <v>95</v>
      </c>
      <c r="E41" s="1">
        <v>46188</v>
      </c>
      <c r="F41" s="1">
        <v>46264</v>
      </c>
    </row>
    <row r="42" spans="1:8">
      <c r="A42" t="s">
        <v>89</v>
      </c>
      <c r="B42" t="s">
        <v>104</v>
      </c>
      <c r="C42" s="3" t="s">
        <v>105</v>
      </c>
      <c r="D42" s="3" t="s">
        <v>267</v>
      </c>
      <c r="E42" s="1">
        <v>46266</v>
      </c>
      <c r="F42" s="1">
        <v>46295</v>
      </c>
    </row>
    <row r="43" spans="1:8">
      <c r="A43" t="s">
        <v>89</v>
      </c>
      <c r="B43" t="s">
        <v>106</v>
      </c>
      <c r="C43" s="3" t="s">
        <v>107</v>
      </c>
      <c r="D43" s="3" t="s">
        <v>104</v>
      </c>
      <c r="E43" s="1">
        <v>46296</v>
      </c>
      <c r="F43" s="1">
        <v>46310</v>
      </c>
    </row>
    <row r="44" spans="1:8">
      <c r="A44" t="s">
        <v>89</v>
      </c>
      <c r="B44" t="s">
        <v>108</v>
      </c>
      <c r="C44" s="3" t="s">
        <v>109</v>
      </c>
      <c r="D44" s="3" t="s">
        <v>268</v>
      </c>
      <c r="E44" s="1">
        <v>46311</v>
      </c>
      <c r="F44" s="1"/>
    </row>
    <row r="45" spans="1:8">
      <c r="A45" t="s">
        <v>110</v>
      </c>
      <c r="B45" t="s">
        <v>111</v>
      </c>
      <c r="C45" s="3" t="s">
        <v>112</v>
      </c>
      <c r="D45" s="3"/>
      <c r="E45" s="1">
        <v>46146</v>
      </c>
      <c r="F45" s="1">
        <v>46171</v>
      </c>
      <c r="G45" t="s">
        <v>29</v>
      </c>
    </row>
    <row r="46" spans="1:8">
      <c r="A46" t="s">
        <v>110</v>
      </c>
      <c r="B46" t="s">
        <v>113</v>
      </c>
      <c r="C46" s="3" t="s">
        <v>114</v>
      </c>
      <c r="E46" s="1">
        <v>46146</v>
      </c>
      <c r="F46" s="1"/>
      <c r="G46" s="32" t="s">
        <v>219</v>
      </c>
    </row>
    <row r="47" spans="1:8">
      <c r="A47" t="s">
        <v>110</v>
      </c>
      <c r="B47" t="s">
        <v>115</v>
      </c>
      <c r="C47" s="3" t="s">
        <v>116</v>
      </c>
      <c r="D47" s="3" t="s">
        <v>117</v>
      </c>
      <c r="E47" s="1"/>
      <c r="F47" s="1"/>
    </row>
    <row r="48" spans="1:8">
      <c r="A48" t="s">
        <v>110</v>
      </c>
      <c r="B48" t="s">
        <v>118</v>
      </c>
      <c r="C48" s="3" t="s">
        <v>119</v>
      </c>
      <c r="D48" s="3" t="s">
        <v>113</v>
      </c>
      <c r="E48" s="1">
        <v>46188</v>
      </c>
      <c r="F48" s="1">
        <v>46192</v>
      </c>
    </row>
    <row r="49" spans="1:8">
      <c r="A49" t="s">
        <v>110</v>
      </c>
      <c r="B49" t="s">
        <v>120</v>
      </c>
      <c r="C49" s="3" t="s">
        <v>121</v>
      </c>
      <c r="D49" s="3" t="s">
        <v>115</v>
      </c>
      <c r="E49" s="1">
        <v>46195</v>
      </c>
      <c r="F49" s="1">
        <v>46203</v>
      </c>
    </row>
    <row r="50" spans="1:8">
      <c r="A50" t="s">
        <v>122</v>
      </c>
      <c r="B50" t="s">
        <v>123</v>
      </c>
      <c r="C50" t="s">
        <v>124</v>
      </c>
      <c r="E50" s="1">
        <v>46266</v>
      </c>
      <c r="F50" s="1">
        <v>46280</v>
      </c>
      <c r="G50" s="1"/>
      <c r="H50" t="s">
        <v>125</v>
      </c>
    </row>
    <row r="51" spans="1:8">
      <c r="A51" t="s">
        <v>122</v>
      </c>
      <c r="B51" t="s">
        <v>126</v>
      </c>
      <c r="C51" t="s">
        <v>127</v>
      </c>
      <c r="E51" s="1"/>
      <c r="F51" s="1"/>
      <c r="G51" s="1"/>
    </row>
    <row r="52" spans="1:8">
      <c r="A52" t="s">
        <v>122</v>
      </c>
      <c r="B52" t="s">
        <v>128</v>
      </c>
      <c r="C52" t="s">
        <v>129</v>
      </c>
      <c r="E52" s="1"/>
      <c r="F52" s="1"/>
      <c r="G52" s="1"/>
    </row>
    <row r="53" spans="1:8">
      <c r="A53" t="s">
        <v>122</v>
      </c>
      <c r="B53" t="s">
        <v>130</v>
      </c>
      <c r="C53" s="3" t="s">
        <v>131</v>
      </c>
      <c r="D53" s="3"/>
    </row>
    <row r="54" spans="1:8">
      <c r="A54" t="s">
        <v>132</v>
      </c>
      <c r="B54" t="s">
        <v>133</v>
      </c>
      <c r="C54" t="s">
        <v>134</v>
      </c>
      <c r="D54" t="s">
        <v>10</v>
      </c>
      <c r="E54" s="1">
        <v>46164</v>
      </c>
      <c r="F54" s="1">
        <v>46168</v>
      </c>
      <c r="G54" s="1"/>
    </row>
    <row r="55" spans="1:8">
      <c r="A55" t="s">
        <v>132</v>
      </c>
      <c r="B55" t="s">
        <v>135</v>
      </c>
      <c r="C55" s="3" t="s">
        <v>136</v>
      </c>
      <c r="D55" s="3"/>
      <c r="E55" s="1">
        <v>46174</v>
      </c>
      <c r="F55" s="1"/>
      <c r="G55" s="32" t="s">
        <v>219</v>
      </c>
      <c r="H55" t="s">
        <v>273</v>
      </c>
    </row>
    <row r="56" spans="1:8">
      <c r="A56" t="s">
        <v>132</v>
      </c>
      <c r="B56" t="s">
        <v>137</v>
      </c>
      <c r="C56" s="3" t="s">
        <v>138</v>
      </c>
      <c r="D56" s="3"/>
      <c r="F56" s="1"/>
      <c r="G56" s="1"/>
    </row>
    <row r="57" spans="1:8">
      <c r="A57" t="s">
        <v>132</v>
      </c>
      <c r="B57" t="s">
        <v>139</v>
      </c>
      <c r="C57" s="3" t="s">
        <v>140</v>
      </c>
      <c r="D57" s="3"/>
    </row>
    <row r="58" spans="1:8">
      <c r="A58" t="s">
        <v>132</v>
      </c>
      <c r="B58" t="s">
        <v>141</v>
      </c>
      <c r="C58" s="3" t="s">
        <v>142</v>
      </c>
    </row>
    <row r="59" spans="1:8">
      <c r="A59" t="s">
        <v>132</v>
      </c>
      <c r="B59" t="s">
        <v>143</v>
      </c>
      <c r="C59" s="3" t="s">
        <v>144</v>
      </c>
      <c r="E59" s="1">
        <v>46141</v>
      </c>
      <c r="F59" s="1">
        <v>46174</v>
      </c>
      <c r="G59" s="32" t="s">
        <v>219</v>
      </c>
      <c r="H59" t="s">
        <v>249</v>
      </c>
    </row>
    <row r="60" spans="1:8">
      <c r="A60" t="s">
        <v>145</v>
      </c>
      <c r="B60" t="s">
        <v>146</v>
      </c>
      <c r="C60" s="3" t="s">
        <v>147</v>
      </c>
    </row>
    <row r="61" spans="1:8">
      <c r="A61" t="s">
        <v>145</v>
      </c>
      <c r="B61" t="s">
        <v>148</v>
      </c>
      <c r="C61" s="3" t="s">
        <v>149</v>
      </c>
    </row>
    <row r="62" spans="1:8">
      <c r="A62" t="s">
        <v>145</v>
      </c>
      <c r="B62" t="s">
        <v>150</v>
      </c>
      <c r="C62" s="3"/>
    </row>
    <row r="63" spans="1:8">
      <c r="A63" t="s">
        <v>151</v>
      </c>
      <c r="B63" t="s">
        <v>79</v>
      </c>
      <c r="C63" s="3" t="s">
        <v>259</v>
      </c>
      <c r="D63" s="3"/>
      <c r="E63" s="1">
        <v>46143</v>
      </c>
      <c r="F63" s="1">
        <v>45808</v>
      </c>
      <c r="G63" s="46" t="s">
        <v>29</v>
      </c>
    </row>
    <row r="64" spans="1:8">
      <c r="A64" t="s">
        <v>151</v>
      </c>
      <c r="B64" t="s">
        <v>81</v>
      </c>
      <c r="C64" s="3" t="s">
        <v>260</v>
      </c>
      <c r="D64" s="3" t="s">
        <v>152</v>
      </c>
      <c r="E64" s="1">
        <v>46266</v>
      </c>
      <c r="F64" s="1"/>
      <c r="G64" s="1"/>
    </row>
    <row r="65" spans="1:7">
      <c r="A65" t="s">
        <v>151</v>
      </c>
      <c r="B65" t="s">
        <v>84</v>
      </c>
      <c r="C65" s="3" t="s">
        <v>251</v>
      </c>
      <c r="D65" s="3"/>
      <c r="E65" s="1">
        <v>46099</v>
      </c>
      <c r="F65" s="1">
        <v>46191</v>
      </c>
      <c r="G65" s="46" t="s">
        <v>29</v>
      </c>
    </row>
    <row r="66" spans="1:7">
      <c r="A66" t="s">
        <v>151</v>
      </c>
      <c r="B66" t="s">
        <v>86</v>
      </c>
      <c r="C66" s="3" t="s">
        <v>252</v>
      </c>
      <c r="D66" s="3"/>
      <c r="E66" s="1">
        <v>46174</v>
      </c>
      <c r="F66" s="1"/>
      <c r="G66" s="1"/>
    </row>
    <row r="67" spans="1:7">
      <c r="A67" t="s">
        <v>151</v>
      </c>
      <c r="B67" t="s">
        <v>255</v>
      </c>
      <c r="C67" s="3" t="s">
        <v>257</v>
      </c>
      <c r="D67" s="3" t="s">
        <v>84</v>
      </c>
      <c r="E67" s="1">
        <v>46174</v>
      </c>
      <c r="F67" s="1"/>
      <c r="G67" s="1"/>
    </row>
    <row r="68" spans="1:7">
      <c r="A68" t="s">
        <v>151</v>
      </c>
      <c r="B68" t="s">
        <v>256</v>
      </c>
      <c r="C68" s="3" t="s">
        <v>258</v>
      </c>
      <c r="D68" s="3" t="s">
        <v>84</v>
      </c>
      <c r="E68" s="6">
        <v>46174</v>
      </c>
      <c r="F68" s="1"/>
      <c r="G68" s="1"/>
    </row>
    <row r="69" spans="1:7">
      <c r="A69" t="s">
        <v>151</v>
      </c>
      <c r="B69" t="s">
        <v>262</v>
      </c>
      <c r="C69" s="3" t="s">
        <v>263</v>
      </c>
      <c r="D69" s="3" t="s">
        <v>84</v>
      </c>
      <c r="E69" s="6">
        <v>46174</v>
      </c>
      <c r="F69" s="1"/>
      <c r="G69" s="1"/>
    </row>
    <row r="70" spans="1:7">
      <c r="A70" t="s">
        <v>151</v>
      </c>
      <c r="B70" t="s">
        <v>153</v>
      </c>
      <c r="C70" s="3" t="s">
        <v>261</v>
      </c>
      <c r="D70" s="3" t="s">
        <v>108</v>
      </c>
      <c r="E70" s="1">
        <v>46388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1FF7-0493-4084-A8DC-1524920A4EAA}">
  <dimension ref="A2:A5"/>
  <sheetViews>
    <sheetView workbookViewId="0">
      <selection activeCell="A6" sqref="A6"/>
    </sheetView>
  </sheetViews>
  <sheetFormatPr baseColWidth="10" defaultColWidth="8.83203125" defaultRowHeight="15"/>
  <cols>
    <col min="1" max="1" width="25.5" customWidth="1"/>
  </cols>
  <sheetData>
    <row r="2" spans="1:1">
      <c r="A2" t="s">
        <v>154</v>
      </c>
    </row>
    <row r="3" spans="1:1">
      <c r="A3" t="s">
        <v>155</v>
      </c>
    </row>
    <row r="4" spans="1:1">
      <c r="A4" t="s">
        <v>156</v>
      </c>
    </row>
    <row r="5" spans="1:1">
      <c r="A5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99A0-EE07-4D29-87EB-A9740D0A8E9D}">
  <dimension ref="A1:AE79"/>
  <sheetViews>
    <sheetView topLeftCell="U1" workbookViewId="0">
      <selection activeCell="AE25" sqref="AA3:AE25"/>
    </sheetView>
  </sheetViews>
  <sheetFormatPr baseColWidth="10" defaultColWidth="8.83203125" defaultRowHeight="15"/>
  <cols>
    <col min="1" max="1" width="4" bestFit="1" customWidth="1"/>
    <col min="2" max="2" width="9.6640625" bestFit="1" customWidth="1"/>
    <col min="3" max="3" width="7.6640625" bestFit="1" customWidth="1"/>
    <col min="4" max="4" width="34.83203125" bestFit="1" customWidth="1"/>
    <col min="5" max="5" width="21.1640625" bestFit="1" customWidth="1"/>
    <col min="11" max="11" width="2.33203125" bestFit="1" customWidth="1"/>
    <col min="12" max="12" width="9.6640625" bestFit="1" customWidth="1"/>
    <col min="13" max="13" width="7.6640625" bestFit="1" customWidth="1"/>
    <col min="14" max="14" width="35.5" bestFit="1" customWidth="1"/>
    <col min="15" max="15" width="21.1640625" bestFit="1" customWidth="1"/>
    <col min="27" max="27" width="3.5" bestFit="1" customWidth="1"/>
    <col min="30" max="30" width="35.5" bestFit="1" customWidth="1"/>
    <col min="31" max="31" width="21.1640625" bestFit="1" customWidth="1"/>
  </cols>
  <sheetData>
    <row r="1" spans="1:31">
      <c r="D1" t="s">
        <v>158</v>
      </c>
      <c r="N1" t="s">
        <v>159</v>
      </c>
      <c r="AD1" t="s">
        <v>160</v>
      </c>
    </row>
    <row r="3" spans="1:31">
      <c r="A3" s="20"/>
      <c r="B3" s="20"/>
      <c r="C3" s="20"/>
      <c r="D3" s="20" t="s">
        <v>161</v>
      </c>
      <c r="E3" s="20"/>
      <c r="K3" s="20"/>
      <c r="L3" s="20"/>
      <c r="M3" s="20"/>
      <c r="N3" s="20" t="s">
        <v>161</v>
      </c>
      <c r="O3" s="20"/>
      <c r="AA3" s="20"/>
      <c r="AB3" s="20"/>
      <c r="AC3" s="20"/>
      <c r="AD3" s="20" t="s">
        <v>161</v>
      </c>
      <c r="AE3" s="20"/>
    </row>
    <row r="4" spans="1:31">
      <c r="A4">
        <v>1</v>
      </c>
      <c r="B4" t="s">
        <v>162</v>
      </c>
      <c r="C4" s="13">
        <v>46157</v>
      </c>
      <c r="D4" t="s">
        <v>163</v>
      </c>
      <c r="E4" t="s">
        <v>164</v>
      </c>
      <c r="K4">
        <v>1</v>
      </c>
      <c r="L4" t="s">
        <v>162</v>
      </c>
      <c r="M4" s="13">
        <v>46157</v>
      </c>
      <c r="N4" t="s">
        <v>163</v>
      </c>
      <c r="O4" t="s">
        <v>164</v>
      </c>
      <c r="AA4" s="34">
        <v>1</v>
      </c>
      <c r="AB4" s="34" t="s">
        <v>162</v>
      </c>
      <c r="AC4" s="35">
        <v>46157</v>
      </c>
      <c r="AD4" s="34" t="s">
        <v>163</v>
      </c>
      <c r="AE4" s="34" t="s">
        <v>164</v>
      </c>
    </row>
    <row r="5" spans="1:31">
      <c r="C5" s="13"/>
      <c r="D5" t="s">
        <v>165</v>
      </c>
      <c r="E5" t="s">
        <v>166</v>
      </c>
      <c r="M5" s="13"/>
      <c r="N5" t="s">
        <v>165</v>
      </c>
      <c r="O5" t="s">
        <v>166</v>
      </c>
      <c r="AA5" s="34"/>
      <c r="AB5" s="34"/>
      <c r="AC5" s="35"/>
      <c r="AD5" s="34" t="s">
        <v>165</v>
      </c>
      <c r="AE5" s="34" t="s">
        <v>166</v>
      </c>
    </row>
    <row r="6" spans="1:31">
      <c r="C6" s="13"/>
      <c r="M6" s="13"/>
      <c r="AC6" s="13"/>
    </row>
    <row r="7" spans="1:31">
      <c r="A7">
        <v>2</v>
      </c>
      <c r="B7" t="s">
        <v>167</v>
      </c>
      <c r="C7" s="13">
        <v>46158</v>
      </c>
      <c r="D7" t="s">
        <v>168</v>
      </c>
      <c r="E7" t="s">
        <v>169</v>
      </c>
      <c r="K7">
        <v>2</v>
      </c>
      <c r="L7" t="s">
        <v>167</v>
      </c>
      <c r="M7" s="13">
        <v>46158</v>
      </c>
      <c r="N7" t="s">
        <v>168</v>
      </c>
      <c r="O7" t="s">
        <v>169</v>
      </c>
      <c r="AA7" t="s">
        <v>170</v>
      </c>
      <c r="AB7" t="s">
        <v>167</v>
      </c>
      <c r="AC7" s="13">
        <v>46158</v>
      </c>
      <c r="AD7" t="s">
        <v>163</v>
      </c>
      <c r="AE7" t="s">
        <v>164</v>
      </c>
    </row>
    <row r="8" spans="1:31">
      <c r="D8" s="22" t="s">
        <v>171</v>
      </c>
      <c r="N8" s="22" t="s">
        <v>171</v>
      </c>
      <c r="AD8" t="s">
        <v>165</v>
      </c>
      <c r="AE8" t="s">
        <v>166</v>
      </c>
    </row>
    <row r="10" spans="1:31">
      <c r="A10">
        <v>3</v>
      </c>
      <c r="B10" t="s">
        <v>172</v>
      </c>
      <c r="C10" s="13">
        <v>46159</v>
      </c>
      <c r="D10" s="22" t="s">
        <v>171</v>
      </c>
      <c r="K10">
        <v>3</v>
      </c>
      <c r="L10" t="s">
        <v>172</v>
      </c>
      <c r="M10" s="13">
        <v>46159</v>
      </c>
      <c r="N10" s="22" t="s">
        <v>171</v>
      </c>
      <c r="AA10" t="s">
        <v>173</v>
      </c>
      <c r="AB10" t="s">
        <v>172</v>
      </c>
      <c r="AC10" s="13">
        <v>46159</v>
      </c>
      <c r="AD10" t="s">
        <v>163</v>
      </c>
      <c r="AE10" t="s">
        <v>164</v>
      </c>
    </row>
    <row r="11" spans="1:31">
      <c r="AD11" t="s">
        <v>165</v>
      </c>
      <c r="AE11" t="s">
        <v>166</v>
      </c>
    </row>
    <row r="12" spans="1:31">
      <c r="A12">
        <v>4</v>
      </c>
      <c r="B12" t="s">
        <v>174</v>
      </c>
      <c r="C12" s="13">
        <v>46160</v>
      </c>
      <c r="D12" t="s">
        <v>175</v>
      </c>
      <c r="E12" t="s">
        <v>176</v>
      </c>
      <c r="K12">
        <v>4</v>
      </c>
      <c r="L12" t="s">
        <v>174</v>
      </c>
      <c r="M12" s="13">
        <v>46160</v>
      </c>
      <c r="N12" t="s">
        <v>175</v>
      </c>
      <c r="O12" t="s">
        <v>176</v>
      </c>
    </row>
    <row r="13" spans="1:31">
      <c r="D13" t="s">
        <v>177</v>
      </c>
      <c r="E13" t="s">
        <v>178</v>
      </c>
      <c r="N13" t="s">
        <v>177</v>
      </c>
      <c r="O13" t="s">
        <v>178</v>
      </c>
      <c r="AB13" t="s">
        <v>174</v>
      </c>
      <c r="AC13" s="13">
        <v>46160</v>
      </c>
      <c r="AD13" t="s">
        <v>175</v>
      </c>
      <c r="AE13" s="21" t="s">
        <v>176</v>
      </c>
    </row>
    <row r="14" spans="1:31">
      <c r="D14" s="4" t="s">
        <v>179</v>
      </c>
      <c r="E14" t="s">
        <v>180</v>
      </c>
      <c r="N14" s="4" t="s">
        <v>179</v>
      </c>
      <c r="O14" t="s">
        <v>180</v>
      </c>
      <c r="AD14" t="s">
        <v>177</v>
      </c>
      <c r="AE14" t="s">
        <v>178</v>
      </c>
    </row>
    <row r="15" spans="1:31">
      <c r="D15" s="22" t="s">
        <v>181</v>
      </c>
      <c r="N15" s="22" t="s">
        <v>181</v>
      </c>
      <c r="AD15" s="4" t="s">
        <v>179</v>
      </c>
      <c r="AE15" t="s">
        <v>180</v>
      </c>
    </row>
    <row r="16" spans="1:31">
      <c r="AD16" s="22" t="s">
        <v>181</v>
      </c>
    </row>
    <row r="17" spans="1:31">
      <c r="A17">
        <v>5</v>
      </c>
      <c r="B17" t="s">
        <v>182</v>
      </c>
      <c r="C17" s="13">
        <v>46161</v>
      </c>
      <c r="D17" s="4" t="s">
        <v>179</v>
      </c>
      <c r="E17" t="s">
        <v>183</v>
      </c>
      <c r="K17">
        <v>5</v>
      </c>
      <c r="L17" t="s">
        <v>182</v>
      </c>
      <c r="M17" s="13">
        <v>46161</v>
      </c>
      <c r="N17" s="4" t="s">
        <v>179</v>
      </c>
      <c r="O17" t="s">
        <v>183</v>
      </c>
    </row>
    <row r="18" spans="1:31">
      <c r="C18" s="13"/>
      <c r="D18" s="22" t="s">
        <v>181</v>
      </c>
      <c r="M18" s="13"/>
      <c r="N18" t="s">
        <v>184</v>
      </c>
      <c r="O18" t="s">
        <v>185</v>
      </c>
      <c r="AB18" t="s">
        <v>182</v>
      </c>
      <c r="AC18" s="13">
        <v>46161</v>
      </c>
      <c r="AD18" s="4" t="s">
        <v>179</v>
      </c>
      <c r="AE18" t="s">
        <v>183</v>
      </c>
    </row>
    <row r="19" spans="1:31">
      <c r="N19" t="s">
        <v>186</v>
      </c>
      <c r="O19" t="s">
        <v>187</v>
      </c>
      <c r="AC19" s="13"/>
      <c r="AD19" t="s">
        <v>184</v>
      </c>
      <c r="AE19" t="s">
        <v>185</v>
      </c>
    </row>
    <row r="20" spans="1:31">
      <c r="A20">
        <v>6</v>
      </c>
      <c r="B20" t="s">
        <v>188</v>
      </c>
      <c r="C20" s="13">
        <v>46162</v>
      </c>
      <c r="D20" s="4" t="s">
        <v>179</v>
      </c>
      <c r="E20" t="s">
        <v>183</v>
      </c>
      <c r="N20" s="21" t="s">
        <v>189</v>
      </c>
      <c r="AD20" t="s">
        <v>186</v>
      </c>
      <c r="AE20" t="s">
        <v>187</v>
      </c>
    </row>
    <row r="21" spans="1:31">
      <c r="D21" t="s">
        <v>184</v>
      </c>
      <c r="E21" t="s">
        <v>185</v>
      </c>
      <c r="N21" t="s">
        <v>190</v>
      </c>
      <c r="O21" t="s">
        <v>191</v>
      </c>
      <c r="AD21" s="21" t="s">
        <v>189</v>
      </c>
    </row>
    <row r="22" spans="1:31">
      <c r="D22" t="s">
        <v>186</v>
      </c>
      <c r="E22" t="s">
        <v>187</v>
      </c>
      <c r="AD22" t="s">
        <v>190</v>
      </c>
      <c r="AE22" t="s">
        <v>191</v>
      </c>
    </row>
    <row r="23" spans="1:31">
      <c r="D23" s="21" t="s">
        <v>189</v>
      </c>
      <c r="K23">
        <v>6</v>
      </c>
      <c r="L23" t="s">
        <v>188</v>
      </c>
      <c r="M23" s="13">
        <v>46162</v>
      </c>
      <c r="N23" t="s">
        <v>192</v>
      </c>
      <c r="O23" t="s">
        <v>193</v>
      </c>
    </row>
    <row r="24" spans="1:31">
      <c r="O24" s="12" t="s">
        <v>194</v>
      </c>
      <c r="AB24" t="s">
        <v>188</v>
      </c>
      <c r="AC24" s="13">
        <v>46162</v>
      </c>
      <c r="AD24" t="s">
        <v>192</v>
      </c>
      <c r="AE24" t="s">
        <v>193</v>
      </c>
    </row>
    <row r="25" spans="1:31">
      <c r="A25">
        <v>7</v>
      </c>
      <c r="B25" t="s">
        <v>195</v>
      </c>
      <c r="C25" s="13">
        <v>46163</v>
      </c>
      <c r="D25" t="s">
        <v>190</v>
      </c>
      <c r="E25" t="s">
        <v>191</v>
      </c>
      <c r="AE25" s="12" t="s">
        <v>194</v>
      </c>
    </row>
    <row r="26" spans="1:31">
      <c r="C26" s="13"/>
      <c r="E26" t="s">
        <v>193</v>
      </c>
    </row>
    <row r="27" spans="1:31">
      <c r="D27" t="s">
        <v>192</v>
      </c>
      <c r="E27" s="12" t="s">
        <v>194</v>
      </c>
    </row>
    <row r="29" spans="1:31">
      <c r="A29" s="18"/>
      <c r="B29" s="18" t="s">
        <v>195</v>
      </c>
      <c r="C29" s="18"/>
      <c r="D29" s="18" t="s">
        <v>196</v>
      </c>
      <c r="E29" s="19">
        <v>0.36458333333333331</v>
      </c>
      <c r="K29" s="18"/>
      <c r="L29" s="18" t="s">
        <v>195</v>
      </c>
      <c r="M29" s="18"/>
      <c r="N29" s="18" t="s">
        <v>196</v>
      </c>
      <c r="O29" s="19">
        <v>0.36458333333333331</v>
      </c>
    </row>
    <row r="30" spans="1:31">
      <c r="M30" s="13"/>
    </row>
    <row r="31" spans="1:31">
      <c r="M31" s="13"/>
    </row>
    <row r="32" spans="1:31" ht="48">
      <c r="D32" s="8" t="s">
        <v>197</v>
      </c>
    </row>
    <row r="34" spans="4:4" ht="18">
      <c r="D34" s="17" t="s">
        <v>198</v>
      </c>
    </row>
    <row r="35" spans="4:4">
      <c r="D35" s="15" t="s">
        <v>199</v>
      </c>
    </row>
    <row r="36" spans="4:4">
      <c r="D36" s="16" t="s">
        <v>200</v>
      </c>
    </row>
    <row r="37" spans="4:4">
      <c r="D37" s="16" t="s">
        <v>201</v>
      </c>
    </row>
    <row r="38" spans="4:4">
      <c r="D38" s="16" t="s">
        <v>202</v>
      </c>
    </row>
    <row r="39" spans="4:4">
      <c r="D39" s="16" t="s">
        <v>203</v>
      </c>
    </row>
    <row r="40" spans="4:4" ht="18">
      <c r="D40" s="14" t="s">
        <v>204</v>
      </c>
    </row>
    <row r="41" spans="4:4">
      <c r="D41" s="15" t="s">
        <v>205</v>
      </c>
    </row>
    <row r="42" spans="4:4">
      <c r="D42" s="16" t="s">
        <v>206</v>
      </c>
    </row>
    <row r="43" spans="4:4">
      <c r="D43" s="16" t="s">
        <v>207</v>
      </c>
    </row>
    <row r="44" spans="4:4">
      <c r="D44" s="16" t="s">
        <v>208</v>
      </c>
    </row>
    <row r="45" spans="4:4">
      <c r="D45" s="16" t="s">
        <v>209</v>
      </c>
    </row>
    <row r="46" spans="4:4" ht="18">
      <c r="D46" s="14" t="s">
        <v>210</v>
      </c>
    </row>
    <row r="47" spans="4:4">
      <c r="D47" s="16" t="s">
        <v>211</v>
      </c>
    </row>
    <row r="48" spans="4:4">
      <c r="D48" s="16" t="s">
        <v>212</v>
      </c>
    </row>
    <row r="49" spans="4:4">
      <c r="D49" s="16" t="s">
        <v>213</v>
      </c>
    </row>
    <row r="50" spans="4:4">
      <c r="D50" s="15" t="s">
        <v>214</v>
      </c>
    </row>
    <row r="77" spans="16:16">
      <c r="P77" s="16"/>
    </row>
    <row r="78" spans="16:16">
      <c r="P78" s="16"/>
    </row>
    <row r="79" spans="16:16">
      <c r="P79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E95E-E976-AE43-8EC0-F85F8E158B06}">
  <dimension ref="A1"/>
  <sheetViews>
    <sheetView workbookViewId="0">
      <selection activeCell="A2" sqref="A2"/>
    </sheetView>
  </sheetViews>
  <sheetFormatPr baseColWidth="10" defaultColWidth="11.5" defaultRowHeight="15"/>
  <sheetData>
    <row r="1" spans="1:1">
      <c r="A1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C641-7771-4487-BFB4-749A1C21758C}">
  <dimension ref="N4:P10"/>
  <sheetViews>
    <sheetView workbookViewId="0">
      <selection activeCell="N6" sqref="N6"/>
    </sheetView>
  </sheetViews>
  <sheetFormatPr baseColWidth="10" defaultColWidth="8.83203125" defaultRowHeight="15"/>
  <cols>
    <col min="14" max="14" width="14.6640625" customWidth="1"/>
  </cols>
  <sheetData>
    <row r="4" spans="14:16">
      <c r="N4" s="37">
        <v>568720</v>
      </c>
      <c r="O4" t="s">
        <v>216</v>
      </c>
    </row>
    <row r="5" spans="14:16">
      <c r="N5" s="37">
        <f>N$4*P5</f>
        <v>-170616</v>
      </c>
      <c r="O5" t="s">
        <v>217</v>
      </c>
      <c r="P5" s="36">
        <v>-0.3</v>
      </c>
    </row>
    <row r="6" spans="14:16">
      <c r="N6" s="37">
        <f>N$4*P6</f>
        <v>-113744</v>
      </c>
      <c r="O6" t="s">
        <v>218</v>
      </c>
      <c r="P6" s="36">
        <v>-0.2</v>
      </c>
    </row>
    <row r="7" spans="14:16">
      <c r="N7" s="37"/>
    </row>
    <row r="8" spans="14:16">
      <c r="N8" s="37"/>
    </row>
    <row r="9" spans="14:16">
      <c r="N9" s="37"/>
    </row>
    <row r="10" spans="14:16">
      <c r="N10" s="37">
        <f>SUM(N4:N9)</f>
        <v>284360</v>
      </c>
      <c r="O10" t="s">
        <v>219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F8D2-8DB4-4505-A8E2-3ECF8514D8AC}">
  <dimension ref="A1:F15"/>
  <sheetViews>
    <sheetView zoomScale="120" zoomScaleNormal="120" workbookViewId="0">
      <selection activeCell="C3" sqref="C3"/>
    </sheetView>
  </sheetViews>
  <sheetFormatPr baseColWidth="10" defaultColWidth="8.83203125" defaultRowHeight="15"/>
  <cols>
    <col min="1" max="1" width="45" style="24" customWidth="1"/>
    <col min="2" max="2" width="9.1640625" style="28"/>
    <col min="3" max="3" width="54.6640625" customWidth="1"/>
    <col min="6" max="6" width="135.5" customWidth="1"/>
  </cols>
  <sheetData>
    <row r="1" spans="1:6" ht="16">
      <c r="A1" s="25" t="s">
        <v>220</v>
      </c>
      <c r="B1" s="27" t="s">
        <v>221</v>
      </c>
      <c r="C1" s="26" t="s">
        <v>222</v>
      </c>
    </row>
    <row r="2" spans="1:6" ht="16">
      <c r="A2" s="24" t="s">
        <v>223</v>
      </c>
      <c r="C2" t="s">
        <v>224</v>
      </c>
      <c r="F2" s="30" t="s">
        <v>225</v>
      </c>
    </row>
    <row r="3" spans="1:6" ht="16">
      <c r="A3" s="24" t="s">
        <v>226</v>
      </c>
      <c r="C3" t="s">
        <v>227</v>
      </c>
    </row>
    <row r="4" spans="1:6" ht="16">
      <c r="A4" s="24" t="s">
        <v>228</v>
      </c>
      <c r="F4" t="s">
        <v>229</v>
      </c>
    </row>
    <row r="5" spans="1:6" ht="16">
      <c r="A5" s="24" t="s">
        <v>230</v>
      </c>
      <c r="C5" t="s">
        <v>227</v>
      </c>
      <c r="F5" s="29" t="s">
        <v>231</v>
      </c>
    </row>
    <row r="6" spans="1:6" ht="16">
      <c r="A6" s="24" t="s">
        <v>232</v>
      </c>
      <c r="C6" t="s">
        <v>233</v>
      </c>
    </row>
    <row r="7" spans="1:6" ht="16">
      <c r="A7" s="24" t="s">
        <v>234</v>
      </c>
      <c r="B7" s="28" t="s">
        <v>235</v>
      </c>
      <c r="C7" t="s">
        <v>236</v>
      </c>
      <c r="F7" s="31" t="s">
        <v>237</v>
      </c>
    </row>
    <row r="8" spans="1:6" ht="16">
      <c r="A8" s="24" t="s">
        <v>238</v>
      </c>
    </row>
    <row r="9" spans="1:6" ht="27.75" customHeight="1">
      <c r="A9" s="24" t="s">
        <v>239</v>
      </c>
      <c r="F9" s="31" t="s">
        <v>240</v>
      </c>
    </row>
    <row r="10" spans="1:6" ht="32">
      <c r="A10" s="24" t="s">
        <v>241</v>
      </c>
      <c r="B10" s="28" t="s">
        <v>235</v>
      </c>
    </row>
    <row r="11" spans="1:6" ht="16">
      <c r="A11" s="23" t="s">
        <v>242</v>
      </c>
      <c r="B11" s="28" t="s">
        <v>235</v>
      </c>
    </row>
    <row r="12" spans="1:6" ht="16">
      <c r="A12" s="23" t="s">
        <v>243</v>
      </c>
    </row>
    <row r="13" spans="1:6" ht="16">
      <c r="A13" s="23" t="s">
        <v>244</v>
      </c>
    </row>
    <row r="14" spans="1:6" ht="16">
      <c r="A14" s="24" t="s">
        <v>245</v>
      </c>
      <c r="C14" t="s">
        <v>246</v>
      </c>
    </row>
    <row r="15" spans="1:6" ht="16">
      <c r="A15" s="24" t="s">
        <v>247</v>
      </c>
      <c r="B15" s="28" t="s">
        <v>235</v>
      </c>
    </row>
  </sheetData>
  <hyperlinks>
    <hyperlink ref="F2" r:id="rId1" xr:uid="{E758F8F2-B182-4824-A8C3-D6E42FB29E4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8F34-8EA4-4349-BF67-58CE4663FBA8}">
  <dimension ref="A1:P8"/>
  <sheetViews>
    <sheetView tabSelected="1" topLeftCell="C1" zoomScale="140" zoomScaleNormal="140" workbookViewId="0">
      <selection activeCell="M4" sqref="M4"/>
    </sheetView>
  </sheetViews>
  <sheetFormatPr baseColWidth="10" defaultRowHeight="15"/>
  <cols>
    <col min="1" max="1" width="11.5" customWidth="1"/>
    <col min="2" max="2" width="17.33203125" bestFit="1" customWidth="1"/>
    <col min="3" max="3" width="7.6640625" bestFit="1" customWidth="1"/>
    <col min="4" max="4" width="7.83203125" bestFit="1" customWidth="1"/>
    <col min="5" max="5" width="7.6640625" customWidth="1"/>
    <col min="6" max="6" width="5.83203125" bestFit="1" customWidth="1"/>
    <col min="7" max="7" width="4.6640625" bestFit="1" customWidth="1"/>
    <col min="8" max="8" width="7.33203125" bestFit="1" customWidth="1"/>
    <col min="9" max="9" width="18.33203125" bestFit="1" customWidth="1"/>
    <col min="10" max="10" width="4.5" bestFit="1" customWidth="1"/>
    <col min="11" max="12" width="8" bestFit="1" customWidth="1"/>
    <col min="13" max="14" width="12" bestFit="1" customWidth="1"/>
    <col min="15" max="15" width="10.33203125" customWidth="1"/>
  </cols>
  <sheetData>
    <row r="1" spans="1:16" s="8" customFormat="1" ht="64">
      <c r="A1" s="8" t="s">
        <v>278</v>
      </c>
      <c r="B1" s="8" t="s">
        <v>296</v>
      </c>
      <c r="C1" s="8" t="s">
        <v>279</v>
      </c>
      <c r="D1" s="8" t="s">
        <v>299</v>
      </c>
      <c r="E1" s="8" t="s">
        <v>289</v>
      </c>
      <c r="F1" s="8" t="s">
        <v>280</v>
      </c>
      <c r="G1" s="8" t="s">
        <v>290</v>
      </c>
      <c r="H1" s="8" t="s">
        <v>281</v>
      </c>
      <c r="I1" s="8" t="s">
        <v>291</v>
      </c>
      <c r="J1" s="8" t="s">
        <v>300</v>
      </c>
      <c r="K1" s="8" t="s">
        <v>286</v>
      </c>
      <c r="L1" s="8" t="s">
        <v>287</v>
      </c>
      <c r="M1" s="8" t="s">
        <v>283</v>
      </c>
      <c r="N1" s="8" t="s">
        <v>284</v>
      </c>
      <c r="O1" s="8" t="s">
        <v>294</v>
      </c>
      <c r="P1" s="8" t="s">
        <v>295</v>
      </c>
    </row>
    <row r="2" spans="1:16">
      <c r="A2" t="s">
        <v>274</v>
      </c>
      <c r="B2" t="s">
        <v>301</v>
      </c>
      <c r="C2">
        <v>224</v>
      </c>
      <c r="D2">
        <v>550</v>
      </c>
      <c r="E2" s="40">
        <f t="shared" ref="E2:E7" si="0">D2*C2</f>
        <v>123200</v>
      </c>
      <c r="F2" t="s">
        <v>275</v>
      </c>
      <c r="G2">
        <v>1</v>
      </c>
      <c r="H2" t="s">
        <v>276</v>
      </c>
      <c r="I2" t="s">
        <v>277</v>
      </c>
      <c r="J2">
        <v>2</v>
      </c>
      <c r="L2" t="s">
        <v>288</v>
      </c>
      <c r="M2" s="37">
        <v>75000</v>
      </c>
      <c r="N2" s="37">
        <f t="shared" ref="N2:N7" si="1">M2*1.21</f>
        <v>90750</v>
      </c>
      <c r="O2" s="42">
        <f t="shared" ref="O2:O7" si="2">M2/(C2*D2)</f>
        <v>0.60876623376623373</v>
      </c>
      <c r="P2" s="42">
        <f t="shared" ref="P2:P7" si="3">N2/(C2*D2)</f>
        <v>0.7366071428571429</v>
      </c>
    </row>
    <row r="3" spans="1:16">
      <c r="A3" t="s">
        <v>274</v>
      </c>
      <c r="B3" t="s">
        <v>302</v>
      </c>
      <c r="C3">
        <v>224</v>
      </c>
      <c r="D3">
        <v>550</v>
      </c>
      <c r="E3" s="40">
        <f t="shared" si="0"/>
        <v>123200</v>
      </c>
      <c r="F3" t="s">
        <v>275</v>
      </c>
      <c r="G3">
        <v>1</v>
      </c>
      <c r="H3" t="s">
        <v>276</v>
      </c>
      <c r="I3" t="s">
        <v>277</v>
      </c>
      <c r="J3">
        <v>0</v>
      </c>
      <c r="M3" s="41">
        <f>M2-5000*J3-5000*2</f>
        <v>65000</v>
      </c>
      <c r="N3" s="37">
        <f t="shared" si="1"/>
        <v>78650</v>
      </c>
      <c r="O3" s="44">
        <f t="shared" si="2"/>
        <v>0.52759740259740262</v>
      </c>
      <c r="P3" s="42">
        <f t="shared" si="3"/>
        <v>0.6383928571428571</v>
      </c>
    </row>
    <row r="4" spans="1:16">
      <c r="A4" t="s">
        <v>285</v>
      </c>
      <c r="B4" t="s">
        <v>282</v>
      </c>
      <c r="C4">
        <v>436</v>
      </c>
      <c r="D4">
        <v>585</v>
      </c>
      <c r="E4" s="40">
        <f t="shared" si="0"/>
        <v>255060</v>
      </c>
      <c r="F4" t="s">
        <v>275</v>
      </c>
      <c r="G4">
        <v>2</v>
      </c>
      <c r="H4" t="s">
        <v>276</v>
      </c>
      <c r="I4" t="s">
        <v>277</v>
      </c>
      <c r="J4">
        <v>2</v>
      </c>
      <c r="K4" t="s">
        <v>276</v>
      </c>
      <c r="L4" t="s">
        <v>288</v>
      </c>
      <c r="M4" s="37">
        <v>114977</v>
      </c>
      <c r="N4" s="37">
        <f t="shared" si="1"/>
        <v>139122.16999999998</v>
      </c>
      <c r="O4" s="42">
        <f t="shared" si="2"/>
        <v>0.45078412922449618</v>
      </c>
      <c r="P4" s="42">
        <f t="shared" si="3"/>
        <v>0.54544879636164034</v>
      </c>
    </row>
    <row r="5" spans="1:16">
      <c r="A5" t="s">
        <v>285</v>
      </c>
      <c r="B5" t="s">
        <v>282</v>
      </c>
      <c r="C5">
        <v>86</v>
      </c>
      <c r="D5">
        <v>585</v>
      </c>
      <c r="E5" s="40">
        <f t="shared" si="0"/>
        <v>50310</v>
      </c>
      <c r="F5" t="s">
        <v>275</v>
      </c>
      <c r="G5">
        <v>1</v>
      </c>
      <c r="H5" t="s">
        <v>276</v>
      </c>
      <c r="I5" t="s">
        <v>292</v>
      </c>
      <c r="J5">
        <v>2</v>
      </c>
      <c r="K5" t="s">
        <v>276</v>
      </c>
      <c r="L5" t="s">
        <v>288</v>
      </c>
      <c r="M5" s="37">
        <v>43049</v>
      </c>
      <c r="N5" s="37">
        <f t="shared" si="1"/>
        <v>52089.29</v>
      </c>
      <c r="O5" s="42">
        <f t="shared" si="2"/>
        <v>0.85567481613993246</v>
      </c>
      <c r="P5" s="42">
        <f t="shared" si="3"/>
        <v>1.0353665275293182</v>
      </c>
    </row>
    <row r="6" spans="1:16">
      <c r="A6" t="s">
        <v>285</v>
      </c>
      <c r="B6" t="s">
        <v>297</v>
      </c>
      <c r="C6">
        <v>171</v>
      </c>
      <c r="D6">
        <v>565</v>
      </c>
      <c r="E6" s="40">
        <f t="shared" si="0"/>
        <v>96615</v>
      </c>
      <c r="F6" t="s">
        <v>275</v>
      </c>
      <c r="G6">
        <v>1</v>
      </c>
      <c r="H6" t="s">
        <v>276</v>
      </c>
      <c r="I6" t="s">
        <v>293</v>
      </c>
      <c r="J6">
        <v>0</v>
      </c>
      <c r="M6" s="43">
        <v>54784</v>
      </c>
      <c r="N6" s="37">
        <f t="shared" si="1"/>
        <v>66288.639999999999</v>
      </c>
      <c r="O6" s="42">
        <f t="shared" si="2"/>
        <v>0.56703410443512914</v>
      </c>
      <c r="P6" s="42">
        <f t="shared" si="3"/>
        <v>0.68611126636650621</v>
      </c>
    </row>
    <row r="7" spans="1:16">
      <c r="A7" t="s">
        <v>285</v>
      </c>
      <c r="B7" t="s">
        <v>298</v>
      </c>
      <c r="C7">
        <v>171</v>
      </c>
      <c r="D7">
        <v>565</v>
      </c>
      <c r="E7" s="40">
        <f t="shared" si="0"/>
        <v>96615</v>
      </c>
      <c r="F7" t="s">
        <v>275</v>
      </c>
      <c r="G7">
        <v>1</v>
      </c>
      <c r="H7" t="s">
        <v>276</v>
      </c>
      <c r="I7" t="s">
        <v>293</v>
      </c>
      <c r="J7">
        <v>2</v>
      </c>
      <c r="K7" t="s">
        <v>276</v>
      </c>
      <c r="L7" t="s">
        <v>288</v>
      </c>
      <c r="M7" s="41">
        <f>M6+5000*J7</f>
        <v>64784</v>
      </c>
      <c r="N7" s="37">
        <f t="shared" si="1"/>
        <v>78388.639999999999</v>
      </c>
      <c r="O7" s="42">
        <f t="shared" si="2"/>
        <v>0.67053770118511613</v>
      </c>
      <c r="P7" s="42">
        <f t="shared" si="3"/>
        <v>0.81135061843399059</v>
      </c>
    </row>
    <row r="8" spans="1:16">
      <c r="M8" s="37"/>
      <c r="N8" s="37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37F9FEE94AC04B91AA70349B8B9C5E" ma:contentTypeVersion="12" ma:contentTypeDescription="Crear nuevo documento." ma:contentTypeScope="" ma:versionID="91eb24b86e05dc2468e0e03767a21326">
  <xsd:schema xmlns:xsd="http://www.w3.org/2001/XMLSchema" xmlns:xs="http://www.w3.org/2001/XMLSchema" xmlns:p="http://schemas.microsoft.com/office/2006/metadata/properties" xmlns:ns2="fcdabb7f-8d5d-4af5-9594-053580dff8f4" xmlns:ns3="880319f7-bdb8-4be6-8fca-bd85676883c7" targetNamespace="http://schemas.microsoft.com/office/2006/metadata/properties" ma:root="true" ma:fieldsID="4b69a1b1cea08d7b7aefa428880cdf30" ns2:_="" ns3:_="">
    <xsd:import namespace="fcdabb7f-8d5d-4af5-9594-053580dff8f4"/>
    <xsd:import namespace="880319f7-bdb8-4be6-8fca-bd8567688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abb7f-8d5d-4af5-9594-053580dff8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dac6470-5a83-4926-97e2-edfde5aca9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319f7-bdb8-4be6-8fca-bd85676883c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2f51eb6-b2dc-4369-97fa-f5d18458c040}" ma:internalName="TaxCatchAll" ma:showField="CatchAllData" ma:web="880319f7-bdb8-4be6-8fca-bd8567688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abb7f-8d5d-4af5-9594-053580dff8f4">
      <Terms xmlns="http://schemas.microsoft.com/office/infopath/2007/PartnerControls"/>
    </lcf76f155ced4ddcb4097134ff3c332f>
    <TaxCatchAll xmlns="880319f7-bdb8-4be6-8fca-bd85676883c7" xsi:nil="true"/>
  </documentManagement>
</p:properties>
</file>

<file path=customXml/itemProps1.xml><?xml version="1.0" encoding="utf-8"?>
<ds:datastoreItem xmlns:ds="http://schemas.openxmlformats.org/officeDocument/2006/customXml" ds:itemID="{0A02B892-7EDB-4033-ACBD-760BD0F68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dabb7f-8d5d-4af5-9594-053580dff8f4"/>
    <ds:schemaRef ds:uri="880319f7-bdb8-4be6-8fca-bd8567688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85DBFC-94B0-4BFB-82EC-5C1E4E8FD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9A1060-CE08-4749-8ABA-10854A41F364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880319f7-bdb8-4be6-8fca-bd85676883c7"/>
    <ds:schemaRef ds:uri="fcdabb7f-8d5d-4af5-9594-053580dff8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Planificación</vt:lpstr>
      <vt:lpstr>Útiles</vt:lpstr>
      <vt:lpstr>Sony Recycle Viaje</vt:lpstr>
      <vt:lpstr>Notas</vt:lpstr>
      <vt:lpstr>Máquina China</vt:lpstr>
      <vt:lpstr>Legal Permiting</vt:lpstr>
      <vt:lpstr>Cubierta Solar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Ángel Costa Jiménez</cp:lastModifiedBy>
  <cp:revision/>
  <dcterms:created xsi:type="dcterms:W3CDTF">2026-02-18T12:44:47Z</dcterms:created>
  <dcterms:modified xsi:type="dcterms:W3CDTF">2026-06-03T10:21:43Z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0x0101006D37F9FEE94AC04B91AA70349B8B9C5E</vt:lpwstr>
  </property>
  <property fmtid="{D5CDD505-2E9C-101B-9397-08002B2CF9AE}" pid="3" name="MediaServiceImageTags">
    <vt:lpwstr/>
  </property>
</Properties>
</file>