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TecNM\4to Semestre\5. Metodos numericos\Unidad 1\Archivos Extra\"/>
    </mc:Choice>
  </mc:AlternateContent>
  <xr:revisionPtr revIDLastSave="0" documentId="13_ncr:1_{A758D994-AF5D-488C-ADE1-3559C69CA5BE}" xr6:coauthVersionLast="47" xr6:coauthVersionMax="47" xr10:uidLastSave="{00000000-0000-0000-0000-000000000000}"/>
  <bookViews>
    <workbookView xWindow="-108" yWindow="-108" windowWidth="23256" windowHeight="12576" activeTab="2" xr2:uid="{5EB180EC-C920-4EB7-9436-11FD45E10BDA}"/>
  </bookViews>
  <sheets>
    <sheet name="Datos 10" sheetId="2" r:id="rId1"/>
    <sheet name="Datos 8" sheetId="1" r:id="rId2"/>
    <sheet name="Datos 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" l="1"/>
  <c r="B6" i="3" s="1" a="1"/>
  <c r="B6" i="3" s="1"/>
  <c r="C6" i="3" s="1" a="1"/>
  <c r="C6" i="3" s="1"/>
  <c r="D6" i="3" s="1"/>
  <c r="F4" i="2"/>
  <c r="B13" i="2" s="1" a="1"/>
  <c r="B13" i="2" s="1"/>
  <c r="C13" i="2" s="1" a="1"/>
  <c r="C13" i="2" s="1"/>
  <c r="D13" i="2" s="1"/>
  <c r="B7" i="1" a="1"/>
  <c r="B7" i="1" s="1"/>
  <c r="C7" i="1" s="1" a="1"/>
  <c r="C7" i="1" s="1"/>
  <c r="D7" i="1" s="1"/>
  <c r="B8" i="1" a="1"/>
  <c r="B8" i="1" s="1"/>
  <c r="C8" i="1" s="1" a="1"/>
  <c r="C8" i="1" s="1"/>
  <c r="D8" i="1" s="1"/>
  <c r="B9" i="1" a="1"/>
  <c r="B9" i="1" s="1"/>
  <c r="C9" i="1" s="1" a="1"/>
  <c r="C9" i="1" s="1"/>
  <c r="D9" i="1" s="1"/>
  <c r="B10" i="1" a="1"/>
  <c r="B10" i="1" s="1"/>
  <c r="C10" i="1" s="1" a="1"/>
  <c r="C10" i="1" s="1"/>
  <c r="D10" i="1" s="1"/>
  <c r="B11" i="1" a="1"/>
  <c r="B11" i="1" s="1"/>
  <c r="C11" i="1" s="1" a="1"/>
  <c r="C11" i="1" s="1"/>
  <c r="D11" i="1" s="1"/>
  <c r="B12" i="1" a="1"/>
  <c r="B12" i="1" s="1"/>
  <c r="C12" i="1" s="1" a="1"/>
  <c r="C12" i="1" s="1"/>
  <c r="D12" i="1" s="1"/>
  <c r="B6" i="1" a="1"/>
  <c r="B6" i="1" s="1"/>
  <c r="C6" i="1" s="1" a="1"/>
  <c r="C6" i="1" s="1"/>
  <c r="D6" i="1" s="1"/>
  <c r="F4" i="1"/>
  <c r="B13" i="3" l="1" a="1"/>
  <c r="B13" i="3" s="1"/>
  <c r="C13" i="3" s="1" a="1"/>
  <c r="C13" i="3" s="1"/>
  <c r="D13" i="3" s="1"/>
  <c r="B12" i="3" a="1"/>
  <c r="B12" i="3" s="1"/>
  <c r="C12" i="3" s="1" a="1"/>
  <c r="C12" i="3" s="1"/>
  <c r="D12" i="3" s="1"/>
  <c r="B11" i="3" a="1"/>
  <c r="B11" i="3" s="1"/>
  <c r="C11" i="3" s="1" a="1"/>
  <c r="C11" i="3" s="1"/>
  <c r="D11" i="3" s="1"/>
  <c r="B10" i="3" a="1"/>
  <c r="B10" i="3" s="1"/>
  <c r="C10" i="3" s="1" a="1"/>
  <c r="C10" i="3" s="1"/>
  <c r="D10" i="3" s="1"/>
  <c r="B9" i="3" a="1"/>
  <c r="B9" i="3" s="1"/>
  <c r="C9" i="3" s="1" a="1"/>
  <c r="C9" i="3" s="1"/>
  <c r="D9" i="3" s="1"/>
  <c r="B8" i="3" a="1"/>
  <c r="B8" i="3" s="1"/>
  <c r="C8" i="3" s="1" a="1"/>
  <c r="C8" i="3" s="1"/>
  <c r="D8" i="3" s="1"/>
  <c r="B4" i="3" a="1"/>
  <c r="B4" i="3" s="1"/>
  <c r="C4" i="3" s="1" a="1"/>
  <c r="C4" i="3" s="1"/>
  <c r="D4" i="3" s="1"/>
  <c r="B7" i="3" a="1"/>
  <c r="B7" i="3" s="1"/>
  <c r="C7" i="3" s="1" a="1"/>
  <c r="C7" i="3" s="1"/>
  <c r="D7" i="3" s="1"/>
  <c r="B5" i="3" a="1"/>
  <c r="B5" i="3" s="1"/>
  <c r="C5" i="3" s="1" a="1"/>
  <c r="C5" i="3" s="1"/>
  <c r="D5" i="3" s="1"/>
  <c r="B8" i="2" a="1"/>
  <c r="B8" i="2" s="1"/>
  <c r="C8" i="2" s="1" a="1"/>
  <c r="C8" i="2" s="1"/>
  <c r="D8" i="2" s="1"/>
  <c r="B15" i="2" a="1"/>
  <c r="B15" i="2" s="1"/>
  <c r="C15" i="2" s="1" a="1"/>
  <c r="C15" i="2" s="1"/>
  <c r="D15" i="2" s="1"/>
  <c r="B14" i="2" a="1"/>
  <c r="B14" i="2" s="1"/>
  <c r="C14" i="2" s="1" a="1"/>
  <c r="C14" i="2" s="1"/>
  <c r="D14" i="2" s="1"/>
  <c r="B10" i="2" a="1"/>
  <c r="B10" i="2" s="1"/>
  <c r="C10" i="2" s="1" a="1"/>
  <c r="C10" i="2" s="1"/>
  <c r="D10" i="2" s="1"/>
  <c r="B7" i="2" a="1"/>
  <c r="B7" i="2" s="1"/>
  <c r="C7" i="2" s="1" a="1"/>
  <c r="C7" i="2" s="1"/>
  <c r="D7" i="2" s="1"/>
  <c r="B12" i="2" a="1"/>
  <c r="B12" i="2" s="1"/>
  <c r="C12" i="2" s="1" a="1"/>
  <c r="C12" i="2" s="1"/>
  <c r="D12" i="2" s="1"/>
  <c r="B9" i="2" a="1"/>
  <c r="B9" i="2" s="1"/>
  <c r="C9" i="2" s="1" a="1"/>
  <c r="C9" i="2" s="1"/>
  <c r="D9" i="2" s="1"/>
  <c r="B11" i="2" a="1"/>
  <c r="B11" i="2" s="1"/>
  <c r="C11" i="2" s="1" a="1"/>
  <c r="C11" i="2" s="1"/>
  <c r="D11" i="2" s="1"/>
  <c r="B6" i="2" a="1"/>
  <c r="B6" i="2" s="1"/>
  <c r="C6" i="2" s="1" a="1"/>
  <c r="C6" i="2" s="1"/>
  <c r="D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<sst xmlns="http://schemas.openxmlformats.org/spreadsheetml/2006/main" count="25" uniqueCount="11">
  <si>
    <t>Longitud (m)</t>
  </si>
  <si>
    <t>Error Absoluto</t>
  </si>
  <si>
    <t>Error relativo</t>
  </si>
  <si>
    <t>Error Porcentual</t>
  </si>
  <si>
    <t>E = Vo-Va</t>
  </si>
  <si>
    <t>Er = E / Va</t>
  </si>
  <si>
    <t>%e = Er x 100</t>
  </si>
  <si>
    <t>(Adimensional)</t>
  </si>
  <si>
    <t>(%)</t>
  </si>
  <si>
    <t>Promedio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</si>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</sst>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Relativo vs Error Absoluto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10'!$B$6:$B$15</c:f>
              <c:numCache>
                <c:formatCode>General</c:formatCode>
                <c:ptCount val="10"/>
                <c:pt idx="0">
                  <c:v>0.28999999999999915</c:v>
                </c:pt>
                <c:pt idx="1">
                  <c:v>0.39000000000000057</c:v>
                </c:pt>
                <c:pt idx="2">
                  <c:v>9.9999999999997868E-3</c:v>
                </c:pt>
                <c:pt idx="3">
                  <c:v>0.28999999999999915</c:v>
                </c:pt>
                <c:pt idx="4">
                  <c:v>0.10999999999999943</c:v>
                </c:pt>
                <c:pt idx="5">
                  <c:v>8.9999999999999858E-2</c:v>
                </c:pt>
                <c:pt idx="6">
                  <c:v>0.21000000000000085</c:v>
                </c:pt>
                <c:pt idx="7">
                  <c:v>0.10999999999999943</c:v>
                </c:pt>
                <c:pt idx="8">
                  <c:v>0.21000000000000085</c:v>
                </c:pt>
                <c:pt idx="9">
                  <c:v>0.41000000000000014</c:v>
                </c:pt>
              </c:numCache>
            </c:numRef>
          </c:cat>
          <c:val>
            <c:numRef>
              <c:f>'Datos 10'!$C$6:$C$15</c:f>
              <c:numCache>
                <c:formatCode>0.0000</c:formatCode>
                <c:ptCount val="10"/>
                <c:pt idx="0">
                  <c:v>2.9263370332996887E-2</c:v>
                </c:pt>
                <c:pt idx="1">
                  <c:v>3.9354187689202881E-2</c:v>
                </c:pt>
                <c:pt idx="2">
                  <c:v>1.0090817356205638E-3</c:v>
                </c:pt>
                <c:pt idx="3">
                  <c:v>2.9263370332996887E-2</c:v>
                </c:pt>
                <c:pt idx="4">
                  <c:v>1.109989909182638E-2</c:v>
                </c:pt>
                <c:pt idx="5">
                  <c:v>9.0817356205852521E-3</c:v>
                </c:pt>
                <c:pt idx="6">
                  <c:v>2.1190716448032377E-2</c:v>
                </c:pt>
                <c:pt idx="7">
                  <c:v>1.109989909182638E-2</c:v>
                </c:pt>
                <c:pt idx="8">
                  <c:v>2.1190716448032377E-2</c:v>
                </c:pt>
                <c:pt idx="9">
                  <c:v>4.1372351160444007E-2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9-4FB3-BC03-E094BEC3D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145887"/>
        <c:axId val="381143807"/>
      </c:lineChart>
      <c:catAx>
        <c:axId val="38114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1143807"/>
        <c:crosses val="autoZero"/>
        <c:auto val="1"/>
        <c:lblAlgn val="ctr"/>
        <c:lblOffset val="100"/>
        <c:noMultiLvlLbl val="0"/>
      </c:catAx>
      <c:valAx>
        <c:axId val="38114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114588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Relativo vs Error Absoluto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8'!$B$6:$B$12</c:f>
              <c:numCache>
                <c:formatCode>General</c:formatCode>
                <c:ptCount val="7"/>
                <c:pt idx="0">
                  <c:v>0.29999999999999893</c:v>
                </c:pt>
                <c:pt idx="1">
                  <c:v>0.40000000000000036</c:v>
                </c:pt>
                <c:pt idx="2">
                  <c:v>0</c:v>
                </c:pt>
                <c:pt idx="3">
                  <c:v>0.19999999999999929</c:v>
                </c:pt>
                <c:pt idx="4">
                  <c:v>9.9999999999999645E-2</c:v>
                </c:pt>
                <c:pt idx="5">
                  <c:v>9.9999999999999645E-2</c:v>
                </c:pt>
                <c:pt idx="6">
                  <c:v>0.90000000000000036</c:v>
                </c:pt>
              </c:numCache>
            </c:numRef>
          </c:cat>
          <c:val>
            <c:numRef>
              <c:f>'Datos 8'!$C$6:$C$12</c:f>
              <c:numCache>
                <c:formatCode>0.0000</c:formatCode>
                <c:ptCount val="7"/>
                <c:pt idx="0">
                  <c:v>3.0303030303030193E-2</c:v>
                </c:pt>
                <c:pt idx="1">
                  <c:v>4.0404040404040435E-2</c:v>
                </c:pt>
                <c:pt idx="2">
                  <c:v>0</c:v>
                </c:pt>
                <c:pt idx="3">
                  <c:v>2.0202020202020131E-2</c:v>
                </c:pt>
                <c:pt idx="4">
                  <c:v>1.0101010101010065E-2</c:v>
                </c:pt>
                <c:pt idx="5">
                  <c:v>1.0101010101010065E-2</c:v>
                </c:pt>
                <c:pt idx="6">
                  <c:v>9.0909090909090939E-2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E0-4FF5-8D35-E72683A17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145887"/>
        <c:axId val="381143807"/>
      </c:lineChart>
      <c:catAx>
        <c:axId val="38114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1143807"/>
        <c:crosses val="autoZero"/>
        <c:auto val="1"/>
        <c:lblAlgn val="ctr"/>
        <c:lblOffset val="100"/>
        <c:noMultiLvlLbl val="0"/>
      </c:catAx>
      <c:valAx>
        <c:axId val="38114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114588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Relativo vs Error Absoluto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n'!$B$4:$B$14</c:f>
              <c:numCache>
                <c:formatCode>General</c:formatCode>
                <c:ptCount val="11"/>
                <c:pt idx="0">
                  <c:v>0.29999999999999893</c:v>
                </c:pt>
                <c:pt idx="1">
                  <c:v>0.40000000000000036</c:v>
                </c:pt>
                <c:pt idx="2">
                  <c:v>0</c:v>
                </c:pt>
                <c:pt idx="3">
                  <c:v>0.19999999999999929</c:v>
                </c:pt>
                <c:pt idx="4">
                  <c:v>9.9999999999999645E-2</c:v>
                </c:pt>
                <c:pt idx="5">
                  <c:v>9.9999999999999645E-2</c:v>
                </c:pt>
                <c:pt idx="6">
                  <c:v>0.20000000000000107</c:v>
                </c:pt>
                <c:pt idx="7">
                  <c:v>9.9999999999999645E-2</c:v>
                </c:pt>
                <c:pt idx="8">
                  <c:v>0.20000000000000107</c:v>
                </c:pt>
                <c:pt idx="9">
                  <c:v>0.40000000000000036</c:v>
                </c:pt>
              </c:numCache>
            </c:numRef>
          </c:cat>
          <c:val>
            <c:numRef>
              <c:f>'Datos n'!$C$4:$C$14</c:f>
              <c:numCache>
                <c:formatCode>0.0000</c:formatCode>
                <c:ptCount val="11"/>
                <c:pt idx="0">
                  <c:v>3.0303030303030193E-2</c:v>
                </c:pt>
                <c:pt idx="1">
                  <c:v>4.0404040404040435E-2</c:v>
                </c:pt>
                <c:pt idx="2">
                  <c:v>0</c:v>
                </c:pt>
                <c:pt idx="3">
                  <c:v>2.0202020202020131E-2</c:v>
                </c:pt>
                <c:pt idx="4">
                  <c:v>1.0101010101010065E-2</c:v>
                </c:pt>
                <c:pt idx="5">
                  <c:v>1.0101010101010065E-2</c:v>
                </c:pt>
                <c:pt idx="6">
                  <c:v>2.0202020202020308E-2</c:v>
                </c:pt>
                <c:pt idx="7">
                  <c:v>1.0101010101010065E-2</c:v>
                </c:pt>
                <c:pt idx="8">
                  <c:v>2.0202020202020308E-2</c:v>
                </c:pt>
                <c:pt idx="9">
                  <c:v>4.0404040404040435E-2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DD-4599-95E4-10239E4EB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145887"/>
        <c:axId val="381143807"/>
      </c:lineChart>
      <c:catAx>
        <c:axId val="38114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1143807"/>
        <c:crosses val="autoZero"/>
        <c:auto val="1"/>
        <c:lblAlgn val="ctr"/>
        <c:lblOffset val="100"/>
        <c:noMultiLvlLbl val="0"/>
      </c:catAx>
      <c:valAx>
        <c:axId val="38114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114588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156210</xdr:rowOff>
    </xdr:from>
    <xdr:to>
      <xdr:col>12</xdr:col>
      <xdr:colOff>617220</xdr:colOff>
      <xdr:row>16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CEF317-31DB-4356-82D2-BF212762F1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156210</xdr:rowOff>
    </xdr:from>
    <xdr:to>
      <xdr:col>12</xdr:col>
      <xdr:colOff>617220</xdr:colOff>
      <xdr:row>16</xdr:row>
      <xdr:rowOff>156210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68AF781-79A0-48DE-91EC-011403894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1</xdr:row>
      <xdr:rowOff>156210</xdr:rowOff>
    </xdr:from>
    <xdr:to>
      <xdr:col>12</xdr:col>
      <xdr:colOff>624840</xdr:colOff>
      <xdr:row>16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D08A38-7040-4AD0-A806-A72098D03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7490A-4B08-44FF-92CE-E56F30929FD1}" name="Tabla14" displayName="Tabla14" ref="A3:D15" totalsRowShown="0" headerRowDxfId="9">
  <autoFilter ref="A3:D15" xr:uid="{1AE2BA03-AD75-4E30-B645-41F9134CD86E}"/>
  <tableColumns count="4">
    <tableColumn id="1" xr3:uid="{92A1AACA-AE71-4CAF-8F95-FA0C02671469}" name="Longitud (m)"/>
    <tableColumn id="2" xr3:uid="{6E803136-B842-40D1-9FD8-129BCA95E1EA}" name="Error Absoluto"/>
    <tableColumn id="3" xr3:uid="{4AB98A85-2D26-4017-8CA8-84C8E01EE29F}" name="Error relativo"/>
    <tableColumn id="4" xr3:uid="{A862DFE1-C32C-4CE1-B00F-4FD8AB8229ED}" name="Error Porcentual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6CBAB-9794-4808-9E54-8505DC38011F}" name="Tabla25" displayName="Tabla25" ref="F3:F4" totalsRowShown="0" headerRowDxfId="8">
  <autoFilter ref="F3:F4" xr:uid="{0887D943-424B-42A3-B9B9-7FC8F8E601F6}"/>
  <tableColumns count="1">
    <tableColumn id="1" xr3:uid="{BD06EC5A-F4DA-4D04-89EE-4A703025F098}" name="Promedio">
      <calculatedColumnFormula>AVERAGE(A6:A15)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2BA03-AD75-4E30-B645-41F9134CD86E}" name="Tabla1" displayName="Tabla1" ref="A3:D12" totalsRowShown="0" headerRowDxfId="7">
  <autoFilter ref="A3:D12" xr:uid="{1AE2BA03-AD75-4E30-B645-41F9134CD86E}"/>
  <tableColumns count="4">
    <tableColumn id="1" xr3:uid="{7C37D1FC-60E9-48F6-AAA1-67AA9E3EDCBF}" name="Longitud (m)"/>
    <tableColumn id="2" xr3:uid="{A3DFE5AA-F428-431B-A593-1D6D4F0EC53C}" name="Error Absoluto"/>
    <tableColumn id="3" xr3:uid="{0DFBA6CE-92FC-423C-8BFE-92D4F555DB90}" name="Error relativo"/>
    <tableColumn id="4" xr3:uid="{4D37A459-AA3E-485E-877E-71E1C64F9857}" name="Error Porcentual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87D943-424B-42A3-B9B9-7FC8F8E601F6}" name="Tabla2" displayName="Tabla2" ref="F3:F4" totalsRowShown="0" headerRowDxfId="6">
  <autoFilter ref="F3:F4" xr:uid="{0887D943-424B-42A3-B9B9-7FC8F8E601F6}"/>
  <tableColumns count="1">
    <tableColumn id="1" xr3:uid="{B000A336-61D7-437F-BC41-D44F3DF6144D}" name="Promedio">
      <calculatedColumnFormula>AVERAGE(A6:A12)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DEC6FE-DA5D-4EFD-B500-1E3B3828A201}" name="Tabla257" displayName="Tabla257" ref="F3:F4" totalsRowShown="0" headerRowDxfId="5">
  <autoFilter ref="F3:F4" xr:uid="{0887D943-424B-42A3-B9B9-7FC8F8E601F6}"/>
  <tableColumns count="1">
    <tableColumn id="1" xr3:uid="{A01CBC1A-6142-4A9E-BA92-BDC2A8F5CF2D}" name="Promedio">
      <calculatedColumnFormula>AVERAGE(Tabla7[Dato])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A4EBAC-765B-4960-8AB1-BD123C0625C3}" name="Tabla7" displayName="Tabla7" ref="A3:D13" totalsRowShown="0" dataDxfId="4">
  <autoFilter ref="A3:D13" xr:uid="{D1A4EBAC-765B-4960-8AB1-BD123C0625C3}"/>
  <tableColumns count="4">
    <tableColumn id="1" xr3:uid="{4BF71DEC-A666-48AD-B159-F5A9AC85177A}" name="Dato" dataDxfId="3"/>
    <tableColumn id="2" xr3:uid="{85482011-790A-4F61-AE03-31A15877DB40}" name="Error Absoluto" dataDxfId="2">
      <calculatedColumnFormula array="1">ABS(Tabla7[[#This Row],[Dato]]-Tabla257[Promedio])</calculatedColumnFormula>
    </tableColumn>
    <tableColumn id="3" xr3:uid="{CCE814EF-B760-421D-B6C8-046F8A5F8ECD}" name="Error relativo" dataDxfId="1">
      <calculatedColumnFormula array="1">Tabla7[[#This Row],[Error Absoluto]]/Tabla257[Promedio]</calculatedColumnFormula>
    </tableColumn>
    <tableColumn id="4" xr3:uid="{AD0C8CE1-BD0B-4542-8FFC-C4637F5A6713}" name="Error Porcentual" dataDxfId="0">
      <calculatedColumnFormula>Tabla7[[#This Row],[Error relativo]]*100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CC3F-46D0-40F0-8676-AB82E18EF5E6}">
  <dimension ref="A3:F15"/>
  <sheetViews>
    <sheetView showGridLines="0" zoomScaleNormal="100" workbookViewId="0">
      <selection activeCell="O26" sqref="O26"/>
    </sheetView>
  </sheetViews>
  <sheetFormatPr baseColWidth="10" defaultRowHeight="14.4" x14ac:dyDescent="0.3"/>
  <cols>
    <col min="1" max="1" width="13" customWidth="1"/>
    <col min="2" max="2" width="14.6640625" customWidth="1"/>
    <col min="3" max="3" width="13.6640625" customWidth="1"/>
    <col min="4" max="4" width="16.21875" customWidth="1"/>
  </cols>
  <sheetData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F3" s="1" t="s">
        <v>9</v>
      </c>
    </row>
    <row r="4" spans="1:6" x14ac:dyDescent="0.3">
      <c r="A4" s="1"/>
      <c r="B4" s="1" t="s">
        <v>4</v>
      </c>
      <c r="C4" s="1" t="s">
        <v>5</v>
      </c>
      <c r="D4" s="1" t="s">
        <v>6</v>
      </c>
      <c r="F4">
        <f>AVERAGE(A6:A15)</f>
        <v>9.91</v>
      </c>
    </row>
    <row r="5" spans="1:6" x14ac:dyDescent="0.3">
      <c r="A5" s="1"/>
      <c r="B5" s="1"/>
      <c r="C5" s="1" t="s">
        <v>7</v>
      </c>
      <c r="D5" s="1" t="s">
        <v>8</v>
      </c>
    </row>
    <row r="6" spans="1:6" x14ac:dyDescent="0.3">
      <c r="A6" s="1">
        <v>10.199999999999999</v>
      </c>
      <c r="B6" s="1" cm="1">
        <f t="array" ref="B6">ABS(Tabla14[[#This Row],[Longitud (m)]]-Tabla25[Promedio])</f>
        <v>0.28999999999999915</v>
      </c>
      <c r="C6" s="2" cm="1">
        <f t="array" ref="C6">Tabla14[[#This Row],[Error Absoluto]]/Tabla25[Promedio]</f>
        <v>2.9263370332996887E-2</v>
      </c>
      <c r="D6" s="3">
        <f>Tabla14[[#This Row],[Error relativo]]*100</f>
        <v>2.9263370332996885</v>
      </c>
    </row>
    <row r="7" spans="1:6" x14ac:dyDescent="0.3">
      <c r="A7" s="1">
        <v>10.3</v>
      </c>
      <c r="B7" s="1" cm="1">
        <f t="array" ref="B7">ABS(Tabla14[[#This Row],[Longitud (m)]]-Tabla25[Promedio])</f>
        <v>0.39000000000000057</v>
      </c>
      <c r="C7" s="2" cm="1">
        <f t="array" ref="C7">Tabla14[[#This Row],[Error Absoluto]]/Tabla25[Promedio]</f>
        <v>3.9354187689202881E-2</v>
      </c>
      <c r="D7" s="3">
        <f>Tabla14[[#This Row],[Error relativo]]*100</f>
        <v>3.9354187689202882</v>
      </c>
    </row>
    <row r="8" spans="1:6" x14ac:dyDescent="0.3">
      <c r="A8" s="1">
        <v>9.9</v>
      </c>
      <c r="B8" s="1" cm="1">
        <f t="array" ref="B8">ABS(Tabla14[[#This Row],[Longitud (m)]]-Tabla25[Promedio])</f>
        <v>9.9999999999997868E-3</v>
      </c>
      <c r="C8" s="2" cm="1">
        <f t="array" ref="C8">Tabla14[[#This Row],[Error Absoluto]]/Tabla25[Promedio]</f>
        <v>1.0090817356205638E-3</v>
      </c>
      <c r="D8" s="3">
        <f>Tabla14[[#This Row],[Error relativo]]*100</f>
        <v>0.10090817356205638</v>
      </c>
    </row>
    <row r="9" spans="1:6" x14ac:dyDescent="0.3">
      <c r="A9" s="1">
        <v>10.199999999999999</v>
      </c>
      <c r="B9" s="1" cm="1">
        <f t="array" ref="B9">ABS(Tabla14[[#This Row],[Longitud (m)]]-Tabla25[Promedio])</f>
        <v>0.28999999999999915</v>
      </c>
      <c r="C9" s="2" cm="1">
        <f t="array" ref="C9">Tabla14[[#This Row],[Error Absoluto]]/Tabla25[Promedio]</f>
        <v>2.9263370332996887E-2</v>
      </c>
      <c r="D9" s="3">
        <f>Tabla14[[#This Row],[Error relativo]]*100</f>
        <v>2.9263370332996885</v>
      </c>
    </row>
    <row r="10" spans="1:6" x14ac:dyDescent="0.3">
      <c r="A10" s="1">
        <v>9.8000000000000007</v>
      </c>
      <c r="B10" s="1" cm="1">
        <f t="array" ref="B10">ABS(Tabla14[[#This Row],[Longitud (m)]]-Tabla25[Promedio])</f>
        <v>0.10999999999999943</v>
      </c>
      <c r="C10" s="2" cm="1">
        <f t="array" ref="C10">Tabla14[[#This Row],[Error Absoluto]]/Tabla25[Promedio]</f>
        <v>1.109989909182638E-2</v>
      </c>
      <c r="D10" s="3">
        <f>Tabla14[[#This Row],[Error relativo]]*100</f>
        <v>1.109989909182638</v>
      </c>
    </row>
    <row r="11" spans="1:6" x14ac:dyDescent="0.3">
      <c r="A11" s="1">
        <v>10</v>
      </c>
      <c r="B11" s="1" cm="1">
        <f t="array" ref="B11">ABS(Tabla14[[#This Row],[Longitud (m)]]-Tabla25[Promedio])</f>
        <v>8.9999999999999858E-2</v>
      </c>
      <c r="C11" s="2" cm="1">
        <f t="array" ref="C11">Tabla14[[#This Row],[Error Absoluto]]/Tabla25[Promedio]</f>
        <v>9.0817356205852521E-3</v>
      </c>
      <c r="D11" s="3">
        <f>Tabla14[[#This Row],[Error relativo]]*100</f>
        <v>0.90817356205852517</v>
      </c>
    </row>
    <row r="12" spans="1:6" x14ac:dyDescent="0.3">
      <c r="A12" s="1">
        <v>9.6999999999999993</v>
      </c>
      <c r="B12" s="1" cm="1">
        <f t="array" ref="B12">ABS(Tabla14[[#This Row],[Longitud (m)]]-Tabla25[Promedio])</f>
        <v>0.21000000000000085</v>
      </c>
      <c r="C12" s="2" cm="1">
        <f t="array" ref="C12">Tabla14[[#This Row],[Error Absoluto]]/Tabla25[Promedio]</f>
        <v>2.1190716448032377E-2</v>
      </c>
      <c r="D12" s="3">
        <f>Tabla14[[#This Row],[Error relativo]]*100</f>
        <v>2.1190716448032378</v>
      </c>
    </row>
    <row r="13" spans="1:6" x14ac:dyDescent="0.3">
      <c r="A13" s="1">
        <v>9.8000000000000007</v>
      </c>
      <c r="B13" s="1" cm="1">
        <f t="array" ref="B13">ABS(Tabla14[[#This Row],[Longitud (m)]]-Tabla25[Promedio])</f>
        <v>0.10999999999999943</v>
      </c>
      <c r="C13" s="2" cm="1">
        <f t="array" ref="C13">Tabla14[[#This Row],[Error Absoluto]]/Tabla25[Promedio]</f>
        <v>1.109989909182638E-2</v>
      </c>
      <c r="D13" s="3">
        <f>Tabla14[[#This Row],[Error relativo]]*100</f>
        <v>1.109989909182638</v>
      </c>
    </row>
    <row r="14" spans="1:6" x14ac:dyDescent="0.3">
      <c r="A14" s="1">
        <v>9.6999999999999993</v>
      </c>
      <c r="B14" s="1" cm="1">
        <f t="array" ref="B14">ABS(Tabla14[[#This Row],[Longitud (m)]]-Tabla25[Promedio])</f>
        <v>0.21000000000000085</v>
      </c>
      <c r="C14" s="2" cm="1">
        <f t="array" ref="C14">Tabla14[[#This Row],[Error Absoluto]]/Tabla25[Promedio]</f>
        <v>2.1190716448032377E-2</v>
      </c>
      <c r="D14" s="3">
        <f>Tabla14[[#This Row],[Error relativo]]*100</f>
        <v>2.1190716448032378</v>
      </c>
    </row>
    <row r="15" spans="1:6" x14ac:dyDescent="0.3">
      <c r="A15" s="1">
        <v>9.5</v>
      </c>
      <c r="B15" s="1" cm="1">
        <f t="array" ref="B15">ABS(Tabla14[[#This Row],[Longitud (m)]]-Tabla25[Promedio])</f>
        <v>0.41000000000000014</v>
      </c>
      <c r="C15" s="2" cm="1">
        <f t="array" ref="C15">Tabla14[[#This Row],[Error Absoluto]]/Tabla25[Promedio]</f>
        <v>4.1372351160444007E-2</v>
      </c>
      <c r="D15" s="3">
        <f>Tabla14[[#This Row],[Error relativo]]*100</f>
        <v>4.1372351160444003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AB0B-BA3D-41C0-920E-DF1219B52A86}">
  <dimension ref="A3:F12"/>
  <sheetViews>
    <sheetView showGridLines="0" workbookViewId="0">
      <selection activeCell="G11" sqref="G11"/>
    </sheetView>
  </sheetViews>
  <sheetFormatPr baseColWidth="10" defaultRowHeight="14.4" x14ac:dyDescent="0.3"/>
  <cols>
    <col min="1" max="1" width="13" customWidth="1"/>
    <col min="2" max="2" width="14.6640625" customWidth="1"/>
    <col min="3" max="3" width="13.6640625" customWidth="1"/>
    <col min="4" max="4" width="16.21875" customWidth="1"/>
  </cols>
  <sheetData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F3" s="1" t="s">
        <v>9</v>
      </c>
    </row>
    <row r="4" spans="1:6" x14ac:dyDescent="0.3">
      <c r="A4" s="1"/>
      <c r="B4" s="1" t="s">
        <v>4</v>
      </c>
      <c r="C4" s="1" t="s">
        <v>5</v>
      </c>
      <c r="D4" s="1" t="s">
        <v>6</v>
      </c>
      <c r="F4">
        <f>AVERAGE(A6:A12)</f>
        <v>9.9</v>
      </c>
    </row>
    <row r="5" spans="1:6" x14ac:dyDescent="0.3">
      <c r="A5" s="1"/>
      <c r="B5" s="1"/>
      <c r="C5" s="1" t="s">
        <v>7</v>
      </c>
      <c r="D5" s="1" t="s">
        <v>8</v>
      </c>
    </row>
    <row r="6" spans="1:6" x14ac:dyDescent="0.3">
      <c r="A6" s="1">
        <v>10.199999999999999</v>
      </c>
      <c r="B6" s="1" cm="1">
        <f t="array" ref="B6">ABS(Tabla1[[#This Row],[Longitud (m)]]-Tabla2[Promedio])</f>
        <v>0.29999999999999893</v>
      </c>
      <c r="C6" s="2" cm="1">
        <f t="array" ref="C6">Tabla1[[#This Row],[Error Absoluto]]/Tabla2[Promedio]</f>
        <v>3.0303030303030193E-2</v>
      </c>
      <c r="D6" s="3">
        <f>Tabla1[[#This Row],[Error relativo]]*100</f>
        <v>3.0303030303030192</v>
      </c>
    </row>
    <row r="7" spans="1:6" x14ac:dyDescent="0.3">
      <c r="A7" s="1">
        <v>10.3</v>
      </c>
      <c r="B7" s="1" cm="1">
        <f t="array" ref="B7">ABS(Tabla1[[#This Row],[Longitud (m)]]-Tabla2[Promedio])</f>
        <v>0.40000000000000036</v>
      </c>
      <c r="C7" s="2" cm="1">
        <f t="array" ref="C7">Tabla1[[#This Row],[Error Absoluto]]/Tabla2[Promedio]</f>
        <v>4.0404040404040435E-2</v>
      </c>
      <c r="D7" s="3">
        <f>Tabla1[[#This Row],[Error relativo]]*100</f>
        <v>4.0404040404040433</v>
      </c>
    </row>
    <row r="8" spans="1:6" x14ac:dyDescent="0.3">
      <c r="A8" s="1">
        <v>9.9</v>
      </c>
      <c r="B8" s="1" cm="1">
        <f t="array" ref="B8">ABS(Tabla1[[#This Row],[Longitud (m)]]-Tabla2[Promedio])</f>
        <v>0</v>
      </c>
      <c r="C8" s="2" cm="1">
        <f t="array" ref="C8">Tabla1[[#This Row],[Error Absoluto]]/Tabla2[Promedio]</f>
        <v>0</v>
      </c>
      <c r="D8" s="3">
        <f>Tabla1[[#This Row],[Error relativo]]*100</f>
        <v>0</v>
      </c>
    </row>
    <row r="9" spans="1:6" x14ac:dyDescent="0.3">
      <c r="A9" s="1">
        <v>10.1</v>
      </c>
      <c r="B9" s="1" cm="1">
        <f t="array" ref="B9">ABS(Tabla1[[#This Row],[Longitud (m)]]-Tabla2[Promedio])</f>
        <v>0.19999999999999929</v>
      </c>
      <c r="C9" s="2" cm="1">
        <f t="array" ref="C9">Tabla1[[#This Row],[Error Absoluto]]/Tabla2[Promedio]</f>
        <v>2.0202020202020131E-2</v>
      </c>
      <c r="D9" s="3">
        <f>Tabla1[[#This Row],[Error relativo]]*100</f>
        <v>2.0202020202020132</v>
      </c>
    </row>
    <row r="10" spans="1:6" x14ac:dyDescent="0.3">
      <c r="A10" s="1">
        <v>9.8000000000000007</v>
      </c>
      <c r="B10" s="1" cm="1">
        <f t="array" ref="B10">ABS(Tabla1[[#This Row],[Longitud (m)]]-Tabla2[Promedio])</f>
        <v>9.9999999999999645E-2</v>
      </c>
      <c r="C10" s="2" cm="1">
        <f t="array" ref="C10">Tabla1[[#This Row],[Error Absoluto]]/Tabla2[Promedio]</f>
        <v>1.0101010101010065E-2</v>
      </c>
      <c r="D10" s="3">
        <f>Tabla1[[#This Row],[Error relativo]]*100</f>
        <v>1.0101010101010066</v>
      </c>
    </row>
    <row r="11" spans="1:6" x14ac:dyDescent="0.3">
      <c r="A11" s="1">
        <v>10</v>
      </c>
      <c r="B11" s="1" cm="1">
        <f t="array" ref="B11">ABS(Tabla1[[#This Row],[Longitud (m)]]-Tabla2[Promedio])</f>
        <v>9.9999999999999645E-2</v>
      </c>
      <c r="C11" s="2" cm="1">
        <f t="array" ref="C11">Tabla1[[#This Row],[Error Absoluto]]/Tabla2[Promedio]</f>
        <v>1.0101010101010065E-2</v>
      </c>
      <c r="D11" s="3">
        <f>Tabla1[[#This Row],[Error relativo]]*100</f>
        <v>1.0101010101010066</v>
      </c>
    </row>
    <row r="12" spans="1:6" x14ac:dyDescent="0.3">
      <c r="A12" s="1">
        <v>9</v>
      </c>
      <c r="B12" s="1" cm="1">
        <f t="array" ref="B12">ABS(Tabla1[[#This Row],[Longitud (m)]]-Tabla2[Promedio])</f>
        <v>0.90000000000000036</v>
      </c>
      <c r="C12" s="2" cm="1">
        <f t="array" ref="C12">Tabla1[[#This Row],[Error Absoluto]]/Tabla2[Promedio]</f>
        <v>9.0909090909090939E-2</v>
      </c>
      <c r="D12" s="3">
        <f>Tabla1[[#This Row],[Error relativo]]*100</f>
        <v>9.0909090909090935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E762-B18B-4DC3-A1D1-4CA98A08CF81}">
  <dimension ref="A3:F13"/>
  <sheetViews>
    <sheetView showGridLines="0" tabSelected="1" workbookViewId="0">
      <selection activeCell="A4" sqref="A4:A13"/>
    </sheetView>
  </sheetViews>
  <sheetFormatPr baseColWidth="10" defaultRowHeight="14.4" x14ac:dyDescent="0.3"/>
  <cols>
    <col min="1" max="1" width="13" customWidth="1"/>
    <col min="2" max="2" width="14.6640625" customWidth="1"/>
    <col min="3" max="3" width="13.6640625" customWidth="1"/>
    <col min="4" max="4" width="16.21875" customWidth="1"/>
  </cols>
  <sheetData>
    <row r="3" spans="1:6" x14ac:dyDescent="0.3">
      <c r="A3" t="s">
        <v>10</v>
      </c>
      <c r="B3" t="s">
        <v>1</v>
      </c>
      <c r="C3" t="s">
        <v>2</v>
      </c>
      <c r="D3" t="s">
        <v>3</v>
      </c>
      <c r="F3" s="1" t="s">
        <v>9</v>
      </c>
    </row>
    <row r="4" spans="1:6" x14ac:dyDescent="0.3">
      <c r="A4" s="1">
        <v>10.199999999999999</v>
      </c>
      <c r="B4" s="1" cm="1">
        <f t="array" ref="B4">ABS(Tabla7[[#This Row],[Dato]]-Tabla257[Promedio])</f>
        <v>0.29999999999999893</v>
      </c>
      <c r="C4" s="2" cm="1">
        <f t="array" ref="C4">Tabla7[[#This Row],[Error Absoluto]]/Tabla257[Promedio]</f>
        <v>3.0303030303030193E-2</v>
      </c>
      <c r="D4" s="3">
        <f>Tabla7[[#This Row],[Error relativo]]*100</f>
        <v>3.0303030303030192</v>
      </c>
      <c r="F4">
        <f>AVERAGE(Tabla7[Dato])</f>
        <v>9.9</v>
      </c>
    </row>
    <row r="5" spans="1:6" x14ac:dyDescent="0.3">
      <c r="A5" s="1">
        <v>10.3</v>
      </c>
      <c r="B5" s="1" cm="1">
        <f t="array" ref="B5">ABS(Tabla7[[#This Row],[Dato]]-Tabla257[Promedio])</f>
        <v>0.40000000000000036</v>
      </c>
      <c r="C5" s="2" cm="1">
        <f t="array" ref="C5">Tabla7[[#This Row],[Error Absoluto]]/Tabla257[Promedio]</f>
        <v>4.0404040404040435E-2</v>
      </c>
      <c r="D5" s="3">
        <f>Tabla7[[#This Row],[Error relativo]]*100</f>
        <v>4.0404040404040433</v>
      </c>
    </row>
    <row r="6" spans="1:6" x14ac:dyDescent="0.3">
      <c r="A6" s="1">
        <v>9.9</v>
      </c>
      <c r="B6" s="4" cm="1">
        <f t="array" ref="B6">ABS(Tabla7[[#This Row],[Dato]]-Tabla257[Promedio])</f>
        <v>0</v>
      </c>
      <c r="C6" s="2" cm="1">
        <f t="array" ref="C6">Tabla7[[#This Row],[Error Absoluto]]/Tabla257[Promedio]</f>
        <v>0</v>
      </c>
      <c r="D6" s="3">
        <f>Tabla7[[#This Row],[Error relativo]]*100</f>
        <v>0</v>
      </c>
    </row>
    <row r="7" spans="1:6" x14ac:dyDescent="0.3">
      <c r="A7" s="1">
        <v>10.1</v>
      </c>
      <c r="B7" s="4" cm="1">
        <f t="array" ref="B7">ABS(Tabla7[[#This Row],[Dato]]-Tabla257[Promedio])</f>
        <v>0.19999999999999929</v>
      </c>
      <c r="C7" s="2" cm="1">
        <f t="array" ref="C7">Tabla7[[#This Row],[Error Absoluto]]/Tabla257[Promedio]</f>
        <v>2.0202020202020131E-2</v>
      </c>
      <c r="D7" s="3">
        <f>Tabla7[[#This Row],[Error relativo]]*100</f>
        <v>2.0202020202020132</v>
      </c>
    </row>
    <row r="8" spans="1:6" x14ac:dyDescent="0.3">
      <c r="A8" s="1">
        <v>9.8000000000000007</v>
      </c>
      <c r="B8" s="4" cm="1">
        <f t="array" ref="B8">ABS(Tabla7[[#This Row],[Dato]]-Tabla257[Promedio])</f>
        <v>9.9999999999999645E-2</v>
      </c>
      <c r="C8" s="2" cm="1">
        <f t="array" ref="C8">Tabla7[[#This Row],[Error Absoluto]]/Tabla257[Promedio]</f>
        <v>1.0101010101010065E-2</v>
      </c>
      <c r="D8" s="3">
        <f>Tabla7[[#This Row],[Error relativo]]*100</f>
        <v>1.0101010101010066</v>
      </c>
    </row>
    <row r="9" spans="1:6" x14ac:dyDescent="0.3">
      <c r="A9" s="1">
        <v>10</v>
      </c>
      <c r="B9" s="4" cm="1">
        <f t="array" ref="B9">ABS(Tabla7[[#This Row],[Dato]]-Tabla257[Promedio])</f>
        <v>9.9999999999999645E-2</v>
      </c>
      <c r="C9" s="2" cm="1">
        <f t="array" ref="C9">Tabla7[[#This Row],[Error Absoluto]]/Tabla257[Promedio]</f>
        <v>1.0101010101010065E-2</v>
      </c>
      <c r="D9" s="3">
        <f>Tabla7[[#This Row],[Error relativo]]*100</f>
        <v>1.0101010101010066</v>
      </c>
    </row>
    <row r="10" spans="1:6" x14ac:dyDescent="0.3">
      <c r="A10" s="1">
        <v>9.6999999999999993</v>
      </c>
      <c r="B10" s="4" cm="1">
        <f t="array" ref="B10">ABS(Tabla7[[#This Row],[Dato]]-Tabla257[Promedio])</f>
        <v>0.20000000000000107</v>
      </c>
      <c r="C10" s="2" cm="1">
        <f t="array" ref="C10">Tabla7[[#This Row],[Error Absoluto]]/Tabla257[Promedio]</f>
        <v>2.0202020202020308E-2</v>
      </c>
      <c r="D10" s="3">
        <f>Tabla7[[#This Row],[Error relativo]]*100</f>
        <v>2.020202020202031</v>
      </c>
    </row>
    <row r="11" spans="1:6" x14ac:dyDescent="0.3">
      <c r="A11" s="1">
        <v>9.8000000000000007</v>
      </c>
      <c r="B11" s="4" cm="1">
        <f t="array" ref="B11">ABS(Tabla7[[#This Row],[Dato]]-Tabla257[Promedio])</f>
        <v>9.9999999999999645E-2</v>
      </c>
      <c r="C11" s="2" cm="1">
        <f t="array" ref="C11">Tabla7[[#This Row],[Error Absoluto]]/Tabla257[Promedio]</f>
        <v>1.0101010101010065E-2</v>
      </c>
      <c r="D11" s="3">
        <f>Tabla7[[#This Row],[Error relativo]]*100</f>
        <v>1.0101010101010066</v>
      </c>
    </row>
    <row r="12" spans="1:6" x14ac:dyDescent="0.3">
      <c r="A12" s="1">
        <v>9.6999999999999993</v>
      </c>
      <c r="B12" s="4" cm="1">
        <f t="array" ref="B12">ABS(Tabla7[[#This Row],[Dato]]-Tabla257[Promedio])</f>
        <v>0.20000000000000107</v>
      </c>
      <c r="C12" s="2" cm="1">
        <f t="array" ref="C12">Tabla7[[#This Row],[Error Absoluto]]/Tabla257[Promedio]</f>
        <v>2.0202020202020308E-2</v>
      </c>
      <c r="D12" s="3">
        <f>Tabla7[[#This Row],[Error relativo]]*100</f>
        <v>2.020202020202031</v>
      </c>
    </row>
    <row r="13" spans="1:6" x14ac:dyDescent="0.3">
      <c r="A13" s="1">
        <v>9.5</v>
      </c>
      <c r="B13" s="4" cm="1">
        <f t="array" ref="B13">ABS(Tabla7[[#This Row],[Dato]]-Tabla257[Promedio])</f>
        <v>0.40000000000000036</v>
      </c>
      <c r="C13" s="2" cm="1">
        <f t="array" ref="C13">Tabla7[[#This Row],[Error Absoluto]]/Tabla257[Promedio]</f>
        <v>4.0404040404040435E-2</v>
      </c>
      <c r="D13" s="3">
        <f>Tabla7[[#This Row],[Error relativo]]*100</f>
        <v>4.0404040404040433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10</vt:lpstr>
      <vt:lpstr>Datos 8</vt:lpstr>
      <vt:lpstr>Datos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2024-02-07T05:02:48Z</dcterms:created>
  <dcterms:modified xsi:type="dcterms:W3CDTF">2024-03-07T19:36:08Z</dcterms:modified>
</cp:coreProperties>
</file>