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최적화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<x:sst xmlns:r="http://schemas.openxmlformats.org/officeDocument/2006/relationships" xmlns:c="http://schemas.openxmlformats.org/drawingml/2006/chart" xmlns:x="http://schemas.openxmlformats.org/spreadsheetml/2006/main" count="67" uniqueCount="37">
  <x:si>
    <x:t>최대판매량</x:t>
  </x:si>
  <x:si>
    <x:t>A4용지</x:t>
  </x:si>
  <x:si>
    <x:t>판매 평균</x:t>
  </x:si>
  <x:si>
    <x:t>안전재고주기</x:t>
  </x:si>
  <x:si>
    <x:t>전체평균</x:t>
  </x:si>
  <x:si>
    <x:t>평균리드타임</x:t>
  </x:si>
  <x:si>
    <x:t>최대리드타임</x:t>
  </x:si>
  <x:si>
    <x:t>안전재고량</x:t>
  </x:si>
  <x:si>
    <x:t>평균판매량</x:t>
  </x:si>
  <x:si>
    <x:t>재고주기</x:t>
  </x:si>
  <x:si>
    <x:t>예상 구매량 = 안전 재고량 + 예상 판매량 - 전주 재고량</x:t>
  </x:si>
  <x:si>
    <x:t>금주 구매량 = 재고주기* 과거 4주 판매 평균 + 금주 판매량 - 전주재교량</x:t>
  </x:si>
  <x:si>
    <x:t>유형</x:t>
  </x:si>
  <x:si>
    <x:t>W9</x:t>
  </x:si>
  <x:si>
    <x:t>W6</x:t>
  </x:si>
  <x:si>
    <x:t>W8</x:t>
  </x:si>
  <x:si>
    <x:t>W4</x:t>
  </x:si>
  <x:si>
    <x:t>판매</x:t>
  </x:si>
  <x:si>
    <x:t>W2</x:t>
  </x:si>
  <x:si>
    <x:t>W5</x:t>
  </x:si>
  <x:si>
    <x:t>볼펜</x:t>
  </x:si>
  <x:si>
    <x:t>W7</x:t>
  </x:si>
  <x:si>
    <x:t>W3</x:t>
  </x:si>
  <x:si>
    <x:t>제품</x:t>
  </x:si>
  <x:si>
    <x:t>재고량</x:t>
  </x:si>
  <x:si>
    <x:t>W10</x:t>
  </x:si>
  <x:si>
    <x:t>W1</x:t>
  </x:si>
  <x:si>
    <x:t>W11</x:t>
  </x:si>
  <x:si>
    <x:t>구매</x:t>
  </x:si>
  <x:si>
    <x:t>-</x:t>
  </x:si>
  <x:si>
    <x:t>W14</x:t>
  </x:si>
  <x:si>
    <x:t>W12</x:t>
  </x:si>
  <x:si>
    <x:t>W13</x:t>
  </x:si>
  <x:si>
    <x:t>W15</x:t>
  </x:si>
  <x:si>
    <x:t>금주 재고량 = 재고주기 * 과거 4주 판매 평균</x:t>
  </x:si>
  <x:si>
    <x:t>금주 구매량 = 금주 재고량 + 금주 판매량 - 전주 재고량</x:t>
  </x:si>
  <x:si>
    <x:t>4주 평균 판매량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</x:si>
</x:sst>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 applyProtection="1">
      <x:alignment horizontal="left" vertical="center"/>
    </x:xf>
    <x:xf numFmtId="0" fontId="0" fillId="2" borderId="2" xfId="0" applyNumberFormat="1" applyFont="1" applyFill="1" applyBorder="1" applyAlignment="1" applyProtection="1">
      <x:alignment horizontal="left" vertical="center"/>
    </x:xf>
    <x:xf numFmtId="0" fontId="0" fillId="2" borderId="3" xfId="0" applyNumberFormat="1" applyFont="1" applyFill="1" applyBorder="1" applyAlignment="1" applyProtection="1">
      <x:alignment horizontal="left" vertical="center"/>
    </x:xf>
    <x:xf numFmtId="0" fontId="0" fillId="2" borderId="4" xfId="0" applyNumberFormat="1" applyFont="1" applyFill="1" applyBorder="1" applyAlignment="1" applyProtection="1">
      <x:alignment horizontal="left" vertical="center"/>
    </x:xf>
    <x:xf numFmtId="0" fontId="0" fillId="2" borderId="0" xfId="0" applyNumberFormat="1" applyFont="1" applyFill="1" applyBorder="1" applyAlignment="1" applyProtection="1">
      <x:alignment horizontal="left" vertical="center"/>
    </x:xf>
    <x:xf numFmtId="0" fontId="0" fillId="2" borderId="5" xfId="0" applyNumberFormat="1" applyFont="1" applyFill="1" applyBorder="1" applyAlignment="1" applyProtection="1">
      <x:alignment horizontal="left" vertical="center"/>
    </x:xf>
    <x:xf numFmtId="0" fontId="0" fillId="2" borderId="6" xfId="0" applyNumberFormat="1" applyFont="1" applyFill="1" applyBorder="1" applyAlignment="1" applyProtection="1">
      <x:alignment horizontal="left" vertical="center"/>
    </x:xf>
    <x:xf numFmtId="0" fontId="0" fillId="2" borderId="7" xfId="0" applyNumberFormat="1" applyFont="1" applyFill="1" applyBorder="1" applyAlignment="1" applyProtection="1">
      <x:alignment horizontal="left" vertical="center"/>
    </x:xf>
    <x:xf numFmtId="0" fontId="0" fillId="2" borderId="8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0"/>
  <x:sheetViews>
    <x:sheetView tabSelected="1" topLeftCell="A1" zoomScaleNormal="100" zoomScaleSheetLayoutView="75" workbookViewId="0">
      <x:selection activeCell="G6" activeCellId="0" sqref="G6:G7"/>
    </x:sheetView>
  </x:sheetViews>
  <x:sheetFormatPr defaultColWidth="8.796875" defaultRowHeight="16.399999999999999"/>
  <x:cols>
    <x:col min="2" max="2" width="12" style="1" customWidth="1"/>
    <x:col min="3" max="3" width="12.55078125" style="1" bestFit="1" customWidth="1"/>
    <x:col min="4" max="5" width="8.796875" style="1" bestFit="1" customWidth="1"/>
    <x:col min="6" max="6" width="11.5390625" style="1" bestFit="1" customWidth="1"/>
    <x:col min="7" max="7" width="12.55078125" style="1" bestFit="1" customWidth="1"/>
    <x:col min="8" max="12" width="8.796875" style="1" bestFit="1" customWidth="1"/>
    <x:col min="13" max="13" width="9.5" style="1" customWidth="1"/>
    <x:col min="14" max="19" width="8.796875" style="1" bestFit="1" customWidth="1"/>
  </x:cols>
  <x:sheetData>
    <x:row r="1" spans="1:18">
      <x:c r="A1" s="2" t="s">
        <x:v>23</x:v>
      </x:c>
      <x:c r="B1" s="2" t="s">
        <x:v>12</x:v>
      </x:c>
      <x:c r="C1" s="2" t="s">
        <x:v>26</x:v>
      </x:c>
      <x:c r="D1" s="2" t="s">
        <x:v>18</x:v>
      </x:c>
      <x:c r="E1" s="2" t="s">
        <x:v>22</x:v>
      </x:c>
      <x:c r="F1" s="2" t="s">
        <x:v>16</x:v>
      </x:c>
      <x:c r="G1" s="2" t="s">
        <x:v>19</x:v>
      </x:c>
      <x:c r="H1" s="2" t="s">
        <x:v>14</x:v>
      </x:c>
      <x:c r="I1" s="2" t="s">
        <x:v>21</x:v>
      </x:c>
      <x:c r="J1" s="2" t="s">
        <x:v>15</x:v>
      </x:c>
      <x:c r="K1" s="2" t="s">
        <x:v>13</x:v>
      </x:c>
      <x:c r="L1" s="2" t="s">
        <x:v>25</x:v>
      </x:c>
      <x:c r="M1" s="2" t="s">
        <x:v>27</x:v>
      </x:c>
      <x:c r="N1" s="2" t="s">
        <x:v>31</x:v>
      </x:c>
      <x:c r="O1" s="2" t="s">
        <x:v>32</x:v>
      </x:c>
      <x:c r="P1" s="2" t="s">
        <x:v>30</x:v>
      </x:c>
      <x:c r="Q1" s="2" t="s">
        <x:v>33</x:v>
      </x:c>
      <x:c r="R1" s="2"/>
    </x:row>
    <x:row r="2" spans="1:18">
      <x:c r="A2" s="2" t="s">
        <x:v>1</x:v>
      </x:c>
      <x:c r="B2" s="2" t="s">
        <x:v>28</x:v>
      </x:c>
      <x:c r="C2" s="2">
        <x:v>15</x:v>
      </x:c>
      <x:c r="D2" s="2">
        <x:v>10</x:v>
      </x:c>
      <x:c r="E2" s="2">
        <x:v>131</x:v>
      </x:c>
      <x:c r="F2" s="2" t="s">
        <x:v>29</x:v>
      </x:c>
      <x:c r="G2" s="2">
        <x:v>28</x:v>
      </x:c>
      <x:c r="H2" s="2">
        <x:v>200</x:v>
      </x:c>
      <x:c r="I2" s="2" t="s">
        <x:v>29</x:v>
      </x:c>
      <x:c r="J2" s="2">
        <x:v>81</x:v>
      </x:c>
      <x:c r="K2" s="2">
        <x:v>50</x:v>
      </x:c>
      <x:c r="L2" s="2">
        <x:v>120</x:v>
      </x:c>
      <x:c r="M2" s="2"/>
      <x:c r="N2" s="2"/>
      <x:c r="O2" s="2"/>
      <x:c r="P2" s="2"/>
      <x:c r="Q2" s="2"/>
      <x:c r="R2" s="2"/>
    </x:row>
    <x:row r="3" spans="1:18">
      <x:c r="A3" s="2" t="s">
        <x:v>1</x:v>
      </x:c>
      <x:c r="B3" s="2" t="s">
        <x:v>17</x:v>
      </x:c>
      <x:c r="C3" s="2">
        <x:v>10</x:v>
      </x:c>
      <x:c r="D3" s="2">
        <x:v>12</x:v>
      </x:c>
      <x:c r="E3" s="2">
        <x:v>50</x:v>
      </x:c>
      <x:c r="F3" s="2">
        <x:v>30</x:v>
      </x:c>
      <x:c r="G3" s="2">
        <x:v>30</x:v>
      </x:c>
      <x:c r="H3" s="2">
        <x:v>50</x:v>
      </x:c>
      <x:c r="I3" s="2">
        <x:v>35</x:v>
      </x:c>
      <x:c r="J3" s="2">
        <x:v>50</x:v>
      </x:c>
      <x:c r="K3" s="2">
        <x:v>42</x:v>
      </x:c>
      <x:c r="L3" s="2">
        <x:v>80</x:v>
      </x:c>
      <x:c r="M3" s="2"/>
      <x:c r="N3" s="2"/>
      <x:c r="O3" s="2"/>
      <x:c r="P3" s="2"/>
      <x:c r="Q3" s="2"/>
      <x:c r="R3" s="2"/>
    </x:row>
    <x:row r="4" spans="1:18">
      <x:c r="A4" s="2" t="s">
        <x:v>20</x:v>
      </x:c>
      <x:c r="B4" s="2" t="s">
        <x:v>28</x:v>
      </x:c>
      <x:c r="C4" s="2">
        <x:v>5</x:v>
      </x:c>
      <x:c r="D4" s="2">
        <x:v>3</x:v>
      </x:c>
      <x:c r="E4" s="2">
        <x:v>100</x:v>
      </x:c>
      <x:c r="F4" s="2">
        <x:v>10</x:v>
      </x:c>
      <x:c r="G4" s="2">
        <x:v>46</x:v>
      </x:c>
      <x:c r="H4" s="2">
        <x:v>15</x:v>
      </x:c>
      <x:c r="I4" s="2">
        <x:v>131</x:v>
      </x:c>
      <x:c r="J4" s="2">
        <x:v>50</x:v>
      </x:c>
      <x:c r="K4" s="2" t="s">
        <x:v>29</x:v>
      </x:c>
      <x:c r="L4" s="2">
        <x:v>200</x:v>
      </x:c>
      <x:c r="M4" s="2"/>
      <x:c r="N4" s="2"/>
      <x:c r="O4" s="2"/>
      <x:c r="P4" s="2"/>
      <x:c r="Q4" s="2"/>
      <x:c r="R4" s="2"/>
    </x:row>
    <x:row r="5" spans="1:18">
      <x:c r="A5" s="2" t="s">
        <x:v>20</x:v>
      </x:c>
      <x:c r="B5" s="2" t="s">
        <x:v>17</x:v>
      </x:c>
      <x:c r="C5" s="2" t="s">
        <x:v>29</x:v>
      </x:c>
      <x:c r="D5" s="2" t="s">
        <x:v>29</x:v>
      </x:c>
      <x:c r="E5" s="2">
        <x:v>54</x:v>
      </x:c>
      <x:c r="F5" s="2">
        <x:v>31</x:v>
      </x:c>
      <x:c r="G5" s="2">
        <x:v>24</x:v>
      </x:c>
      <x:c r="H5" s="2">
        <x:v>28</x:v>
      </x:c>
      <x:c r="I5" s="2">
        <x:v>100</x:v>
      </x:c>
      <x:c r="J5" s="2">
        <x:v>80</x:v>
      </x:c>
      <x:c r="K5" s="2" t="s">
        <x:v>29</x:v>
      </x:c>
      <x:c r="L5" s="2">
        <x:v>28</x:v>
      </x:c>
      <x:c r="M5" s="2"/>
      <x:c r="N5" s="2"/>
      <x:c r="O5" s="2"/>
      <x:c r="P5" s="2"/>
      <x:c r="Q5" s="2"/>
      <x:c r="R5" s="2"/>
    </x:row>
    <x:row r="6" spans="1:18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</x:row>
    <x:row r="7" spans="1:18">
      <x:c r="A7" s="2"/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</x:row>
    <x:row r="8" spans="1:18">
      <x:c r="A8" s="2" t="s">
        <x:v>23</x:v>
      </x:c>
      <x:c r="B8" s="2" t="s">
        <x:v>12</x:v>
      </x:c>
      <x:c r="C8" s="2" t="s">
        <x:v>26</x:v>
      </x:c>
      <x:c r="D8" s="2" t="s">
        <x:v>18</x:v>
      </x:c>
      <x:c r="E8" s="2" t="s">
        <x:v>22</x:v>
      </x:c>
      <x:c r="F8" s="2" t="s">
        <x:v>16</x:v>
      </x:c>
      <x:c r="G8" s="2" t="s">
        <x:v>19</x:v>
      </x:c>
      <x:c r="H8" s="2" t="s">
        <x:v>14</x:v>
      </x:c>
      <x:c r="I8" s="2" t="s">
        <x:v>21</x:v>
      </x:c>
      <x:c r="J8" s="2" t="s">
        <x:v>15</x:v>
      </x:c>
      <x:c r="K8" s="2" t="s">
        <x:v>13</x:v>
      </x:c>
      <x:c r="L8" s="2" t="s">
        <x:v>25</x:v>
      </x:c>
      <x:c r="M8" s="2" t="s">
        <x:v>27</x:v>
      </x:c>
      <x:c r="N8" s="2" t="s">
        <x:v>31</x:v>
      </x:c>
      <x:c r="O8" s="2" t="s">
        <x:v>32</x:v>
      </x:c>
      <x:c r="P8" s="2" t="s">
        <x:v>30</x:v>
      </x:c>
      <x:c r="Q8" s="2" t="s">
        <x:v>33</x:v>
      </x:c>
      <x:c r="R8" s="2" t="s">
        <x:v>4</x:v>
      </x:c>
    </x:row>
    <x:row r="9" spans="1:18">
      <x:c r="A9" s="2" t="s">
        <x:v>1</x:v>
      </x:c>
      <x:c r="B9" s="2" t="s">
        <x:v>28</x:v>
      </x:c>
      <x:c r="C9" s="2">
        <x:v>15</x:v>
      </x:c>
      <x:c r="D9" s="2">
        <x:v>10</x:v>
      </x:c>
      <x:c r="E9" s="2">
        <x:v>131</x:v>
      </x:c>
      <x:c r="F9" s="2">
        <x:v>0</x:v>
      </x:c>
      <x:c r="G9" s="2">
        <x:v>28</x:v>
      </x:c>
      <x:c r="H9" s="2">
        <x:v>200</x:v>
      </x:c>
      <x:c r="I9" s="2">
        <x:v>0</x:v>
      </x:c>
      <x:c r="J9" s="2">
        <x:v>81</x:v>
      </x:c>
      <x:c r="K9" s="2">
        <x:v>50</x:v>
      </x:c>
      <x:c r="L9" s="2">
        <x:v>120</x:v>
      </x:c>
      <x:c r="M9" s="4">
        <x:f>IF($C$19*AVERAGE(J10:M10)-L11+M10&lt;0,0,$C$19*AVERAGE(J10:M10)-L11+M10)</x:f>
        <x:v>0</x:v>
      </x:c>
      <x:c r="N9" s="4">
        <x:f t="shared" ref="N9:Q9" si="0">IF($C$19*AVERAGE(K10:N10)-M11+N10&lt;0,0,$C$19*AVERAGE(K10:N10)-M11+N10)</x:f>
        <x:v>0</x:v>
      </x:c>
      <x:c r="O9" s="4">
        <x:f t="shared" si="0"/>
        <x:v>61.641826923076906</x:v>
      </x:c>
      <x:c r="P9" s="4">
        <x:f t="shared" si="0"/>
        <x:v>49.579807692307668</x:v>
      </x:c>
      <x:c r="Q9" s="4">
        <x:f t="shared" si="0"/>
        <x:v>59.490865384615375</x:v>
      </x:c>
      <x:c r="R9" s="2">
        <x:f>(C9+D9+E9+F9+G9+H9+I9+J9+K9+L9)/10</x:f>
        <x:v>63.5</x:v>
      </x:c>
    </x:row>
    <x:row r="10" spans="1:18">
      <x:c r="A10" s="2" t="s">
        <x:v>1</x:v>
      </x:c>
      <x:c r="B10" s="2" t="s">
        <x:v>17</x:v>
      </x:c>
      <x:c r="C10" s="2">
        <x:v>10</x:v>
      </x:c>
      <x:c r="D10" s="2">
        <x:v>12</x:v>
      </x:c>
      <x:c r="E10" s="2">
        <x:v>50</x:v>
      </x:c>
      <x:c r="F10" s="2">
        <x:v>30</x:v>
      </x:c>
      <x:c r="G10" s="2">
        <x:v>30</x:v>
      </x:c>
      <x:c r="H10" s="2">
        <x:v>50</x:v>
      </x:c>
      <x:c r="I10" s="2">
        <x:v>35</x:v>
      </x:c>
      <x:c r="J10" s="2">
        <x:v>50</x:v>
      </x:c>
      <x:c r="K10" s="2">
        <x:v>42</x:v>
      </x:c>
      <x:c r="L10" s="2">
        <x:v>80</x:v>
      </x:c>
      <x:c r="M10" s="2">
        <x:v>52</x:v>
      </x:c>
      <x:c r="N10" s="2">
        <x:v>56</x:v>
      </x:c>
      <x:c r="O10" s="2">
        <x:v>57</x:v>
      </x:c>
      <x:c r="P10" s="2">
        <x:v>61</x:v>
      </x:c>
      <x:c r="Q10" s="2">
        <x:v>57</x:v>
      </x:c>
      <x:c r="R10" s="2">
        <x:f>(C10+D10+E10+F10+G10+H10+I10+J10+K10+L10)/10</x:f>
        <x:v>38.899999999999999</x:v>
      </x:c>
    </x:row>
    <x:row r="11" spans="1:18">
      <x:c r="A11" s="2"/>
      <x:c r="B11" s="2" t="s">
        <x:v>24</x:v>
      </x:c>
      <x:c r="C11" s="2">
        <x:f>SUM(C9-C10)</x:f>
        <x:v>5</x:v>
      </x:c>
      <x:c r="D11" s="2">
        <x:f>SUM(D9-D10+C11)</x:f>
        <x:v>3</x:v>
      </x:c>
      <x:c r="E11" s="2">
        <x:f t="shared" ref="E11:N11" si="1">SUM(E9-E10+D11)</x:f>
        <x:v>84</x:v>
      </x:c>
      <x:c r="F11" s="2">
        <x:f t="shared" si="1"/>
        <x:v>54</x:v>
      </x:c>
      <x:c r="G11" s="2">
        <x:f t="shared" si="1"/>
        <x:v>52</x:v>
      </x:c>
      <x:c r="H11" s="2">
        <x:f t="shared" si="1"/>
        <x:v>202</x:v>
      </x:c>
      <x:c r="I11" s="2">
        <x:f t="shared" si="1"/>
        <x:v>167</x:v>
      </x:c>
      <x:c r="J11" s="2">
        <x:f t="shared" si="1"/>
        <x:v>198</x:v>
      </x:c>
      <x:c r="K11" s="2">
        <x:f t="shared" si="1"/>
        <x:v>206</x:v>
      </x:c>
      <x:c r="L11" s="2">
        <x:f t="shared" si="1"/>
        <x:v>246</x:v>
      </x:c>
      <x:c r="M11" s="2">
        <x:f t="shared" si="1"/>
        <x:v>194</x:v>
      </x:c>
      <x:c r="N11" s="2">
        <x:f t="shared" si="1"/>
        <x:v>138</x:v>
      </x:c>
      <x:c r="O11" s="2">
        <x:v>143</x:v>
      </x:c>
      <x:c r="P11" s="2">
        <x:v>132</x:v>
      </x:c>
      <x:c r="Q11" s="2">
        <x:v>135</x:v>
      </x:c>
      <x:c r="R11" s="2"/>
    </x:row>
    <x:row r="12" spans="1:18">
      <x:c r="A12" s="2"/>
      <x:c r="B12" s="2" t="s">
        <x:v>2</x:v>
      </x:c>
      <x:c r="C12" s="2"/>
      <x:c r="D12" s="2"/>
      <x:c r="E12" s="2"/>
      <x:c r="F12" s="2">
        <x:f>(C10+D10+E10+F10)/4</x:f>
        <x:v>25.5</x:v>
      </x:c>
      <x:c r="G12" s="2">
        <x:f t="shared" ref="G12:Q12" si="2">(D10+E10+F10+G10)/4</x:f>
        <x:v>30.5</x:v>
      </x:c>
      <x:c r="H12" s="2">
        <x:f t="shared" si="2"/>
        <x:v>40</x:v>
      </x:c>
      <x:c r="I12" s="2">
        <x:f t="shared" si="2"/>
        <x:v>36.25</x:v>
      </x:c>
      <x:c r="J12" s="2">
        <x:f t="shared" si="2"/>
        <x:v>41.25</x:v>
      </x:c>
      <x:c r="K12" s="2">
        <x:f t="shared" si="2"/>
        <x:v>44.25</x:v>
      </x:c>
      <x:c r="L12" s="2">
        <x:f t="shared" si="2"/>
        <x:v>51.75</x:v>
      </x:c>
      <x:c r="M12" s="2">
        <x:f t="shared" si="2"/>
        <x:v>56</x:v>
      </x:c>
      <x:c r="N12" s="2">
        <x:f t="shared" si="2"/>
        <x:v>57.5</x:v>
      </x:c>
      <x:c r="O12" s="2">
        <x:f t="shared" si="2"/>
        <x:v>61.25</x:v>
      </x:c>
      <x:c r="P12" s="2">
        <x:f t="shared" si="2"/>
        <x:v>56.5</x:v>
      </x:c>
      <x:c r="Q12" s="2">
        <x:f t="shared" si="2"/>
        <x:v>57.75</x:v>
      </x:c>
      <x:c r="R12" s="2"/>
    </x:row>
    <x:row r="13" spans="1:18">
      <x:c r="A13" s="2"/>
      <x:c r="B13" s="2" t="s">
        <x:v>9</x:v>
      </x:c>
      <x:c r="C13" s="2"/>
      <x:c r="D13" s="2"/>
      <x:c r="E13" s="2"/>
      <x:c r="F13" s="3">
        <x:f>F11/F12</x:f>
        <x:v>2.1176470588235294</x:v>
      </x:c>
      <x:c r="G13" s="3">
        <x:f t="shared" ref="G13:Q13" si="3">G11/G12</x:f>
        <x:v>1.7049180327868851</x:v>
      </x:c>
      <x:c r="H13" s="3">
        <x:f t="shared" si="3"/>
        <x:v>5.0499999999999998</x:v>
      </x:c>
      <x:c r="I13" s="3">
        <x:f t="shared" si="3"/>
        <x:v>4.6068965517241383</x:v>
      </x:c>
      <x:c r="J13" s="3">
        <x:f t="shared" si="3"/>
        <x:v>4.7999999999999998</x:v>
      </x:c>
      <x:c r="K13" s="3">
        <x:f t="shared" si="3"/>
        <x:v>4.6553672316384178</x:v>
      </x:c>
      <x:c r="L13" s="3">
        <x:f t="shared" si="3"/>
        <x:v>4.7536231884057969</x:v>
      </x:c>
      <x:c r="M13" s="3">
        <x:f t="shared" si="3"/>
        <x:v>3.4642857142857144</x:v>
      </x:c>
      <x:c r="N13" s="3">
        <x:f t="shared" si="3"/>
        <x:v>2.3999999999999999</x:v>
      </x:c>
      <x:c r="O13" s="3">
        <x:f t="shared" si="3"/>
        <x:v>2.3346938775510204</x:v>
      </x:c>
      <x:c r="P13" s="3">
        <x:f t="shared" si="3"/>
        <x:v>2.336283185840708</x:v>
      </x:c>
      <x:c r="Q13" s="3">
        <x:f t="shared" si="3"/>
        <x:v>2.3376623376623376</x:v>
      </x:c>
      <x:c r="R13" s="2"/>
    </x:row>
    <x:row r="14" spans="1:18">
      <x:c r="A14" s="2"/>
      <x:c r="B14" s="2" t="s">
        <x:v>5</x:v>
      </x:c>
      <x:c r="C14" s="2">
        <x:v>1</x:v>
      </x:c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</x:row>
    <x:row r="15" spans="1:18">
      <x:c r="A15" s="2"/>
      <x:c r="B15" s="2" t="s">
        <x:v>6</x:v>
      </x:c>
      <x:c r="C15" s="2">
        <x:v>2</x:v>
      </x:c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</x:row>
    <x:row r="16" spans="1:18">
      <x:c r="A16" s="2"/>
      <x:c r="B16" s="2" t="s">
        <x:v>0</x:v>
      </x:c>
      <x:c r="C16" s="2">
        <x:f>MAX(C10:L10)</x:f>
        <x:v>80</x:v>
      </x:c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</x:row>
    <x:row r="17" spans="1:18">
      <x:c r="A17" s="2"/>
      <x:c r="B17" s="2" t="s">
        <x:v>8</x:v>
      </x:c>
      <x:c r="C17" s="2">
        <x:f>(C10+D10+E10+F10+G10+H10+I10+J10+K10+L10)/10</x:f>
        <x:v>38.899999999999999</x:v>
      </x:c>
      <x:c r="D17" s="3">
        <x:f>$C$19*AVERAGE(I10:L10)-L11+M10</x:f>
        <x:v>-73.482211538461556</x:v>
      </x:c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</x:row>
    <x:row r="18" spans="1:18">
      <x:c r="A18" s="2"/>
      <x:c r="B18" s="2" t="s">
        <x:v>7</x:v>
      </x:c>
      <x:c r="C18" s="2">
        <x:f>(C16*C15)-(C17*C14)</x:f>
        <x:v>121.09999999999999</x:v>
      </x:c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</x:row>
    <x:row r="19" spans="1:18">
      <x:c r="A19" s="2"/>
      <x:c r="B19" s="2" t="s">
        <x:v>3</x:v>
      </x:c>
      <x:c r="C19" s="3">
        <x:f>C18/52</x:f>
        <x:v>2.3288461538461536</x:v>
      </x:c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</x:row>
    <x:row r="21" spans="2:3">
      <x:c r="B21" s="1" t="s">
        <x:v>36</x:v>
      </x:c>
      <x:c r="C21" s="2">
        <x:f>AVERAGE(C10:F10)</x:f>
        <x:v>25.5</x:v>
      </x:c>
    </x:row>
    <x:row r="24" spans="2:7">
      <x:c r="B24" s="5" t="s">
        <x:v>35</x:v>
      </x:c>
      <x:c r="C24" s="6"/>
      <x:c r="D24" s="6"/>
      <x:c r="E24" s="6"/>
      <x:c r="F24" s="6"/>
      <x:c r="G24" s="7"/>
    </x:row>
    <x:row r="25" spans="2:7">
      <x:c r="B25" s="8" t="s">
        <x:v>34</x:v>
      </x:c>
      <x:c r="C25" s="9"/>
      <x:c r="D25" s="9"/>
      <x:c r="E25" s="9"/>
      <x:c r="F25" s="9"/>
      <x:c r="G25" s="10"/>
    </x:row>
    <x:row r="26" spans="2:7">
      <x:c r="B26" s="11" t="s">
        <x:v>11</x:v>
      </x:c>
      <x:c r="C26" s="12"/>
      <x:c r="D26" s="12"/>
      <x:c r="E26" s="12"/>
      <x:c r="F26" s="12"/>
      <x:c r="G26" s="13"/>
    </x:row>
    <x:row r="27" spans="2:7">
      <x:c r="B27" s="14" t="s">
        <x:v>10</x:v>
      </x:c>
      <x:c r="C27" s="14"/>
      <x:c r="D27" s="14"/>
      <x:c r="E27" s="14"/>
      <x:c r="F27" s="14"/>
      <x:c r="G27" s="14"/>
    </x:row>
    <x:row r="28" spans="2:7">
      <x:c r="B28" s="15"/>
      <x:c r="C28" s="15"/>
      <x:c r="D28" s="15"/>
      <x:c r="E28" s="15"/>
      <x:c r="F28" s="15"/>
      <x:c r="G28" s="15"/>
    </x:row>
    <x:row r="29" spans="2:7">
      <x:c r="B29" s="15"/>
      <x:c r="C29" s="15"/>
      <x:c r="D29" s="15"/>
      <x:c r="E29" s="15"/>
      <x:c r="F29" s="15"/>
      <x:c r="G29" s="15"/>
    </x:row>
    <x:row r="30" spans="2:7">
      <x:c r="B30" s="15"/>
      <x:c r="C30" s="15"/>
      <x:c r="D30" s="15"/>
      <x:c r="E30" s="15"/>
      <x:c r="F30" s="15"/>
      <x:c r="G30" s="15"/>
    </x:row>
  </x:sheetData>
  <x:mergeCells count="5">
    <x:mergeCell ref="B24:G24"/>
    <x:mergeCell ref="B25:G25"/>
    <x:mergeCell ref="B26:G26"/>
    <x:mergeCell ref="B27:G27"/>
    <x:mergeCell ref="B28:G30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yenim</dc:creator>
  <cp:lastModifiedBy>yenim</cp:lastModifiedBy>
  <cp:revision>11</cp:revision>
  <dcterms:created xsi:type="dcterms:W3CDTF">2020-07-26T01:50:28.511</dcterms:created>
  <dcterms:modified xsi:type="dcterms:W3CDTF">2020-08-09T02:01:32.603</dcterms:modified>
  <cp:version>1100.0100.01</cp:version>
</cp:coreProperties>
</file>