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fe20d7183cf951e/Desktop/"/>
    </mc:Choice>
  </mc:AlternateContent>
  <xr:revisionPtr revIDLastSave="0" documentId="8_{5DA40A71-7EE5-4E2E-A594-5309F87AC5EB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Mid-cap fund Selector" sheetId="1" r:id="rId1"/>
    <sheet name="Small-cap fund selector" sheetId="2" r:id="rId2"/>
    <sheet name="Multi-cap fund selector" sheetId="3" r:id="rId3"/>
    <sheet name="Index fund selector" sheetId="4" r:id="rId4"/>
    <sheet name="ELSS fund selector" sheetId="5" r:id="rId5"/>
    <sheet name="Other equity MF selecto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RsjDrq6/G6UTfzErVktIKRyL+fw=="/>
    </ext>
  </extLst>
</workbook>
</file>

<file path=xl/calcChain.xml><?xml version="1.0" encoding="utf-8"?>
<calcChain xmlns="http://schemas.openxmlformats.org/spreadsheetml/2006/main">
  <c r="H36" i="6" l="1"/>
  <c r="G36" i="6"/>
  <c r="F36" i="6"/>
  <c r="E36" i="6"/>
  <c r="D36" i="6"/>
  <c r="I36" i="6" s="1"/>
  <c r="I22" i="6" s="1"/>
  <c r="C36" i="6"/>
  <c r="H35" i="6"/>
  <c r="G35" i="6"/>
  <c r="F35" i="6"/>
  <c r="E35" i="6"/>
  <c r="D35" i="6"/>
  <c r="I35" i="6" s="1"/>
  <c r="I21" i="6" s="1"/>
  <c r="C35" i="6"/>
  <c r="H34" i="6"/>
  <c r="G34" i="6"/>
  <c r="F34" i="6"/>
  <c r="E34" i="6"/>
  <c r="D34" i="6"/>
  <c r="I34" i="6" s="1"/>
  <c r="I20" i="6" s="1"/>
  <c r="C34" i="6"/>
  <c r="H33" i="6"/>
  <c r="G33" i="6"/>
  <c r="F33" i="6"/>
  <c r="E33" i="6"/>
  <c r="D33" i="6"/>
  <c r="I33" i="6" s="1"/>
  <c r="I19" i="6" s="1"/>
  <c r="C33" i="6"/>
  <c r="H32" i="6"/>
  <c r="G32" i="6"/>
  <c r="F32" i="6"/>
  <c r="E32" i="6"/>
  <c r="D32" i="6"/>
  <c r="I32" i="6" s="1"/>
  <c r="I18" i="6" s="1"/>
  <c r="C32" i="6"/>
  <c r="I31" i="6"/>
  <c r="I17" i="6" s="1"/>
  <c r="H31" i="6"/>
  <c r="G31" i="6"/>
  <c r="F31" i="6"/>
  <c r="E31" i="6"/>
  <c r="D31" i="6"/>
  <c r="C31" i="6"/>
  <c r="I30" i="6"/>
  <c r="I16" i="6" s="1"/>
  <c r="H30" i="6"/>
  <c r="G30" i="6"/>
  <c r="F30" i="6"/>
  <c r="E30" i="6"/>
  <c r="D30" i="6"/>
  <c r="C30" i="6"/>
  <c r="H29" i="6"/>
  <c r="G29" i="6"/>
  <c r="I29" i="6" s="1"/>
  <c r="I15" i="6" s="1"/>
  <c r="F29" i="6"/>
  <c r="E29" i="6"/>
  <c r="D29" i="6"/>
  <c r="C29" i="6"/>
  <c r="H28" i="6"/>
  <c r="G28" i="6"/>
  <c r="I28" i="6" s="1"/>
  <c r="I14" i="6" s="1"/>
  <c r="F28" i="6"/>
  <c r="E28" i="6"/>
  <c r="D28" i="6"/>
  <c r="C28" i="6"/>
  <c r="H27" i="6"/>
  <c r="G27" i="6"/>
  <c r="F27" i="6"/>
  <c r="E27" i="6"/>
  <c r="D27" i="6"/>
  <c r="I27" i="6" s="1"/>
  <c r="I13" i="6" s="1"/>
  <c r="C27" i="6"/>
  <c r="H36" i="5"/>
  <c r="G36" i="5"/>
  <c r="F36" i="5"/>
  <c r="E36" i="5"/>
  <c r="I36" i="5" s="1"/>
  <c r="I22" i="5" s="1"/>
  <c r="D36" i="5"/>
  <c r="C36" i="5"/>
  <c r="H35" i="5"/>
  <c r="G35" i="5"/>
  <c r="I35" i="5" s="1"/>
  <c r="I21" i="5" s="1"/>
  <c r="F35" i="5"/>
  <c r="E35" i="5"/>
  <c r="D35" i="5"/>
  <c r="C35" i="5"/>
  <c r="H34" i="5"/>
  <c r="G34" i="5"/>
  <c r="F34" i="5"/>
  <c r="E34" i="5"/>
  <c r="D34" i="5"/>
  <c r="I34" i="5" s="1"/>
  <c r="I20" i="5" s="1"/>
  <c r="C34" i="5"/>
  <c r="H33" i="5"/>
  <c r="G33" i="5"/>
  <c r="F33" i="5"/>
  <c r="E33" i="5"/>
  <c r="D33" i="5"/>
  <c r="I33" i="5" s="1"/>
  <c r="I19" i="5" s="1"/>
  <c r="C33" i="5"/>
  <c r="H32" i="5"/>
  <c r="G32" i="5"/>
  <c r="F32" i="5"/>
  <c r="E32" i="5"/>
  <c r="D32" i="5"/>
  <c r="I32" i="5" s="1"/>
  <c r="I18" i="5" s="1"/>
  <c r="C32" i="5"/>
  <c r="I31" i="5"/>
  <c r="I17" i="5" s="1"/>
  <c r="H31" i="5"/>
  <c r="G31" i="5"/>
  <c r="F31" i="5"/>
  <c r="E31" i="5"/>
  <c r="D31" i="5"/>
  <c r="C31" i="5"/>
  <c r="I30" i="5"/>
  <c r="I16" i="5" s="1"/>
  <c r="H30" i="5"/>
  <c r="G30" i="5"/>
  <c r="F30" i="5"/>
  <c r="E30" i="5"/>
  <c r="D30" i="5"/>
  <c r="C30" i="5"/>
  <c r="H29" i="5"/>
  <c r="G29" i="5"/>
  <c r="I29" i="5" s="1"/>
  <c r="I15" i="5" s="1"/>
  <c r="F29" i="5"/>
  <c r="E29" i="5"/>
  <c r="D29" i="5"/>
  <c r="C29" i="5"/>
  <c r="H28" i="5"/>
  <c r="G28" i="5"/>
  <c r="I28" i="5" s="1"/>
  <c r="I14" i="5" s="1"/>
  <c r="F28" i="5"/>
  <c r="E28" i="5"/>
  <c r="D28" i="5"/>
  <c r="C28" i="5"/>
  <c r="H27" i="5"/>
  <c r="G27" i="5"/>
  <c r="F27" i="5"/>
  <c r="E27" i="5"/>
  <c r="D27" i="5"/>
  <c r="I27" i="5" s="1"/>
  <c r="I13" i="5" s="1"/>
  <c r="C27" i="5"/>
  <c r="H109" i="4"/>
  <c r="G109" i="4"/>
  <c r="I109" i="4" s="1"/>
  <c r="J109" i="4" s="1"/>
  <c r="H108" i="4"/>
  <c r="G108" i="4"/>
  <c r="I108" i="4" s="1"/>
  <c r="J108" i="4" s="1"/>
  <c r="H107" i="4"/>
  <c r="I107" i="4" s="1"/>
  <c r="J107" i="4" s="1"/>
  <c r="G107" i="4"/>
  <c r="H106" i="4"/>
  <c r="G106" i="4"/>
  <c r="I106" i="4" s="1"/>
  <c r="J106" i="4" s="1"/>
  <c r="H105" i="4"/>
  <c r="G105" i="4"/>
  <c r="I105" i="4" s="1"/>
  <c r="J105" i="4" s="1"/>
  <c r="H104" i="4"/>
  <c r="G104" i="4"/>
  <c r="I104" i="4" s="1"/>
  <c r="J104" i="4" s="1"/>
  <c r="H103" i="4"/>
  <c r="I103" i="4" s="1"/>
  <c r="J103" i="4" s="1"/>
  <c r="G103" i="4"/>
  <c r="H102" i="4"/>
  <c r="G102" i="4"/>
  <c r="I102" i="4" s="1"/>
  <c r="J102" i="4" s="1"/>
  <c r="H101" i="4"/>
  <c r="G101" i="4"/>
  <c r="I101" i="4" s="1"/>
  <c r="J101" i="4" s="1"/>
  <c r="H100" i="4"/>
  <c r="G100" i="4"/>
  <c r="I100" i="4" s="1"/>
  <c r="J100" i="4" s="1"/>
  <c r="H99" i="4"/>
  <c r="I99" i="4" s="1"/>
  <c r="J99" i="4" s="1"/>
  <c r="G99" i="4"/>
  <c r="H98" i="4"/>
  <c r="G98" i="4"/>
  <c r="I98" i="4" s="1"/>
  <c r="J98" i="4" s="1"/>
  <c r="H97" i="4"/>
  <c r="G97" i="4"/>
  <c r="I97" i="4" s="1"/>
  <c r="J97" i="4" s="1"/>
  <c r="H96" i="4"/>
  <c r="G96" i="4"/>
  <c r="I96" i="4" s="1"/>
  <c r="J96" i="4" s="1"/>
  <c r="H95" i="4"/>
  <c r="I95" i="4" s="1"/>
  <c r="J95" i="4" s="1"/>
  <c r="G95" i="4"/>
  <c r="H94" i="4"/>
  <c r="G94" i="4"/>
  <c r="I94" i="4" s="1"/>
  <c r="J94" i="4" s="1"/>
  <c r="H93" i="4"/>
  <c r="G93" i="4"/>
  <c r="I93" i="4" s="1"/>
  <c r="J93" i="4" s="1"/>
  <c r="H92" i="4"/>
  <c r="G92" i="4"/>
  <c r="I92" i="4" s="1"/>
  <c r="J92" i="4" s="1"/>
  <c r="H91" i="4"/>
  <c r="I91" i="4" s="1"/>
  <c r="J91" i="4" s="1"/>
  <c r="G91" i="4"/>
  <c r="H90" i="4"/>
  <c r="G90" i="4"/>
  <c r="I90" i="4" s="1"/>
  <c r="J90" i="4" s="1"/>
  <c r="H89" i="4"/>
  <c r="G89" i="4"/>
  <c r="I89" i="4" s="1"/>
  <c r="J89" i="4" s="1"/>
  <c r="H88" i="4"/>
  <c r="G88" i="4"/>
  <c r="I88" i="4" s="1"/>
  <c r="J88" i="4" s="1"/>
  <c r="H87" i="4"/>
  <c r="I87" i="4" s="1"/>
  <c r="J87" i="4" s="1"/>
  <c r="G87" i="4"/>
  <c r="H86" i="4"/>
  <c r="G86" i="4"/>
  <c r="I86" i="4" s="1"/>
  <c r="J86" i="4" s="1"/>
  <c r="H85" i="4"/>
  <c r="G85" i="4"/>
  <c r="I85" i="4" s="1"/>
  <c r="J85" i="4" s="1"/>
  <c r="H84" i="4"/>
  <c r="G84" i="4"/>
  <c r="I84" i="4" s="1"/>
  <c r="J84" i="4" s="1"/>
  <c r="I83" i="4"/>
  <c r="J83" i="4" s="1"/>
  <c r="H83" i="4"/>
  <c r="G83" i="4"/>
  <c r="H82" i="4"/>
  <c r="G82" i="4"/>
  <c r="I82" i="4" s="1"/>
  <c r="J82" i="4" s="1"/>
  <c r="H81" i="4"/>
  <c r="G81" i="4"/>
  <c r="I81" i="4" s="1"/>
  <c r="J81" i="4" s="1"/>
  <c r="H80" i="4"/>
  <c r="G80" i="4"/>
  <c r="I80" i="4" s="1"/>
  <c r="H79" i="4"/>
  <c r="I79" i="4" s="1"/>
  <c r="G79" i="4"/>
  <c r="H78" i="4"/>
  <c r="G78" i="4"/>
  <c r="I78" i="4" s="1"/>
  <c r="H77" i="4"/>
  <c r="G77" i="4"/>
  <c r="I77" i="4" s="1"/>
  <c r="H76" i="4"/>
  <c r="G76" i="4"/>
  <c r="I76" i="4" s="1"/>
  <c r="H75" i="4"/>
  <c r="I75" i="4" s="1"/>
  <c r="G75" i="4"/>
  <c r="H74" i="4"/>
  <c r="G74" i="4"/>
  <c r="I74" i="4" s="1"/>
  <c r="H73" i="4"/>
  <c r="G73" i="4"/>
  <c r="I73" i="4" s="1"/>
  <c r="H72" i="4"/>
  <c r="G72" i="4"/>
  <c r="I72" i="4" s="1"/>
  <c r="H71" i="4"/>
  <c r="I71" i="4" s="1"/>
  <c r="G71" i="4"/>
  <c r="H70" i="4"/>
  <c r="G70" i="4"/>
  <c r="I70" i="4" s="1"/>
  <c r="H69" i="4"/>
  <c r="G69" i="4"/>
  <c r="I69" i="4" s="1"/>
  <c r="H68" i="4"/>
  <c r="G68" i="4"/>
  <c r="I68" i="4" s="1"/>
  <c r="H67" i="4"/>
  <c r="I67" i="4" s="1"/>
  <c r="G67" i="4"/>
  <c r="H66" i="4"/>
  <c r="G66" i="4"/>
  <c r="I66" i="4" s="1"/>
  <c r="H65" i="4"/>
  <c r="G65" i="4"/>
  <c r="I65" i="4" s="1"/>
  <c r="H64" i="4"/>
  <c r="G64" i="4"/>
  <c r="I64" i="4" s="1"/>
  <c r="H63" i="4"/>
  <c r="I63" i="4" s="1"/>
  <c r="G63" i="4"/>
  <c r="H62" i="4"/>
  <c r="G62" i="4"/>
  <c r="I62" i="4" s="1"/>
  <c r="H61" i="4"/>
  <c r="G61" i="4"/>
  <c r="I61" i="4" s="1"/>
  <c r="H60" i="4"/>
  <c r="G60" i="4"/>
  <c r="I60" i="4" s="1"/>
  <c r="H59" i="4"/>
  <c r="I59" i="4" s="1"/>
  <c r="G59" i="4"/>
  <c r="H58" i="4"/>
  <c r="G58" i="4"/>
  <c r="I58" i="4" s="1"/>
  <c r="H57" i="4"/>
  <c r="G57" i="4"/>
  <c r="I57" i="4" s="1"/>
  <c r="H56" i="4"/>
  <c r="G56" i="4"/>
  <c r="I56" i="4" s="1"/>
  <c r="H55" i="4"/>
  <c r="I55" i="4" s="1"/>
  <c r="G55" i="4"/>
  <c r="H54" i="4"/>
  <c r="G54" i="4"/>
  <c r="I54" i="4" s="1"/>
  <c r="H53" i="4"/>
  <c r="G53" i="4"/>
  <c r="I53" i="4" s="1"/>
  <c r="H52" i="4"/>
  <c r="G52" i="4"/>
  <c r="I52" i="4" s="1"/>
  <c r="H51" i="4"/>
  <c r="I51" i="4" s="1"/>
  <c r="G51" i="4"/>
  <c r="H50" i="4"/>
  <c r="G50" i="4"/>
  <c r="I50" i="4" s="1"/>
  <c r="H49" i="4"/>
  <c r="G49" i="4"/>
  <c r="I49" i="4" s="1"/>
  <c r="H48" i="4"/>
  <c r="G48" i="4"/>
  <c r="I48" i="4" s="1"/>
  <c r="H47" i="4"/>
  <c r="I47" i="4" s="1"/>
  <c r="G47" i="4"/>
  <c r="H46" i="4"/>
  <c r="G46" i="4"/>
  <c r="I46" i="4" s="1"/>
  <c r="H45" i="4"/>
  <c r="G45" i="4"/>
  <c r="I45" i="4" s="1"/>
  <c r="H44" i="4"/>
  <c r="G44" i="4"/>
  <c r="I44" i="4" s="1"/>
  <c r="H43" i="4"/>
  <c r="I43" i="4" s="1"/>
  <c r="G43" i="4"/>
  <c r="H42" i="4"/>
  <c r="G42" i="4"/>
  <c r="I42" i="4" s="1"/>
  <c r="H41" i="4"/>
  <c r="G41" i="4"/>
  <c r="I41" i="4" s="1"/>
  <c r="H40" i="4"/>
  <c r="G40" i="4"/>
  <c r="I40" i="4" s="1"/>
  <c r="H39" i="4"/>
  <c r="I39" i="4" s="1"/>
  <c r="G39" i="4"/>
  <c r="H38" i="4"/>
  <c r="G38" i="4"/>
  <c r="I38" i="4" s="1"/>
  <c r="H37" i="4"/>
  <c r="G37" i="4"/>
  <c r="I37" i="4" s="1"/>
  <c r="H36" i="4"/>
  <c r="G36" i="4"/>
  <c r="I36" i="4" s="1"/>
  <c r="H35" i="4"/>
  <c r="I35" i="4" s="1"/>
  <c r="G35" i="4"/>
  <c r="H34" i="4"/>
  <c r="G34" i="4"/>
  <c r="I34" i="4" s="1"/>
  <c r="H33" i="4"/>
  <c r="G33" i="4"/>
  <c r="I33" i="4" s="1"/>
  <c r="H32" i="4"/>
  <c r="G32" i="4"/>
  <c r="I32" i="4" s="1"/>
  <c r="H31" i="4"/>
  <c r="I31" i="4" s="1"/>
  <c r="G31" i="4"/>
  <c r="H30" i="4"/>
  <c r="G30" i="4"/>
  <c r="I30" i="4" s="1"/>
  <c r="H29" i="4"/>
  <c r="G29" i="4"/>
  <c r="I29" i="4" s="1"/>
  <c r="H28" i="4"/>
  <c r="G28" i="4"/>
  <c r="I28" i="4" s="1"/>
  <c r="H27" i="4"/>
  <c r="I27" i="4" s="1"/>
  <c r="G27" i="4"/>
  <c r="H26" i="4"/>
  <c r="G26" i="4"/>
  <c r="I26" i="4" s="1"/>
  <c r="H25" i="4"/>
  <c r="G25" i="4"/>
  <c r="I25" i="4" s="1"/>
  <c r="H24" i="4"/>
  <c r="G24" i="4"/>
  <c r="I24" i="4" s="1"/>
  <c r="H23" i="4"/>
  <c r="I23" i="4" s="1"/>
  <c r="G23" i="4"/>
  <c r="H22" i="4"/>
  <c r="G22" i="4"/>
  <c r="I22" i="4" s="1"/>
  <c r="H21" i="4"/>
  <c r="G21" i="4"/>
  <c r="I21" i="4" s="1"/>
  <c r="H20" i="4"/>
  <c r="G20" i="4"/>
  <c r="I20" i="4" s="1"/>
  <c r="H19" i="4"/>
  <c r="I19" i="4" s="1"/>
  <c r="G19" i="4"/>
  <c r="H18" i="4"/>
  <c r="G18" i="4"/>
  <c r="I18" i="4" s="1"/>
  <c r="H17" i="4"/>
  <c r="G17" i="4"/>
  <c r="I17" i="4" s="1"/>
  <c r="H16" i="4"/>
  <c r="G16" i="4"/>
  <c r="I16" i="4" s="1"/>
  <c r="H15" i="4"/>
  <c r="I15" i="4" s="1"/>
  <c r="G15" i="4"/>
  <c r="H14" i="4"/>
  <c r="G14" i="4"/>
  <c r="I14" i="4" s="1"/>
  <c r="H13" i="4"/>
  <c r="G13" i="4"/>
  <c r="I13" i="4" s="1"/>
  <c r="H12" i="4"/>
  <c r="G12" i="4"/>
  <c r="I12" i="4" s="1"/>
  <c r="H11" i="4"/>
  <c r="I11" i="4" s="1"/>
  <c r="G11" i="4"/>
  <c r="H10" i="4"/>
  <c r="G10" i="4"/>
  <c r="I10" i="4" s="1"/>
  <c r="H9" i="4"/>
  <c r="G9" i="4"/>
  <c r="H36" i="3"/>
  <c r="I36" i="3" s="1"/>
  <c r="I22" i="3" s="1"/>
  <c r="G36" i="3"/>
  <c r="F36" i="3"/>
  <c r="E36" i="3"/>
  <c r="D36" i="3"/>
  <c r="C36" i="3"/>
  <c r="H35" i="3"/>
  <c r="I35" i="3" s="1"/>
  <c r="I21" i="3" s="1"/>
  <c r="G35" i="3"/>
  <c r="F35" i="3"/>
  <c r="E35" i="3"/>
  <c r="D35" i="3"/>
  <c r="C35" i="3"/>
  <c r="H34" i="3"/>
  <c r="G34" i="3"/>
  <c r="F34" i="3"/>
  <c r="E34" i="3"/>
  <c r="I34" i="3" s="1"/>
  <c r="I20" i="3" s="1"/>
  <c r="D34" i="3"/>
  <c r="C34" i="3"/>
  <c r="H33" i="3"/>
  <c r="G33" i="3"/>
  <c r="I33" i="3" s="1"/>
  <c r="I19" i="3" s="1"/>
  <c r="F33" i="3"/>
  <c r="E33" i="3"/>
  <c r="D33" i="3"/>
  <c r="C33" i="3"/>
  <c r="H32" i="3"/>
  <c r="G32" i="3"/>
  <c r="F32" i="3"/>
  <c r="E32" i="3"/>
  <c r="D32" i="3"/>
  <c r="I32" i="3" s="1"/>
  <c r="I18" i="3" s="1"/>
  <c r="C32" i="3"/>
  <c r="H31" i="3"/>
  <c r="G31" i="3"/>
  <c r="F31" i="3"/>
  <c r="E31" i="3"/>
  <c r="D31" i="3"/>
  <c r="I31" i="3" s="1"/>
  <c r="I17" i="3" s="1"/>
  <c r="C31" i="3"/>
  <c r="H30" i="3"/>
  <c r="G30" i="3"/>
  <c r="F30" i="3"/>
  <c r="E30" i="3"/>
  <c r="D30" i="3"/>
  <c r="I30" i="3" s="1"/>
  <c r="I16" i="3" s="1"/>
  <c r="C30" i="3"/>
  <c r="I29" i="3"/>
  <c r="I15" i="3" s="1"/>
  <c r="H29" i="3"/>
  <c r="G29" i="3"/>
  <c r="F29" i="3"/>
  <c r="E29" i="3"/>
  <c r="D29" i="3"/>
  <c r="C29" i="3"/>
  <c r="I28" i="3"/>
  <c r="I14" i="3" s="1"/>
  <c r="H28" i="3"/>
  <c r="G28" i="3"/>
  <c r="F28" i="3"/>
  <c r="E28" i="3"/>
  <c r="D28" i="3"/>
  <c r="C28" i="3"/>
  <c r="H27" i="3"/>
  <c r="G27" i="3"/>
  <c r="I27" i="3" s="1"/>
  <c r="I13" i="3" s="1"/>
  <c r="F27" i="3"/>
  <c r="E27" i="3"/>
  <c r="D27" i="3"/>
  <c r="C27" i="3"/>
  <c r="H36" i="2"/>
  <c r="I36" i="2" s="1"/>
  <c r="I22" i="2" s="1"/>
  <c r="G36" i="2"/>
  <c r="F36" i="2"/>
  <c r="E36" i="2"/>
  <c r="D36" i="2"/>
  <c r="C36" i="2"/>
  <c r="H35" i="2"/>
  <c r="I35" i="2" s="1"/>
  <c r="I21" i="2" s="1"/>
  <c r="G35" i="2"/>
  <c r="F35" i="2"/>
  <c r="E35" i="2"/>
  <c r="D35" i="2"/>
  <c r="C35" i="2"/>
  <c r="H34" i="2"/>
  <c r="G34" i="2"/>
  <c r="F34" i="2"/>
  <c r="E34" i="2"/>
  <c r="I34" i="2" s="1"/>
  <c r="I20" i="2" s="1"/>
  <c r="D34" i="2"/>
  <c r="C34" i="2"/>
  <c r="H33" i="2"/>
  <c r="G33" i="2"/>
  <c r="I33" i="2" s="1"/>
  <c r="I19" i="2" s="1"/>
  <c r="F33" i="2"/>
  <c r="E33" i="2"/>
  <c r="D33" i="2"/>
  <c r="C33" i="2"/>
  <c r="H32" i="2"/>
  <c r="G32" i="2"/>
  <c r="F32" i="2"/>
  <c r="E32" i="2"/>
  <c r="D32" i="2"/>
  <c r="I32" i="2" s="1"/>
  <c r="I18" i="2" s="1"/>
  <c r="C32" i="2"/>
  <c r="H31" i="2"/>
  <c r="G31" i="2"/>
  <c r="F31" i="2"/>
  <c r="E31" i="2"/>
  <c r="D31" i="2"/>
  <c r="I31" i="2" s="1"/>
  <c r="I17" i="2" s="1"/>
  <c r="C31" i="2"/>
  <c r="H30" i="2"/>
  <c r="G30" i="2"/>
  <c r="F30" i="2"/>
  <c r="E30" i="2"/>
  <c r="D30" i="2"/>
  <c r="I30" i="2" s="1"/>
  <c r="I16" i="2" s="1"/>
  <c r="C30" i="2"/>
  <c r="I29" i="2"/>
  <c r="I15" i="2" s="1"/>
  <c r="H29" i="2"/>
  <c r="G29" i="2"/>
  <c r="F29" i="2"/>
  <c r="E29" i="2"/>
  <c r="D29" i="2"/>
  <c r="C29" i="2"/>
  <c r="I28" i="2"/>
  <c r="I14" i="2" s="1"/>
  <c r="H28" i="2"/>
  <c r="G28" i="2"/>
  <c r="F28" i="2"/>
  <c r="E28" i="2"/>
  <c r="D28" i="2"/>
  <c r="C28" i="2"/>
  <c r="H27" i="2"/>
  <c r="G27" i="2"/>
  <c r="I27" i="2" s="1"/>
  <c r="I13" i="2" s="1"/>
  <c r="F27" i="2"/>
  <c r="E27" i="2"/>
  <c r="D27" i="2"/>
  <c r="C27" i="2"/>
  <c r="H36" i="1"/>
  <c r="I36" i="1" s="1"/>
  <c r="I22" i="1" s="1"/>
  <c r="G36" i="1"/>
  <c r="F36" i="1"/>
  <c r="E36" i="1"/>
  <c r="D36" i="1"/>
  <c r="C36" i="1"/>
  <c r="H35" i="1"/>
  <c r="I35" i="1" s="1"/>
  <c r="G35" i="1"/>
  <c r="F35" i="1"/>
  <c r="E35" i="1"/>
  <c r="D35" i="1"/>
  <c r="C35" i="1"/>
  <c r="H34" i="1"/>
  <c r="G34" i="1"/>
  <c r="F34" i="1"/>
  <c r="E34" i="1"/>
  <c r="I34" i="1" s="1"/>
  <c r="D34" i="1"/>
  <c r="C34" i="1"/>
  <c r="H33" i="1"/>
  <c r="G33" i="1"/>
  <c r="I33" i="1" s="1"/>
  <c r="F33" i="1"/>
  <c r="E33" i="1"/>
  <c r="D33" i="1"/>
  <c r="C33" i="1"/>
  <c r="H32" i="1"/>
  <c r="G32" i="1"/>
  <c r="F32" i="1"/>
  <c r="E32" i="1"/>
  <c r="D32" i="1"/>
  <c r="I32" i="1" s="1"/>
  <c r="I18" i="1" s="1"/>
  <c r="C32" i="1"/>
  <c r="H31" i="1"/>
  <c r="G31" i="1"/>
  <c r="F31" i="1"/>
  <c r="E31" i="1"/>
  <c r="D31" i="1"/>
  <c r="I31" i="1" s="1"/>
  <c r="C31" i="1"/>
  <c r="H30" i="1"/>
  <c r="G30" i="1"/>
  <c r="F30" i="1"/>
  <c r="E30" i="1"/>
  <c r="D30" i="1"/>
  <c r="I30" i="1" s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H27" i="1"/>
  <c r="G27" i="1"/>
  <c r="I27" i="1" s="1"/>
  <c r="F27" i="1"/>
  <c r="E27" i="1"/>
  <c r="D27" i="1"/>
  <c r="C27" i="1"/>
  <c r="J45" i="4" l="1"/>
  <c r="J54" i="4"/>
  <c r="J61" i="4"/>
  <c r="J22" i="4"/>
  <c r="J46" i="4"/>
  <c r="J62" i="4"/>
  <c r="J70" i="4"/>
  <c r="J78" i="4"/>
  <c r="I16" i="1"/>
  <c r="I21" i="1"/>
  <c r="J15" i="4"/>
  <c r="J23" i="4"/>
  <c r="J31" i="4"/>
  <c r="J39" i="4"/>
  <c r="J47" i="4"/>
  <c r="J55" i="4"/>
  <c r="J63" i="4"/>
  <c r="J71" i="4"/>
  <c r="J79" i="4"/>
  <c r="J21" i="4"/>
  <c r="J37" i="4"/>
  <c r="J77" i="4"/>
  <c r="J14" i="4"/>
  <c r="J38" i="4"/>
  <c r="J24" i="4"/>
  <c r="J56" i="4"/>
  <c r="J72" i="4"/>
  <c r="J25" i="4"/>
  <c r="J57" i="4"/>
  <c r="J73" i="4"/>
  <c r="I14" i="1"/>
  <c r="J10" i="4"/>
  <c r="J18" i="4"/>
  <c r="J26" i="4"/>
  <c r="J34" i="4"/>
  <c r="J42" i="4"/>
  <c r="J50" i="4"/>
  <c r="J58" i="4"/>
  <c r="J66" i="4"/>
  <c r="J74" i="4"/>
  <c r="J13" i="4"/>
  <c r="I13" i="1"/>
  <c r="J30" i="4"/>
  <c r="J16" i="4"/>
  <c r="J40" i="4"/>
  <c r="J80" i="4"/>
  <c r="J41" i="4"/>
  <c r="I20" i="1"/>
  <c r="J29" i="4"/>
  <c r="J53" i="4"/>
  <c r="I15" i="1"/>
  <c r="J32" i="4"/>
  <c r="J64" i="4"/>
  <c r="I19" i="1"/>
  <c r="J17" i="4"/>
  <c r="J11" i="4"/>
  <c r="J19" i="4"/>
  <c r="J27" i="4"/>
  <c r="J35" i="4"/>
  <c r="J43" i="4"/>
  <c r="J51" i="4"/>
  <c r="J59" i="4"/>
  <c r="J67" i="4"/>
  <c r="J75" i="4"/>
  <c r="J69" i="4"/>
  <c r="J48" i="4"/>
  <c r="J33" i="4"/>
  <c r="J49" i="4"/>
  <c r="J65" i="4"/>
  <c r="I17" i="1"/>
  <c r="J12" i="4"/>
  <c r="J20" i="4"/>
  <c r="J28" i="4"/>
  <c r="J36" i="4"/>
  <c r="J44" i="4"/>
  <c r="J52" i="4"/>
  <c r="J60" i="4"/>
  <c r="J68" i="4"/>
  <c r="J7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ID#AAAAt5Y2vME
sharan hegde    (2023-03-28 02:03:43)
Add Expense ratio from Tickertape</t>
        </r>
      </text>
    </comment>
    <comment ref="E12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ID#AAAAt5Y2vK8
vivek    (2023-03-28 02:03:43)
Get rolling returns from advisor Khoj</t>
        </r>
      </text>
    </comment>
    <comment ref="F12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ID#AAAAt5Y2vK4
sharan hegde    (2023-03-28 02:03:43)
From AdvisorKhoj</t>
        </r>
      </text>
    </comment>
    <comment ref="G12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ID#AAAAt5Y2vLM
vivek    (2023-03-28 02:03:43)
Get downside ratio from morningstar.com</t>
        </r>
      </text>
    </comment>
    <comment ref="H12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ID#AAAAt5Y2vMI
vivek    (2023-03-28 02:03:43)
Get upside ratio from morningstar.com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WtLe36nY6+JMH7JWHvazZZs2Hx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ID#AAAAt5Y2vLQ
sharan hegde    (2023-03-28 02:03:43)
Add Expense ratio from Tickertape</t>
        </r>
      </text>
    </comment>
    <comment ref="E12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ID#AAAAt5Y2vMQ
vivek    (2023-03-28 02:03:43)
Get rolling returns from advisor Khoj</t>
        </r>
      </text>
    </comment>
    <comment ref="F12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ID#AAAAt5Y2vL0
sharan hegde    (2023-03-28 02:03:43)
From AdvisorKhoj</t>
        </r>
      </text>
    </comment>
    <comment ref="G12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ID#AAAAt5Y2vLs
vivek    (2023-03-28 02:03:43)
Get downside ratio from morningstar.com</t>
        </r>
      </text>
    </comment>
    <comment ref="H12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ID#AAAAt5Y2vMU
vivek    (2023-03-28 02:03:43)
Get upside ratio from morningstar.com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+9n8FJsB+bYcrr5LCiCgKYMAZ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200-000004000000}">
      <text>
        <r>
          <rPr>
            <sz val="11"/>
            <color theme="1"/>
            <rFont val="Calibri"/>
            <scheme val="minor"/>
          </rPr>
          <t>======
ID#AAAAt5Y2vK0
sharan hegde    (2023-03-28 02:03:43)
Add Expense ratio from Tickertape</t>
        </r>
      </text>
    </comment>
    <comment ref="E12" authorId="0" shapeId="0" xr:uid="{00000000-0006-0000-0200-000003000000}">
      <text>
        <r>
          <rPr>
            <sz val="11"/>
            <color theme="1"/>
            <rFont val="Calibri"/>
            <scheme val="minor"/>
          </rPr>
          <t>======
ID#AAAAt5Y2vLY
vivek    (2023-03-28 02:03:43)
Get rolling returns from advisor Khoj</t>
        </r>
      </text>
    </comment>
    <comment ref="F12" authorId="0" shapeId="0" xr:uid="{00000000-0006-0000-0200-000002000000}">
      <text>
        <r>
          <rPr>
            <sz val="11"/>
            <color theme="1"/>
            <rFont val="Calibri"/>
            <scheme val="minor"/>
          </rPr>
          <t>======
ID#AAAAt5Y2vLk
sharan hegde    (2023-03-28 02:03:43)
From AdvisorKhoj</t>
        </r>
      </text>
    </comment>
    <comment ref="G12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ID#AAAAt5Y2vLw
vivek    (2023-03-28 02:03:43)
Get downside ratio from morningstar.com</t>
        </r>
      </text>
    </comment>
    <comment ref="H12" authorId="0" shapeId="0" xr:uid="{00000000-0006-0000-0200-000005000000}">
      <text>
        <r>
          <rPr>
            <sz val="11"/>
            <color theme="1"/>
            <rFont val="Calibri"/>
            <scheme val="minor"/>
          </rPr>
          <t>======
ID#AAAAt5Y2vLA
vivek    (2023-03-28 02:03:43)
Get upside ratio from morningstar.com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gSEzCPkUQ2IHRrpXvXRkWy49q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400-000004000000}">
      <text>
        <r>
          <rPr>
            <sz val="11"/>
            <color theme="1"/>
            <rFont val="Calibri"/>
            <scheme val="minor"/>
          </rPr>
          <t>======
ID#AAAAt5Y2vLc
sharan hegde    (2023-03-28 02:03:43)
Add Expense ratio from Tickertape</t>
        </r>
      </text>
    </comment>
    <comment ref="E12" authorId="0" shapeId="0" xr:uid="{00000000-0006-0000-0400-000005000000}">
      <text>
        <r>
          <rPr>
            <sz val="11"/>
            <color theme="1"/>
            <rFont val="Calibri"/>
            <scheme val="minor"/>
          </rPr>
          <t>======
ID#AAAAt5Y2vLE
vivek    (2023-03-28 02:03:43)
Get rolling returns from advisor Khoj</t>
        </r>
      </text>
    </comment>
    <comment ref="F12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ID#AAAAt5Y2vMA
sharan hegde    (2023-03-28 02:03:43)
From AdvisorKhoj</t>
        </r>
      </text>
    </comment>
    <comment ref="G12" authorId="0" shapeId="0" xr:uid="{00000000-0006-0000-0400-000003000000}">
      <text>
        <r>
          <rPr>
            <sz val="11"/>
            <color theme="1"/>
            <rFont val="Calibri"/>
            <scheme val="minor"/>
          </rPr>
          <t>======
ID#AAAAt5Y2vLo
vivek    (2023-03-28 02:03:43)
Get downside ratio from morningstar.com</t>
        </r>
      </text>
    </comment>
    <comment ref="H12" authorId="0" shapeId="0" xr:uid="{00000000-0006-0000-0400-000002000000}">
      <text>
        <r>
          <rPr>
            <sz val="11"/>
            <color theme="1"/>
            <rFont val="Calibri"/>
            <scheme val="minor"/>
          </rPr>
          <t>======
ID#AAAAt5Y2vL4
vivek    (2023-03-28 02:03:43)
Get upside ratio from morningstar.com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Jd3d1/MPYHXcUgF8KYmKd3BRz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500-000005000000}">
      <text>
        <r>
          <rPr>
            <sz val="11"/>
            <color theme="1"/>
            <rFont val="Calibri"/>
            <scheme val="minor"/>
          </rPr>
          <t>======
ID#AAAAt5Y2vLI
sharan hegde    (2023-03-28 02:03:43)
Add Expense ratio from Tickertape</t>
        </r>
      </text>
    </comment>
    <comment ref="E12" authorId="0" shapeId="0" xr:uid="{00000000-0006-0000-0500-000004000000}">
      <text>
        <r>
          <rPr>
            <sz val="11"/>
            <color theme="1"/>
            <rFont val="Calibri"/>
            <scheme val="minor"/>
          </rPr>
          <t>======
ID#AAAAt5Y2vLU
vivek    (2023-03-28 02:03:43)
Get rolling returns from advisor Khoj</t>
        </r>
      </text>
    </comment>
    <comment ref="F12" authorId="0" shapeId="0" xr:uid="{00000000-0006-0000-0500-000002000000}">
      <text>
        <r>
          <rPr>
            <sz val="11"/>
            <color theme="1"/>
            <rFont val="Calibri"/>
            <scheme val="minor"/>
          </rPr>
          <t>======
ID#AAAAt5Y2vL8
sharan hegde    (2023-03-28 02:03:43)
From AdvisorKhoj</t>
        </r>
      </text>
    </comment>
    <comment ref="G12" authorId="0" shapeId="0" xr:uid="{00000000-0006-0000-0500-000003000000}">
      <text>
        <r>
          <rPr>
            <sz val="11"/>
            <color theme="1"/>
            <rFont val="Calibri"/>
            <scheme val="minor"/>
          </rPr>
          <t>======
ID#AAAAt5Y2vLg
vivek    (2023-03-28 02:03:43)
Get downside ratio from morningstar.com</t>
        </r>
      </text>
    </comment>
    <comment ref="H12" authorId="0" shapeId="0" xr:uid="{00000000-0006-0000-0500-000001000000}">
      <text>
        <r>
          <rPr>
            <sz val="11"/>
            <color theme="1"/>
            <rFont val="Calibri"/>
            <scheme val="minor"/>
          </rPr>
          <t>======
ID#AAAAt5Y2vMM
vivek    (2023-03-28 02:03:43)
Get upside ratio from morningstar.com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rkZEYPRuOGNdOM8WUJeGp7Hv9g=="/>
    </ext>
  </extLst>
</comments>
</file>

<file path=xl/sharedStrings.xml><?xml version="1.0" encoding="utf-8"?>
<sst xmlns="http://schemas.openxmlformats.org/spreadsheetml/2006/main" count="218" uniqueCount="105">
  <si>
    <t>Input cells</t>
  </si>
  <si>
    <t>Formula cells (you cannot edit)</t>
  </si>
  <si>
    <t>Step 1:- Go to Tickertape.in and select the type of fund you want to invest in.</t>
  </si>
  <si>
    <t>Step 2:- Filter AUM of 1,000 Crores to 10,000 Crores</t>
  </si>
  <si>
    <t>Step 3:- Add filter of 5 year CAGR</t>
  </si>
  <si>
    <t>Step 4:- Sort the list by 5 year CAGR high to low. And select the top 10 funds. Exclude funds with less than 5 years history</t>
  </si>
  <si>
    <t>Step 5:- Paste the fund name and Expense Ratio in this sheet</t>
  </si>
  <si>
    <t>Step 6:- Enter rolling returns and &gt;15% returns probability from AdvsiorKhoj &amp; donwside ratio and upside capture ratio from Morningstar</t>
  </si>
  <si>
    <t>S.no</t>
  </si>
  <si>
    <t>Fund Name</t>
  </si>
  <si>
    <t>Expense ratio</t>
  </si>
  <si>
    <t>5-year average Rolling Return</t>
  </si>
  <si>
    <t>&gt;15% probability</t>
  </si>
  <si>
    <t>5-year Downside Ratio</t>
  </si>
  <si>
    <t>5-year Upside Ratio</t>
  </si>
  <si>
    <t>Final Rank</t>
  </si>
  <si>
    <t>PGIM India Midcap Opp Fund</t>
  </si>
  <si>
    <t>Edelweiss Mid Cap Fund</t>
  </si>
  <si>
    <t>Invesco India Midcap Fund</t>
  </si>
  <si>
    <t>Motilal Oswal Midcap 30 Fund</t>
  </si>
  <si>
    <t>Tata Mid Cap Growth Fund</t>
  </si>
  <si>
    <t>SBI Magnum Midcap Fund</t>
  </si>
  <si>
    <t>UTI Mid Cap Fund</t>
  </si>
  <si>
    <t>ICICI Pru Midcap Fund</t>
  </si>
  <si>
    <t>Franklin India Prima Fund</t>
  </si>
  <si>
    <t>Weightage</t>
  </si>
  <si>
    <t xml:space="preserve">Final Number </t>
  </si>
  <si>
    <t>Step 1:- Go to tickertape.in and select the Index fund.</t>
  </si>
  <si>
    <t>Step 2:- Add filter of tracking error</t>
  </si>
  <si>
    <t>Step 3:- Paste the data in this sheet</t>
  </si>
  <si>
    <t>AUM Size</t>
  </si>
  <si>
    <t>Expense Ratio</t>
  </si>
  <si>
    <t>Tracking Error</t>
  </si>
  <si>
    <t>Final Number</t>
  </si>
  <si>
    <t>SBI Nifty Next 50 Index Fund</t>
  </si>
  <si>
    <t>Motilal Oswal Nifty 50 Index Fund</t>
  </si>
  <si>
    <t>Navi Nifty 50 Index Fund</t>
  </si>
  <si>
    <t>Navi Nifty Bank Index Fund</t>
  </si>
  <si>
    <t>IDFC Nifty 50 Index Fund</t>
  </si>
  <si>
    <t>Nippon India Index Fund-S&amp;P BSE Sensex Plan</t>
  </si>
  <si>
    <t>SBI Nifty Index Fund</t>
  </si>
  <si>
    <t>ICICI Pru S&amp;P BSE Sensex Index Fund</t>
  </si>
  <si>
    <t>Tata NIFTY 50 Index Fund</t>
  </si>
  <si>
    <t>ICICI Pru Nifty 50 Index Fund</t>
  </si>
  <si>
    <t>HDFC Index Fund-S&amp;P BSE Sensex</t>
  </si>
  <si>
    <t>Nippon India Index Fund-Nifty 50 Plan</t>
  </si>
  <si>
    <t>HDFC Index Fund-NIFTY 50 Plan</t>
  </si>
  <si>
    <t>IDFC Nifty 100 Index Fund</t>
  </si>
  <si>
    <t>Navi Nifty Midcap 150 Index Fund</t>
  </si>
  <si>
    <t>Navi Nifty Next 50 Index Fund</t>
  </si>
  <si>
    <t>Axis Nifty 100 Index Fund</t>
  </si>
  <si>
    <t>L&amp;T Nifty 50 Index Fund</t>
  </si>
  <si>
    <t>Axis Nifty 50 Index Fund</t>
  </si>
  <si>
    <t>Nippon India Nifty 50 Value 20 Index Fund</t>
  </si>
  <si>
    <t>Motilal Oswal Nifty Bank Index Fund</t>
  </si>
  <si>
    <t>Kotak Nifty 50 Index Fund</t>
  </si>
  <si>
    <t>Nippon India Nifty Midcap 150 Index Fund</t>
  </si>
  <si>
    <t>UTI S&amp;P BSE Sensex Index Fund</t>
  </si>
  <si>
    <t>UTI Nifty 50 Index Fund</t>
  </si>
  <si>
    <t>DSP NIFTY 50 Index Fund</t>
  </si>
  <si>
    <t>ICICI Pru Nifty Midcap 150 Index Fund</t>
  </si>
  <si>
    <t>LIC MF Nifty 50 Index Fund</t>
  </si>
  <si>
    <t>ICICI Pru Nifty Bank Index Fund</t>
  </si>
  <si>
    <t>Motilal Oswal Nifty Midcap 150 Index Fund</t>
  </si>
  <si>
    <t>ICICI Pru Nifty Next 50 Index Fund</t>
  </si>
  <si>
    <t>Tata S&amp;P BSE Sensex Index Fund</t>
  </si>
  <si>
    <t>Aditya Birla SL Nifty Smallcap 50 Index Fund</t>
  </si>
  <si>
    <t>Aditya Birla SL Nifty Midcap 150 Index Fund</t>
  </si>
  <si>
    <t>DSP NIFTY Next 50 Index Fund</t>
  </si>
  <si>
    <t>Axis Nifty Smallcap 50 Index Fund</t>
  </si>
  <si>
    <t>Axis Nifty Next 50 Index Fund</t>
  </si>
  <si>
    <t>Axis Nifty Midcap 50 Index Fund</t>
  </si>
  <si>
    <t>Edelweiss Nifty 50 Index Fund</t>
  </si>
  <si>
    <t>Aditya Birla SL Nifty 50 Index Fund</t>
  </si>
  <si>
    <t>Nippon India Nifty Smallcap 250 Index Fund</t>
  </si>
  <si>
    <t>Franklin India NSE Nifty 50 Index Fund</t>
  </si>
  <si>
    <t>IDBI Nifty Index Fund</t>
  </si>
  <si>
    <t>Aditya Birla SL Nifty Next 50 Index Fund</t>
  </si>
  <si>
    <t>Motilal Oswal Nifty 200 Momentum 30 Index Fund</t>
  </si>
  <si>
    <t>Motilal Oswal Nifty Next 50 Index Fund</t>
  </si>
  <si>
    <t>UTI Nifty Next 50 Index Fund</t>
  </si>
  <si>
    <t>ICICI Pru Nifty Smallcap 250 Index Fund</t>
  </si>
  <si>
    <t>Kotak Nifty Next 50 Index Fund</t>
  </si>
  <si>
    <t>Motilal Oswal Nifty Smallcap 250 Index Fund</t>
  </si>
  <si>
    <t>Motilal Oswal S&amp;P BSE Low Volatility Index Fund</t>
  </si>
  <si>
    <t>IDBI Nifty Junior Index Fund</t>
  </si>
  <si>
    <t>Aditya Birla SL Nifty 50 Equal Weight Index Fund</t>
  </si>
  <si>
    <t>UTI S&amp;P BSE Low Volatility Index Fund</t>
  </si>
  <si>
    <t>Motilal Oswal Nifty 500 Index Fund</t>
  </si>
  <si>
    <t>DSP Nifty 50 Equal Weight Index Fund</t>
  </si>
  <si>
    <t>L&amp;T Nifty Next 50 Index Fund</t>
  </si>
  <si>
    <t>Edelweiss MSCI India Domestic &amp; World Healthcare 45 Index Fund</t>
  </si>
  <si>
    <t>LIC MF S&amp;P BSE Sensex Index Fund</t>
  </si>
  <si>
    <t>Edelweiss Nifty 100 Quality 30 Index Fund</t>
  </si>
  <si>
    <t>UTI Nifty Midcap 150 Quality 50 Index Fund</t>
  </si>
  <si>
    <t>Motilal Oswal MSCI EAFE Top 100 Select Index Fund</t>
  </si>
  <si>
    <t>HDFC NIFTY Next 50 Index Fund</t>
  </si>
  <si>
    <t>Edelweiss NIFTY Large Mid Cap 250 Index Fund</t>
  </si>
  <si>
    <t>UTI Nifty200 Momentum 30 Index Fund</t>
  </si>
  <si>
    <t>HDFC NIFTY50 Equal Weight Index Fund</t>
  </si>
  <si>
    <t>HDFC NIFTY 100 Index Fund</t>
  </si>
  <si>
    <t>Sundaram Nifty 100 Equal Weight Fund</t>
  </si>
  <si>
    <t>HDFC NIFTY 100 Equal Weight Index Fund</t>
  </si>
  <si>
    <t>Taurus Nifty 50 Index Fund</t>
  </si>
  <si>
    <t>Taurus Ethical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</si>
</sst>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2"/>
      <color theme="1"/>
      <name val="Calibri"/>
    </font>
    <font>
      <sz val="14"/>
      <color theme="1"/>
      <name val="Calibri"/>
    </font>
    <font>
      <b/>
      <i/>
      <sz val="12"/>
      <color theme="1"/>
      <name val="Calibri"/>
    </font>
    <font>
      <i/>
      <sz val="12"/>
      <color theme="1"/>
      <name val="Calibri"/>
    </font>
    <font>
      <i/>
      <sz val="10"/>
      <color theme="1"/>
      <name val="Times New Roman"/>
    </font>
    <font>
      <b/>
      <sz val="12"/>
      <color theme="0"/>
      <name val="Calibri"/>
    </font>
    <font>
      <b/>
      <sz val="12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002060"/>
        <bgColor rgb="FF002060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left" wrapText="1"/>
    </xf>
    <xf numFmtId="0" fontId="4" fillId="0" borderId="0" xfId="0" applyFont="1"/>
    <xf numFmtId="0" fontId="2" fillId="3" borderId="1" xfId="0" applyFont="1" applyFill="1" applyBorder="1"/>
    <xf numFmtId="0" fontId="5" fillId="0" borderId="0" xfId="0" applyFont="1"/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/>
    <xf numFmtId="0" fontId="7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/>
    <xf numFmtId="0" fontId="2" fillId="6" borderId="1" xfId="0" applyFont="1" applyFill="1" applyBorder="1"/>
    <xf numFmtId="0" fontId="3" fillId="0" borderId="0" xfId="0" applyFont="1" applyAlignment="1">
      <alignment horizontal="left" wrapText="1"/>
    </xf>
    <xf numFmtId="0" fontId="0" fillId="0" borderId="0" xfId="0"/>
    <xf numFmtId="0" fontId="1" fillId="2" borderId="1" xfId="0" applyFont="1" applyFill="1" applyBorder="1" applyProtection="1">
      <protection locked="0"/>
    </xf>
    <xf numFmtId="2" fontId="1" fillId="2" borderId="1" xfId="0" applyNumberFormat="1" applyFont="1" applyFill="1" applyBorder="1" applyProtection="1">
      <protection locked="0"/>
    </xf>
    <xf numFmtId="9" fontId="1" fillId="2" borderId="1" xfId="0" applyNumberFormat="1" applyFont="1" applyFill="1" applyBorder="1" applyProtection="1">
      <protection locked="0"/>
    </xf>
    <xf numFmtId="9" fontId="1" fillId="2" borderId="1" xfId="0" applyNumberFormat="1" applyFont="1" applyFill="1" applyBorder="1" applyAlignment="1" applyProtection="1">
      <alignment horizontal="center"/>
      <protection locked="0"/>
    </xf>
    <xf numFmtId="4" fontId="1" fillId="2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36" workbookViewId="0">
      <selection activeCell="H36" sqref="H36"/>
    </sheetView>
  </sheetViews>
  <sheetFormatPr defaultColWidth="14.44140625" defaultRowHeight="15" customHeight="1" x14ac:dyDescent="0.3"/>
  <cols>
    <col min="1" max="1" width="7.44140625" customWidth="1"/>
    <col min="2" max="2" width="5" customWidth="1"/>
    <col min="3" max="3" width="33.44140625" customWidth="1"/>
    <col min="4" max="4" width="13.6640625" customWidth="1"/>
    <col min="5" max="5" width="26.109375" customWidth="1"/>
    <col min="6" max="6" width="26" customWidth="1"/>
    <col min="7" max="7" width="23" customWidth="1"/>
    <col min="8" max="8" width="20" customWidth="1"/>
    <col min="9" max="9" width="14.109375" customWidth="1"/>
    <col min="10" max="26" width="12.44140625" customWidth="1"/>
  </cols>
  <sheetData>
    <row r="1" spans="1:26" ht="15.75" customHeight="1" x14ac:dyDescent="0.35">
      <c r="A1" s="1"/>
      <c r="B1" s="1"/>
      <c r="C1" s="2"/>
      <c r="D1" s="3" t="s">
        <v>0</v>
      </c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1"/>
      <c r="C2" s="5"/>
      <c r="D2" s="15" t="s">
        <v>1</v>
      </c>
      <c r="E2" s="1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6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6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6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6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6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6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7" t="s">
        <v>8</v>
      </c>
      <c r="C12" s="7" t="s">
        <v>9</v>
      </c>
      <c r="D12" s="8" t="s">
        <v>10</v>
      </c>
      <c r="E12" s="8" t="s">
        <v>11</v>
      </c>
      <c r="F12" s="8" t="s">
        <v>12</v>
      </c>
      <c r="G12" s="8" t="s">
        <v>13</v>
      </c>
      <c r="H12" s="8" t="s">
        <v>14</v>
      </c>
      <c r="I12" s="8" t="s">
        <v>15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9">
        <v>1</v>
      </c>
      <c r="C13" s="17" t="s">
        <v>16</v>
      </c>
      <c r="D13" s="17">
        <v>0.45</v>
      </c>
      <c r="E13" s="18">
        <v>13.08</v>
      </c>
      <c r="F13" s="19">
        <v>0.43</v>
      </c>
      <c r="G13" s="17">
        <v>86</v>
      </c>
      <c r="H13" s="17">
        <v>105</v>
      </c>
      <c r="I13" s="10">
        <f t="shared" ref="I13:I22" si="0">IFERROR(RANK(I27,$I$27:$I$36,1),"")</f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9">
        <v>2</v>
      </c>
      <c r="C14" s="17" t="s">
        <v>17</v>
      </c>
      <c r="D14" s="17">
        <v>0.55000000000000004</v>
      </c>
      <c r="E14" s="18">
        <v>13.99</v>
      </c>
      <c r="F14" s="19">
        <v>0.47</v>
      </c>
      <c r="G14" s="17">
        <v>91</v>
      </c>
      <c r="H14" s="17">
        <v>102</v>
      </c>
      <c r="I14" s="10">
        <f t="shared" si="0"/>
        <v>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9">
        <v>3</v>
      </c>
      <c r="C15" s="17" t="s">
        <v>18</v>
      </c>
      <c r="D15" s="17">
        <v>0.69</v>
      </c>
      <c r="E15" s="18">
        <v>14.66</v>
      </c>
      <c r="F15" s="19">
        <v>0.48</v>
      </c>
      <c r="G15" s="17">
        <v>82</v>
      </c>
      <c r="H15" s="17">
        <v>92</v>
      </c>
      <c r="I15" s="10">
        <f t="shared" si="0"/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9">
        <v>4</v>
      </c>
      <c r="C16" s="17" t="s">
        <v>19</v>
      </c>
      <c r="D16" s="17">
        <v>0.93</v>
      </c>
      <c r="E16" s="18">
        <v>10.93</v>
      </c>
      <c r="F16" s="19">
        <v>0.17</v>
      </c>
      <c r="G16" s="17">
        <v>88</v>
      </c>
      <c r="H16" s="17">
        <v>101</v>
      </c>
      <c r="I16" s="10">
        <f t="shared" si="0"/>
        <v>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9">
        <v>5</v>
      </c>
      <c r="C17" s="17" t="s">
        <v>20</v>
      </c>
      <c r="D17" s="17">
        <v>1.02</v>
      </c>
      <c r="E17" s="18">
        <v>13.07</v>
      </c>
      <c r="F17" s="19">
        <v>0.44</v>
      </c>
      <c r="G17" s="17">
        <v>88</v>
      </c>
      <c r="H17" s="17">
        <v>97</v>
      </c>
      <c r="I17" s="10">
        <f t="shared" si="0"/>
        <v>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9">
        <v>6</v>
      </c>
      <c r="C18" s="17" t="s">
        <v>21</v>
      </c>
      <c r="D18" s="17">
        <v>1.03</v>
      </c>
      <c r="E18" s="18">
        <v>10.58</v>
      </c>
      <c r="F18" s="19">
        <v>0.19</v>
      </c>
      <c r="G18" s="17">
        <v>90</v>
      </c>
      <c r="H18" s="17">
        <v>100</v>
      </c>
      <c r="I18" s="10">
        <f t="shared" si="0"/>
        <v>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9">
        <v>7</v>
      </c>
      <c r="C19" s="17" t="s">
        <v>22</v>
      </c>
      <c r="D19" s="17">
        <v>0.98</v>
      </c>
      <c r="E19" s="18">
        <v>10.34</v>
      </c>
      <c r="F19" s="19">
        <v>0.2</v>
      </c>
      <c r="G19" s="17">
        <v>86</v>
      </c>
      <c r="H19" s="17">
        <v>102</v>
      </c>
      <c r="I19" s="10">
        <f t="shared" si="0"/>
        <v>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9">
        <v>8</v>
      </c>
      <c r="C20" s="17" t="s">
        <v>23</v>
      </c>
      <c r="D20" s="17">
        <v>1.1000000000000001</v>
      </c>
      <c r="E20" s="18">
        <v>11.42</v>
      </c>
      <c r="F20" s="19">
        <v>0.35</v>
      </c>
      <c r="G20" s="17">
        <v>103</v>
      </c>
      <c r="H20" s="17">
        <v>105</v>
      </c>
      <c r="I20" s="10">
        <f t="shared" si="0"/>
        <v>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9">
        <v>9</v>
      </c>
      <c r="C21" s="17" t="s">
        <v>24</v>
      </c>
      <c r="D21" s="17">
        <v>1.1100000000000001</v>
      </c>
      <c r="E21" s="18">
        <v>11.86</v>
      </c>
      <c r="F21" s="19">
        <v>0.28999999999999998</v>
      </c>
      <c r="G21" s="17">
        <v>100</v>
      </c>
      <c r="H21" s="17">
        <v>89</v>
      </c>
      <c r="I21" s="10">
        <f t="shared" si="0"/>
        <v>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9">
        <v>10</v>
      </c>
      <c r="C22" s="17"/>
      <c r="D22" s="17"/>
      <c r="E22" s="18"/>
      <c r="F22" s="19"/>
      <c r="G22" s="17"/>
      <c r="H22" s="17"/>
      <c r="I22" s="10" t="str">
        <f t="shared" si="0"/>
        <v/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1" t="s">
        <v>25</v>
      </c>
      <c r="D25" s="20">
        <v>0.3</v>
      </c>
      <c r="E25" s="20">
        <v>0.25</v>
      </c>
      <c r="F25" s="20">
        <v>0.05</v>
      </c>
      <c r="G25" s="20">
        <v>0.3</v>
      </c>
      <c r="H25" s="20">
        <v>0.1</v>
      </c>
      <c r="I25" s="1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7" t="s">
        <v>8</v>
      </c>
      <c r="C26" s="7" t="s">
        <v>9</v>
      </c>
      <c r="D26" s="8" t="s">
        <v>10</v>
      </c>
      <c r="E26" s="8" t="s">
        <v>11</v>
      </c>
      <c r="F26" s="8" t="s">
        <v>12</v>
      </c>
      <c r="G26" s="8" t="s">
        <v>13</v>
      </c>
      <c r="H26" s="8" t="s">
        <v>14</v>
      </c>
      <c r="I26" s="8" t="s">
        <v>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9">
        <v>1</v>
      </c>
      <c r="C27" s="10" t="str">
        <f t="shared" ref="C27:C36" si="1">IF(ISBLANK(C13),"",C13)</f>
        <v>PGIM India Midcap Opp Fund</v>
      </c>
      <c r="D27" s="10">
        <f t="shared" ref="D27:D36" si="2">IFERROR(RANK(D13,D$13:D$22,1),"")</f>
        <v>1</v>
      </c>
      <c r="E27" s="10">
        <f t="shared" ref="E27:F27" si="3">IFERROR(RANK(E13,E$13:E$22,0),"")</f>
        <v>3</v>
      </c>
      <c r="F27" s="10">
        <f t="shared" si="3"/>
        <v>4</v>
      </c>
      <c r="G27" s="10">
        <f t="shared" ref="G27:G36" si="4">IFERROR(RANK(G13,G$13:G$22,1),"")</f>
        <v>2</v>
      </c>
      <c r="H27" s="10">
        <f t="shared" ref="H27:H36" si="5">IFERROR(RANK(H13,H$13:H$22,0),"")</f>
        <v>1</v>
      </c>
      <c r="I27" s="10">
        <f t="shared" ref="I27:I36" si="6">IFERROR((D27*$D$25)+(E27*$E$25)+(G27*G$25)+(H27*H$25)+F27*F$25,"")</f>
        <v>1.95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9">
        <v>2</v>
      </c>
      <c r="C28" s="10" t="str">
        <f t="shared" si="1"/>
        <v>Edelweiss Mid Cap Fund</v>
      </c>
      <c r="D28" s="10">
        <f t="shared" si="2"/>
        <v>2</v>
      </c>
      <c r="E28" s="10">
        <f t="shared" ref="E28:F28" si="7">IFERROR(RANK(E14,E$13:E$22,0),"")</f>
        <v>2</v>
      </c>
      <c r="F28" s="10">
        <f t="shared" si="7"/>
        <v>2</v>
      </c>
      <c r="G28" s="10">
        <f t="shared" si="4"/>
        <v>7</v>
      </c>
      <c r="H28" s="10">
        <f t="shared" si="5"/>
        <v>3</v>
      </c>
      <c r="I28" s="10">
        <f t="shared" si="6"/>
        <v>3.6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9">
        <v>3</v>
      </c>
      <c r="C29" s="10" t="str">
        <f t="shared" si="1"/>
        <v>Invesco India Midcap Fund</v>
      </c>
      <c r="D29" s="10">
        <f t="shared" si="2"/>
        <v>3</v>
      </c>
      <c r="E29" s="10">
        <f t="shared" ref="E29:F29" si="8">IFERROR(RANK(E15,E$13:E$22,0),"")</f>
        <v>1</v>
      </c>
      <c r="F29" s="10">
        <f t="shared" si="8"/>
        <v>1</v>
      </c>
      <c r="G29" s="10">
        <f t="shared" si="4"/>
        <v>1</v>
      </c>
      <c r="H29" s="10">
        <f t="shared" si="5"/>
        <v>8</v>
      </c>
      <c r="I29" s="10">
        <f t="shared" si="6"/>
        <v>2.2999999999999998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9">
        <v>4</v>
      </c>
      <c r="C30" s="10" t="str">
        <f t="shared" si="1"/>
        <v>Motilal Oswal Midcap 30 Fund</v>
      </c>
      <c r="D30" s="10">
        <f t="shared" si="2"/>
        <v>4</v>
      </c>
      <c r="E30" s="10">
        <f t="shared" ref="E30:F30" si="9">IFERROR(RANK(E16,E$13:E$22,0),"")</f>
        <v>7</v>
      </c>
      <c r="F30" s="10">
        <f t="shared" si="9"/>
        <v>9</v>
      </c>
      <c r="G30" s="10">
        <f t="shared" si="4"/>
        <v>4</v>
      </c>
      <c r="H30" s="10">
        <f t="shared" si="5"/>
        <v>5</v>
      </c>
      <c r="I30" s="10">
        <f t="shared" si="6"/>
        <v>5.1000000000000005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9">
        <v>5</v>
      </c>
      <c r="C31" s="10" t="str">
        <f t="shared" si="1"/>
        <v>Tata Mid Cap Growth Fund</v>
      </c>
      <c r="D31" s="10">
        <f t="shared" si="2"/>
        <v>6</v>
      </c>
      <c r="E31" s="10">
        <f t="shared" ref="E31:F31" si="10">IFERROR(RANK(E17,E$13:E$22,0),"")</f>
        <v>4</v>
      </c>
      <c r="F31" s="10">
        <f t="shared" si="10"/>
        <v>3</v>
      </c>
      <c r="G31" s="10">
        <f t="shared" si="4"/>
        <v>4</v>
      </c>
      <c r="H31" s="10">
        <f t="shared" si="5"/>
        <v>7</v>
      </c>
      <c r="I31" s="10">
        <f t="shared" si="6"/>
        <v>4.8500000000000005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9">
        <v>6</v>
      </c>
      <c r="C32" s="10" t="str">
        <f t="shared" si="1"/>
        <v>SBI Magnum Midcap Fund</v>
      </c>
      <c r="D32" s="10">
        <f t="shared" si="2"/>
        <v>7</v>
      </c>
      <c r="E32" s="10">
        <f t="shared" ref="E32:F32" si="11">IFERROR(RANK(E18,E$13:E$22,0),"")</f>
        <v>8</v>
      </c>
      <c r="F32" s="10">
        <f t="shared" si="11"/>
        <v>8</v>
      </c>
      <c r="G32" s="10">
        <f t="shared" si="4"/>
        <v>6</v>
      </c>
      <c r="H32" s="10">
        <f t="shared" si="5"/>
        <v>6</v>
      </c>
      <c r="I32" s="10">
        <f t="shared" si="6"/>
        <v>6.9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9">
        <v>7</v>
      </c>
      <c r="C33" s="10" t="str">
        <f t="shared" si="1"/>
        <v>UTI Mid Cap Fund</v>
      </c>
      <c r="D33" s="10">
        <f t="shared" si="2"/>
        <v>5</v>
      </c>
      <c r="E33" s="10">
        <f t="shared" ref="E33:F33" si="12">IFERROR(RANK(E19,E$13:E$22,0),"")</f>
        <v>9</v>
      </c>
      <c r="F33" s="10">
        <f t="shared" si="12"/>
        <v>7</v>
      </c>
      <c r="G33" s="10">
        <f t="shared" si="4"/>
        <v>2</v>
      </c>
      <c r="H33" s="10">
        <f t="shared" si="5"/>
        <v>3</v>
      </c>
      <c r="I33" s="10">
        <f t="shared" si="6"/>
        <v>4.9999999999999991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9">
        <v>8</v>
      </c>
      <c r="C34" s="10" t="str">
        <f t="shared" si="1"/>
        <v>ICICI Pru Midcap Fund</v>
      </c>
      <c r="D34" s="10">
        <f t="shared" si="2"/>
        <v>8</v>
      </c>
      <c r="E34" s="10">
        <f t="shared" ref="E34:F34" si="13">IFERROR(RANK(E20,E$13:E$22,0),"")</f>
        <v>6</v>
      </c>
      <c r="F34" s="10">
        <f t="shared" si="13"/>
        <v>5</v>
      </c>
      <c r="G34" s="10">
        <f t="shared" si="4"/>
        <v>9</v>
      </c>
      <c r="H34" s="10">
        <f t="shared" si="5"/>
        <v>1</v>
      </c>
      <c r="I34" s="10">
        <f t="shared" si="6"/>
        <v>6.9499999999999993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9">
        <v>9</v>
      </c>
      <c r="C35" s="10" t="str">
        <f t="shared" si="1"/>
        <v>Franklin India Prima Fund</v>
      </c>
      <c r="D35" s="10">
        <f t="shared" si="2"/>
        <v>9</v>
      </c>
      <c r="E35" s="10">
        <f t="shared" ref="E35:F35" si="14">IFERROR(RANK(E21,E$13:E$22,0),"")</f>
        <v>5</v>
      </c>
      <c r="F35" s="10">
        <f t="shared" si="14"/>
        <v>6</v>
      </c>
      <c r="G35" s="10">
        <f t="shared" si="4"/>
        <v>8</v>
      </c>
      <c r="H35" s="10">
        <f t="shared" si="5"/>
        <v>9</v>
      </c>
      <c r="I35" s="10">
        <f t="shared" si="6"/>
        <v>7.55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9">
        <v>10</v>
      </c>
      <c r="C36" s="10" t="str">
        <f t="shared" si="1"/>
        <v/>
      </c>
      <c r="D36" s="10" t="str">
        <f t="shared" si="2"/>
        <v/>
      </c>
      <c r="E36" s="10" t="str">
        <f t="shared" ref="E36:F36" si="15">IFERROR(RANK(E22,E$13:E$22,0),"")</f>
        <v/>
      </c>
      <c r="F36" s="10" t="str">
        <f t="shared" si="15"/>
        <v/>
      </c>
      <c r="G36" s="10" t="str">
        <f t="shared" si="4"/>
        <v/>
      </c>
      <c r="H36" s="10" t="str">
        <f t="shared" si="5"/>
        <v/>
      </c>
      <c r="I36" s="10" t="str">
        <f t="shared" si="6"/>
        <v/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p8zjEjhXO9KAU3LDTgb9seKjIQKlCIJz7mX9Z6l9SmFDBTw36sDXRIUVkwAS7Supkiluq09cQElwsooxmpKJ+Q==" saltValue="Lb6M6dqTlrimfiX8w94Iyg==" spinCount="100000" sheet="1" objects="1" scenarios="1"/>
  <mergeCells count="1">
    <mergeCell ref="D2:E2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2" workbookViewId="0">
      <selection activeCell="I14" sqref="I14"/>
    </sheetView>
  </sheetViews>
  <sheetFormatPr defaultColWidth="14.44140625" defaultRowHeight="15" customHeight="1" x14ac:dyDescent="0.3"/>
  <cols>
    <col min="1" max="1" width="7.44140625" customWidth="1"/>
    <col min="2" max="2" width="5" customWidth="1"/>
    <col min="3" max="3" width="33.44140625" customWidth="1"/>
    <col min="4" max="4" width="13.6640625" customWidth="1"/>
    <col min="5" max="5" width="26.109375" customWidth="1"/>
    <col min="6" max="6" width="26" customWidth="1"/>
    <col min="7" max="7" width="23" customWidth="1"/>
    <col min="8" max="8" width="20" customWidth="1"/>
    <col min="9" max="9" width="14.109375" customWidth="1"/>
    <col min="10" max="26" width="12.44140625" customWidth="1"/>
  </cols>
  <sheetData>
    <row r="1" spans="1:26" ht="15.75" customHeight="1" x14ac:dyDescent="0.35">
      <c r="A1" s="1"/>
      <c r="B1" s="1"/>
      <c r="C1" s="2"/>
      <c r="D1" s="3" t="s">
        <v>0</v>
      </c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1"/>
      <c r="C2" s="5"/>
      <c r="D2" s="15" t="s">
        <v>1</v>
      </c>
      <c r="E2" s="1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6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6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6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6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6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6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7" t="s">
        <v>8</v>
      </c>
      <c r="C12" s="7" t="s">
        <v>9</v>
      </c>
      <c r="D12" s="8" t="s">
        <v>10</v>
      </c>
      <c r="E12" s="8" t="s">
        <v>11</v>
      </c>
      <c r="F12" s="8" t="s">
        <v>12</v>
      </c>
      <c r="G12" s="8" t="s">
        <v>13</v>
      </c>
      <c r="H12" s="8" t="s">
        <v>14</v>
      </c>
      <c r="I12" s="8" t="s">
        <v>15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9">
        <v>1</v>
      </c>
      <c r="C13" s="17"/>
      <c r="D13" s="17"/>
      <c r="E13" s="18"/>
      <c r="F13" s="19"/>
      <c r="G13" s="17"/>
      <c r="H13" s="17"/>
      <c r="I13" s="10" t="str">
        <f t="shared" ref="I13:I22" si="0">IFERROR(RANK(I27,$I$27:$I$36,1),"")</f>
        <v/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9">
        <v>2</v>
      </c>
      <c r="C14" s="17"/>
      <c r="D14" s="17"/>
      <c r="E14" s="18"/>
      <c r="F14" s="19"/>
      <c r="G14" s="17"/>
      <c r="H14" s="17"/>
      <c r="I14" s="10" t="str">
        <f t="shared" si="0"/>
        <v/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9">
        <v>3</v>
      </c>
      <c r="C15" s="17"/>
      <c r="D15" s="17"/>
      <c r="E15" s="18"/>
      <c r="F15" s="19"/>
      <c r="G15" s="17"/>
      <c r="H15" s="17"/>
      <c r="I15" s="10" t="str">
        <f t="shared" si="0"/>
        <v/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9">
        <v>4</v>
      </c>
      <c r="C16" s="17"/>
      <c r="D16" s="17"/>
      <c r="E16" s="18"/>
      <c r="F16" s="19"/>
      <c r="G16" s="17"/>
      <c r="H16" s="17"/>
      <c r="I16" s="10" t="str">
        <f t="shared" si="0"/>
        <v/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9">
        <v>5</v>
      </c>
      <c r="C17" s="17"/>
      <c r="D17" s="17"/>
      <c r="E17" s="18"/>
      <c r="F17" s="19"/>
      <c r="G17" s="17"/>
      <c r="H17" s="17"/>
      <c r="I17" s="10" t="str">
        <f t="shared" si="0"/>
        <v/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9">
        <v>6</v>
      </c>
      <c r="C18" s="17"/>
      <c r="D18" s="17"/>
      <c r="E18" s="18"/>
      <c r="F18" s="19"/>
      <c r="G18" s="17"/>
      <c r="H18" s="17"/>
      <c r="I18" s="10" t="str">
        <f t="shared" si="0"/>
        <v/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9">
        <v>7</v>
      </c>
      <c r="C19" s="17"/>
      <c r="D19" s="17"/>
      <c r="E19" s="18"/>
      <c r="F19" s="19"/>
      <c r="G19" s="17"/>
      <c r="H19" s="17"/>
      <c r="I19" s="10" t="str">
        <f t="shared" si="0"/>
        <v/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9">
        <v>8</v>
      </c>
      <c r="C20" s="17"/>
      <c r="D20" s="17"/>
      <c r="E20" s="18"/>
      <c r="F20" s="19"/>
      <c r="G20" s="17"/>
      <c r="H20" s="17"/>
      <c r="I20" s="10" t="str">
        <f t="shared" si="0"/>
        <v/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9">
        <v>9</v>
      </c>
      <c r="C21" s="17"/>
      <c r="D21" s="17"/>
      <c r="E21" s="18"/>
      <c r="F21" s="19"/>
      <c r="G21" s="17"/>
      <c r="H21" s="17"/>
      <c r="I21" s="10" t="str">
        <f t="shared" si="0"/>
        <v/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9">
        <v>10</v>
      </c>
      <c r="C22" s="17"/>
      <c r="D22" s="17"/>
      <c r="E22" s="18"/>
      <c r="F22" s="19"/>
      <c r="G22" s="17"/>
      <c r="H22" s="17"/>
      <c r="I22" s="10" t="str">
        <f t="shared" si="0"/>
        <v/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1" t="s">
        <v>25</v>
      </c>
      <c r="D25" s="20">
        <v>0.3</v>
      </c>
      <c r="E25" s="20">
        <v>0.25</v>
      </c>
      <c r="F25" s="20">
        <v>0.05</v>
      </c>
      <c r="G25" s="20">
        <v>0.3</v>
      </c>
      <c r="H25" s="20">
        <v>0.1</v>
      </c>
      <c r="I25" s="1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7" t="s">
        <v>8</v>
      </c>
      <c r="C26" s="7" t="s">
        <v>9</v>
      </c>
      <c r="D26" s="8" t="s">
        <v>10</v>
      </c>
      <c r="E26" s="8" t="s">
        <v>11</v>
      </c>
      <c r="F26" s="8" t="s">
        <v>12</v>
      </c>
      <c r="G26" s="8" t="s">
        <v>13</v>
      </c>
      <c r="H26" s="8" t="s">
        <v>14</v>
      </c>
      <c r="I26" s="8" t="s">
        <v>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9">
        <v>1</v>
      </c>
      <c r="C27" s="10" t="str">
        <f t="shared" ref="C27:C36" si="1">IF(ISBLANK(C13),"",C13)</f>
        <v/>
      </c>
      <c r="D27" s="10" t="str">
        <f t="shared" ref="D27:D36" si="2">IFERROR(RANK(D13,D$13:D$22,1),"")</f>
        <v/>
      </c>
      <c r="E27" s="10" t="str">
        <f t="shared" ref="E27:F27" si="3">IFERROR(RANK(E13,E$13:E$22,0),"")</f>
        <v/>
      </c>
      <c r="F27" s="10" t="str">
        <f t="shared" si="3"/>
        <v/>
      </c>
      <c r="G27" s="10" t="str">
        <f t="shared" ref="G27:G36" si="4">IFERROR(RANK(G13,G$13:G$22,1),"")</f>
        <v/>
      </c>
      <c r="H27" s="10" t="str">
        <f t="shared" ref="H27:H36" si="5">IFERROR(RANK(H13,H$13:H$22,0),"")</f>
        <v/>
      </c>
      <c r="I27" s="10" t="str">
        <f t="shared" ref="I27:I36" si="6">IFERROR((D27*$D$25)+(E27*$E$25)+(G27*G$25)+(H27*H$25)+F27*F$25,"")</f>
        <v/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9">
        <v>2</v>
      </c>
      <c r="C28" s="10" t="str">
        <f t="shared" si="1"/>
        <v/>
      </c>
      <c r="D28" s="10" t="str">
        <f t="shared" si="2"/>
        <v/>
      </c>
      <c r="E28" s="10" t="str">
        <f t="shared" ref="E28:F28" si="7">IFERROR(RANK(E14,E$13:E$22,0),"")</f>
        <v/>
      </c>
      <c r="F28" s="10" t="str">
        <f t="shared" si="7"/>
        <v/>
      </c>
      <c r="G28" s="10" t="str">
        <f t="shared" si="4"/>
        <v/>
      </c>
      <c r="H28" s="10" t="str">
        <f t="shared" si="5"/>
        <v/>
      </c>
      <c r="I28" s="10" t="str">
        <f t="shared" si="6"/>
        <v/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9">
        <v>3</v>
      </c>
      <c r="C29" s="10" t="str">
        <f t="shared" si="1"/>
        <v/>
      </c>
      <c r="D29" s="10" t="str">
        <f t="shared" si="2"/>
        <v/>
      </c>
      <c r="E29" s="10" t="str">
        <f t="shared" ref="E29:F29" si="8">IFERROR(RANK(E15,E$13:E$22,0),"")</f>
        <v/>
      </c>
      <c r="F29" s="10" t="str">
        <f t="shared" si="8"/>
        <v/>
      </c>
      <c r="G29" s="10" t="str">
        <f t="shared" si="4"/>
        <v/>
      </c>
      <c r="H29" s="10" t="str">
        <f t="shared" si="5"/>
        <v/>
      </c>
      <c r="I29" s="10" t="str">
        <f t="shared" si="6"/>
        <v/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9">
        <v>4</v>
      </c>
      <c r="C30" s="10" t="str">
        <f t="shared" si="1"/>
        <v/>
      </c>
      <c r="D30" s="10" t="str">
        <f t="shared" si="2"/>
        <v/>
      </c>
      <c r="E30" s="10" t="str">
        <f t="shared" ref="E30:F30" si="9">IFERROR(RANK(E16,E$13:E$22,0),"")</f>
        <v/>
      </c>
      <c r="F30" s="10" t="str">
        <f t="shared" si="9"/>
        <v/>
      </c>
      <c r="G30" s="10" t="str">
        <f t="shared" si="4"/>
        <v/>
      </c>
      <c r="H30" s="10" t="str">
        <f t="shared" si="5"/>
        <v/>
      </c>
      <c r="I30" s="10" t="str">
        <f t="shared" si="6"/>
        <v/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9">
        <v>5</v>
      </c>
      <c r="C31" s="10" t="str">
        <f t="shared" si="1"/>
        <v/>
      </c>
      <c r="D31" s="10" t="str">
        <f t="shared" si="2"/>
        <v/>
      </c>
      <c r="E31" s="10" t="str">
        <f t="shared" ref="E31:F31" si="10">IFERROR(RANK(E17,E$13:E$22,0),"")</f>
        <v/>
      </c>
      <c r="F31" s="10" t="str">
        <f t="shared" si="10"/>
        <v/>
      </c>
      <c r="G31" s="10" t="str">
        <f t="shared" si="4"/>
        <v/>
      </c>
      <c r="H31" s="10" t="str">
        <f t="shared" si="5"/>
        <v/>
      </c>
      <c r="I31" s="10" t="str">
        <f t="shared" si="6"/>
        <v/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9">
        <v>6</v>
      </c>
      <c r="C32" s="10" t="str">
        <f t="shared" si="1"/>
        <v/>
      </c>
      <c r="D32" s="10" t="str">
        <f t="shared" si="2"/>
        <v/>
      </c>
      <c r="E32" s="10" t="str">
        <f t="shared" ref="E32:F32" si="11">IFERROR(RANK(E18,E$13:E$22,0),"")</f>
        <v/>
      </c>
      <c r="F32" s="10" t="str">
        <f t="shared" si="11"/>
        <v/>
      </c>
      <c r="G32" s="10" t="str">
        <f t="shared" si="4"/>
        <v/>
      </c>
      <c r="H32" s="10" t="str">
        <f t="shared" si="5"/>
        <v/>
      </c>
      <c r="I32" s="10" t="str">
        <f t="shared" si="6"/>
        <v/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9">
        <v>7</v>
      </c>
      <c r="C33" s="10" t="str">
        <f t="shared" si="1"/>
        <v/>
      </c>
      <c r="D33" s="10" t="str">
        <f t="shared" si="2"/>
        <v/>
      </c>
      <c r="E33" s="10" t="str">
        <f t="shared" ref="E33:F33" si="12">IFERROR(RANK(E19,E$13:E$22,0),"")</f>
        <v/>
      </c>
      <c r="F33" s="10" t="str">
        <f t="shared" si="12"/>
        <v/>
      </c>
      <c r="G33" s="10" t="str">
        <f t="shared" si="4"/>
        <v/>
      </c>
      <c r="H33" s="10" t="str">
        <f t="shared" si="5"/>
        <v/>
      </c>
      <c r="I33" s="10" t="str">
        <f t="shared" si="6"/>
        <v/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9">
        <v>8</v>
      </c>
      <c r="C34" s="10" t="str">
        <f t="shared" si="1"/>
        <v/>
      </c>
      <c r="D34" s="10" t="str">
        <f t="shared" si="2"/>
        <v/>
      </c>
      <c r="E34" s="10" t="str">
        <f t="shared" ref="E34:F34" si="13">IFERROR(RANK(E20,E$13:E$22,0),"")</f>
        <v/>
      </c>
      <c r="F34" s="10" t="str">
        <f t="shared" si="13"/>
        <v/>
      </c>
      <c r="G34" s="10" t="str">
        <f t="shared" si="4"/>
        <v/>
      </c>
      <c r="H34" s="10" t="str">
        <f t="shared" si="5"/>
        <v/>
      </c>
      <c r="I34" s="10" t="str">
        <f t="shared" si="6"/>
        <v/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9">
        <v>9</v>
      </c>
      <c r="C35" s="10" t="str">
        <f t="shared" si="1"/>
        <v/>
      </c>
      <c r="D35" s="10" t="str">
        <f t="shared" si="2"/>
        <v/>
      </c>
      <c r="E35" s="10" t="str">
        <f t="shared" ref="E35:F35" si="14">IFERROR(RANK(E21,E$13:E$22,0),"")</f>
        <v/>
      </c>
      <c r="F35" s="10" t="str">
        <f t="shared" si="14"/>
        <v/>
      </c>
      <c r="G35" s="10" t="str">
        <f t="shared" si="4"/>
        <v/>
      </c>
      <c r="H35" s="10" t="str">
        <f t="shared" si="5"/>
        <v/>
      </c>
      <c r="I35" s="10" t="str">
        <f t="shared" si="6"/>
        <v/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9">
        <v>10</v>
      </c>
      <c r="C36" s="10" t="str">
        <f t="shared" si="1"/>
        <v/>
      </c>
      <c r="D36" s="10" t="str">
        <f t="shared" si="2"/>
        <v/>
      </c>
      <c r="E36" s="10" t="str">
        <f t="shared" ref="E36:F36" si="15">IFERROR(RANK(E22,E$13:E$22,0),"")</f>
        <v/>
      </c>
      <c r="F36" s="10" t="str">
        <f t="shared" si="15"/>
        <v/>
      </c>
      <c r="G36" s="10" t="str">
        <f t="shared" si="4"/>
        <v/>
      </c>
      <c r="H36" s="10" t="str">
        <f t="shared" si="5"/>
        <v/>
      </c>
      <c r="I36" s="10" t="str">
        <f t="shared" si="6"/>
        <v/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EYqzAHMjxQcnFdvnAH8L9QSMFY5uIiPF26w2Xi5O+J/B8Dd6VkBfLfFpWPyLDUwl6Sl90dphv5rMQG387/yAJw==" saltValue="ZAmpp8rdkp00R+L9viXmuQ==" spinCount="100000" sheet="1" objects="1" scenarios="1"/>
  <mergeCells count="1">
    <mergeCell ref="D2:E2"/>
  </mergeCells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B24" sqref="B24"/>
    </sheetView>
  </sheetViews>
  <sheetFormatPr defaultColWidth="14.44140625" defaultRowHeight="15" customHeight="1" x14ac:dyDescent="0.3"/>
  <cols>
    <col min="1" max="1" width="7.44140625" customWidth="1"/>
    <col min="2" max="2" width="5" customWidth="1"/>
    <col min="3" max="3" width="33.44140625" customWidth="1"/>
    <col min="4" max="4" width="13.6640625" customWidth="1"/>
    <col min="5" max="5" width="26.109375" customWidth="1"/>
    <col min="6" max="6" width="26" customWidth="1"/>
    <col min="7" max="7" width="23" customWidth="1"/>
    <col min="8" max="8" width="20" customWidth="1"/>
    <col min="9" max="9" width="14.109375" customWidth="1"/>
    <col min="10" max="26" width="12.44140625" customWidth="1"/>
  </cols>
  <sheetData>
    <row r="1" spans="1:26" ht="15.75" customHeight="1" x14ac:dyDescent="0.35">
      <c r="A1" s="1"/>
      <c r="B1" s="1"/>
      <c r="C1" s="2"/>
      <c r="D1" s="3" t="s">
        <v>0</v>
      </c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1"/>
      <c r="C2" s="5"/>
      <c r="D2" s="15" t="s">
        <v>1</v>
      </c>
      <c r="E2" s="1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6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6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6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6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6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6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7" t="s">
        <v>8</v>
      </c>
      <c r="C12" s="7" t="s">
        <v>9</v>
      </c>
      <c r="D12" s="8" t="s">
        <v>10</v>
      </c>
      <c r="E12" s="8" t="s">
        <v>11</v>
      </c>
      <c r="F12" s="8" t="s">
        <v>12</v>
      </c>
      <c r="G12" s="8" t="s">
        <v>13</v>
      </c>
      <c r="H12" s="8" t="s">
        <v>14</v>
      </c>
      <c r="I12" s="8" t="s">
        <v>15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9">
        <v>1</v>
      </c>
      <c r="C13" s="17"/>
      <c r="D13" s="17"/>
      <c r="E13" s="18"/>
      <c r="F13" s="19"/>
      <c r="G13" s="17"/>
      <c r="H13" s="17"/>
      <c r="I13" s="10" t="str">
        <f t="shared" ref="I13:I22" si="0">IFERROR(RANK(I27,$I$27:$I$36,1),"")</f>
        <v/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9">
        <v>2</v>
      </c>
      <c r="C14" s="17"/>
      <c r="D14" s="17"/>
      <c r="E14" s="18"/>
      <c r="F14" s="19"/>
      <c r="G14" s="17"/>
      <c r="H14" s="17"/>
      <c r="I14" s="10" t="str">
        <f t="shared" si="0"/>
        <v/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9">
        <v>3</v>
      </c>
      <c r="C15" s="17"/>
      <c r="D15" s="17"/>
      <c r="E15" s="18"/>
      <c r="F15" s="19"/>
      <c r="G15" s="17"/>
      <c r="H15" s="17"/>
      <c r="I15" s="10" t="str">
        <f t="shared" si="0"/>
        <v/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9">
        <v>4</v>
      </c>
      <c r="C16" s="17"/>
      <c r="D16" s="17"/>
      <c r="E16" s="18"/>
      <c r="F16" s="19"/>
      <c r="G16" s="17"/>
      <c r="H16" s="17"/>
      <c r="I16" s="10" t="str">
        <f t="shared" si="0"/>
        <v/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9">
        <v>5</v>
      </c>
      <c r="C17" s="17"/>
      <c r="D17" s="17"/>
      <c r="E17" s="18"/>
      <c r="F17" s="19"/>
      <c r="G17" s="17"/>
      <c r="H17" s="17"/>
      <c r="I17" s="10" t="str">
        <f t="shared" si="0"/>
        <v/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9">
        <v>6</v>
      </c>
      <c r="C18" s="17"/>
      <c r="D18" s="17"/>
      <c r="E18" s="18"/>
      <c r="F18" s="19"/>
      <c r="G18" s="17"/>
      <c r="H18" s="17"/>
      <c r="I18" s="10" t="str">
        <f t="shared" si="0"/>
        <v/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9">
        <v>7</v>
      </c>
      <c r="C19" s="17"/>
      <c r="D19" s="17"/>
      <c r="E19" s="18"/>
      <c r="F19" s="19"/>
      <c r="G19" s="17"/>
      <c r="H19" s="17"/>
      <c r="I19" s="10" t="str">
        <f t="shared" si="0"/>
        <v/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9">
        <v>8</v>
      </c>
      <c r="C20" s="17"/>
      <c r="D20" s="17"/>
      <c r="E20" s="18"/>
      <c r="F20" s="19"/>
      <c r="G20" s="17"/>
      <c r="H20" s="17"/>
      <c r="I20" s="10" t="str">
        <f t="shared" si="0"/>
        <v/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9">
        <v>9</v>
      </c>
      <c r="C21" s="17"/>
      <c r="D21" s="17"/>
      <c r="E21" s="18"/>
      <c r="F21" s="19"/>
      <c r="G21" s="17"/>
      <c r="H21" s="17"/>
      <c r="I21" s="10" t="str">
        <f t="shared" si="0"/>
        <v/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9">
        <v>10</v>
      </c>
      <c r="C22" s="17"/>
      <c r="D22" s="17"/>
      <c r="E22" s="18"/>
      <c r="F22" s="19"/>
      <c r="G22" s="17"/>
      <c r="H22" s="17"/>
      <c r="I22" s="10" t="str">
        <f t="shared" si="0"/>
        <v/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1" t="s">
        <v>25</v>
      </c>
      <c r="D25" s="20">
        <v>0.3</v>
      </c>
      <c r="E25" s="20">
        <v>0.25</v>
      </c>
      <c r="F25" s="20">
        <v>0.05</v>
      </c>
      <c r="G25" s="20">
        <v>0.3</v>
      </c>
      <c r="H25" s="20">
        <v>0.1</v>
      </c>
      <c r="I25" s="1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7" t="s">
        <v>8</v>
      </c>
      <c r="C26" s="7" t="s">
        <v>9</v>
      </c>
      <c r="D26" s="8" t="s">
        <v>10</v>
      </c>
      <c r="E26" s="8" t="s">
        <v>11</v>
      </c>
      <c r="F26" s="8" t="s">
        <v>12</v>
      </c>
      <c r="G26" s="8" t="s">
        <v>13</v>
      </c>
      <c r="H26" s="8" t="s">
        <v>14</v>
      </c>
      <c r="I26" s="8" t="s">
        <v>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9">
        <v>1</v>
      </c>
      <c r="C27" s="10" t="str">
        <f t="shared" ref="C27:C36" si="1">IF(ISBLANK(C13),"",C13)</f>
        <v/>
      </c>
      <c r="D27" s="10" t="str">
        <f t="shared" ref="D27:D36" si="2">IFERROR(RANK(D13,D$13:D$22,1),"")</f>
        <v/>
      </c>
      <c r="E27" s="10" t="str">
        <f t="shared" ref="E27:F27" si="3">IFERROR(RANK(E13,E$13:E$22,0),"")</f>
        <v/>
      </c>
      <c r="F27" s="10" t="str">
        <f t="shared" si="3"/>
        <v/>
      </c>
      <c r="G27" s="10" t="str">
        <f t="shared" ref="G27:G36" si="4">IFERROR(RANK(G13,G$13:G$22,1),"")</f>
        <v/>
      </c>
      <c r="H27" s="10" t="str">
        <f t="shared" ref="H27:H36" si="5">IFERROR(RANK(H13,H$13:H$22,0),"")</f>
        <v/>
      </c>
      <c r="I27" s="10" t="str">
        <f t="shared" ref="I27:I36" si="6">IFERROR((D27*$D$25)+(E27*$E$25)+(G27*G$25)+(H27*H$25)+F27*F$25,"")</f>
        <v/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9">
        <v>2</v>
      </c>
      <c r="C28" s="10" t="str">
        <f t="shared" si="1"/>
        <v/>
      </c>
      <c r="D28" s="10" t="str">
        <f t="shared" si="2"/>
        <v/>
      </c>
      <c r="E28" s="10" t="str">
        <f t="shared" ref="E28:F28" si="7">IFERROR(RANK(E14,E$13:E$22,0),"")</f>
        <v/>
      </c>
      <c r="F28" s="10" t="str">
        <f t="shared" si="7"/>
        <v/>
      </c>
      <c r="G28" s="10" t="str">
        <f t="shared" si="4"/>
        <v/>
      </c>
      <c r="H28" s="10" t="str">
        <f t="shared" si="5"/>
        <v/>
      </c>
      <c r="I28" s="10" t="str">
        <f t="shared" si="6"/>
        <v/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9">
        <v>3</v>
      </c>
      <c r="C29" s="10" t="str">
        <f t="shared" si="1"/>
        <v/>
      </c>
      <c r="D29" s="10" t="str">
        <f t="shared" si="2"/>
        <v/>
      </c>
      <c r="E29" s="10" t="str">
        <f t="shared" ref="E29:F29" si="8">IFERROR(RANK(E15,E$13:E$22,0),"")</f>
        <v/>
      </c>
      <c r="F29" s="10" t="str">
        <f t="shared" si="8"/>
        <v/>
      </c>
      <c r="G29" s="10" t="str">
        <f t="shared" si="4"/>
        <v/>
      </c>
      <c r="H29" s="10" t="str">
        <f t="shared" si="5"/>
        <v/>
      </c>
      <c r="I29" s="10" t="str">
        <f t="shared" si="6"/>
        <v/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9">
        <v>4</v>
      </c>
      <c r="C30" s="10" t="str">
        <f t="shared" si="1"/>
        <v/>
      </c>
      <c r="D30" s="10" t="str">
        <f t="shared" si="2"/>
        <v/>
      </c>
      <c r="E30" s="10" t="str">
        <f t="shared" ref="E30:F30" si="9">IFERROR(RANK(E16,E$13:E$22,0),"")</f>
        <v/>
      </c>
      <c r="F30" s="10" t="str">
        <f t="shared" si="9"/>
        <v/>
      </c>
      <c r="G30" s="10" t="str">
        <f t="shared" si="4"/>
        <v/>
      </c>
      <c r="H30" s="10" t="str">
        <f t="shared" si="5"/>
        <v/>
      </c>
      <c r="I30" s="10" t="str">
        <f t="shared" si="6"/>
        <v/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9">
        <v>5</v>
      </c>
      <c r="C31" s="10" t="str">
        <f t="shared" si="1"/>
        <v/>
      </c>
      <c r="D31" s="10" t="str">
        <f t="shared" si="2"/>
        <v/>
      </c>
      <c r="E31" s="10" t="str">
        <f t="shared" ref="E31:F31" si="10">IFERROR(RANK(E17,E$13:E$22,0),"")</f>
        <v/>
      </c>
      <c r="F31" s="10" t="str">
        <f t="shared" si="10"/>
        <v/>
      </c>
      <c r="G31" s="10" t="str">
        <f t="shared" si="4"/>
        <v/>
      </c>
      <c r="H31" s="10" t="str">
        <f t="shared" si="5"/>
        <v/>
      </c>
      <c r="I31" s="10" t="str">
        <f t="shared" si="6"/>
        <v/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9">
        <v>6</v>
      </c>
      <c r="C32" s="10" t="str">
        <f t="shared" si="1"/>
        <v/>
      </c>
      <c r="D32" s="10" t="str">
        <f t="shared" si="2"/>
        <v/>
      </c>
      <c r="E32" s="10" t="str">
        <f t="shared" ref="E32:F32" si="11">IFERROR(RANK(E18,E$13:E$22,0),"")</f>
        <v/>
      </c>
      <c r="F32" s="10" t="str">
        <f t="shared" si="11"/>
        <v/>
      </c>
      <c r="G32" s="10" t="str">
        <f t="shared" si="4"/>
        <v/>
      </c>
      <c r="H32" s="10" t="str">
        <f t="shared" si="5"/>
        <v/>
      </c>
      <c r="I32" s="10" t="str">
        <f t="shared" si="6"/>
        <v/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9">
        <v>7</v>
      </c>
      <c r="C33" s="10" t="str">
        <f t="shared" si="1"/>
        <v/>
      </c>
      <c r="D33" s="10" t="str">
        <f t="shared" si="2"/>
        <v/>
      </c>
      <c r="E33" s="10" t="str">
        <f t="shared" ref="E33:F33" si="12">IFERROR(RANK(E19,E$13:E$22,0),"")</f>
        <v/>
      </c>
      <c r="F33" s="10" t="str">
        <f t="shared" si="12"/>
        <v/>
      </c>
      <c r="G33" s="10" t="str">
        <f t="shared" si="4"/>
        <v/>
      </c>
      <c r="H33" s="10" t="str">
        <f t="shared" si="5"/>
        <v/>
      </c>
      <c r="I33" s="10" t="str">
        <f t="shared" si="6"/>
        <v/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9">
        <v>8</v>
      </c>
      <c r="C34" s="10" t="str">
        <f t="shared" si="1"/>
        <v/>
      </c>
      <c r="D34" s="10" t="str">
        <f t="shared" si="2"/>
        <v/>
      </c>
      <c r="E34" s="10" t="str">
        <f t="shared" ref="E34:F34" si="13">IFERROR(RANK(E20,E$13:E$22,0),"")</f>
        <v/>
      </c>
      <c r="F34" s="10" t="str">
        <f t="shared" si="13"/>
        <v/>
      </c>
      <c r="G34" s="10" t="str">
        <f t="shared" si="4"/>
        <v/>
      </c>
      <c r="H34" s="10" t="str">
        <f t="shared" si="5"/>
        <v/>
      </c>
      <c r="I34" s="10" t="str">
        <f t="shared" si="6"/>
        <v/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9">
        <v>9</v>
      </c>
      <c r="C35" s="10" t="str">
        <f t="shared" si="1"/>
        <v/>
      </c>
      <c r="D35" s="10" t="str">
        <f t="shared" si="2"/>
        <v/>
      </c>
      <c r="E35" s="10" t="str">
        <f t="shared" ref="E35:F35" si="14">IFERROR(RANK(E21,E$13:E$22,0),"")</f>
        <v/>
      </c>
      <c r="F35" s="10" t="str">
        <f t="shared" si="14"/>
        <v/>
      </c>
      <c r="G35" s="10" t="str">
        <f t="shared" si="4"/>
        <v/>
      </c>
      <c r="H35" s="10" t="str">
        <f t="shared" si="5"/>
        <v/>
      </c>
      <c r="I35" s="10" t="str">
        <f t="shared" si="6"/>
        <v/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9">
        <v>10</v>
      </c>
      <c r="C36" s="10" t="str">
        <f t="shared" si="1"/>
        <v/>
      </c>
      <c r="D36" s="10" t="str">
        <f t="shared" si="2"/>
        <v/>
      </c>
      <c r="E36" s="10" t="str">
        <f t="shared" ref="E36:F36" si="15">IFERROR(RANK(E22,E$13:E$22,0),"")</f>
        <v/>
      </c>
      <c r="F36" s="10" t="str">
        <f t="shared" si="15"/>
        <v/>
      </c>
      <c r="G36" s="10" t="str">
        <f t="shared" si="4"/>
        <v/>
      </c>
      <c r="H36" s="10" t="str">
        <f t="shared" si="5"/>
        <v/>
      </c>
      <c r="I36" s="10" t="str">
        <f t="shared" si="6"/>
        <v/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feAwrotl+ZgJl3NFOLgKDv5YzNIa9XB2zaqJO1w06CaNOVcRl0nQYDf9VXoYIVV5mPa2EZ6hmHsXa6Kip64Hnw==" saltValue="T0Mh4mUCMz8FDQaCVf7PRw==" spinCount="100000" sheet="1" objects="1" scenarios="1"/>
  <mergeCells count="1">
    <mergeCell ref="D2:E2"/>
  </mergeCells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000"/>
  <sheetViews>
    <sheetView showGridLines="0" workbookViewId="0">
      <selection activeCell="G7" sqref="G7"/>
    </sheetView>
  </sheetViews>
  <sheetFormatPr defaultColWidth="14.44140625" defaultRowHeight="15" customHeight="1" x14ac:dyDescent="0.3"/>
  <cols>
    <col min="1" max="1" width="4" customWidth="1"/>
    <col min="2" max="2" width="10.6640625" customWidth="1"/>
    <col min="3" max="3" width="32.6640625" customWidth="1"/>
    <col min="4" max="4" width="17.33203125" customWidth="1"/>
    <col min="5" max="5" width="12.88671875" customWidth="1"/>
    <col min="6" max="6" width="12.6640625" customWidth="1"/>
    <col min="7" max="7" width="20.109375" customWidth="1"/>
    <col min="8" max="8" width="20" customWidth="1"/>
    <col min="9" max="9" width="12.33203125" customWidth="1"/>
    <col min="10" max="26" width="10.6640625" customWidth="1"/>
  </cols>
  <sheetData>
    <row r="1" spans="2:10" ht="18" x14ac:dyDescent="0.35">
      <c r="C1" s="2"/>
      <c r="D1" s="3" t="s">
        <v>0</v>
      </c>
      <c r="E1" s="4"/>
    </row>
    <row r="2" spans="2:10" ht="18" x14ac:dyDescent="0.35">
      <c r="B2" s="1"/>
      <c r="C2" s="5"/>
      <c r="D2" s="15" t="s">
        <v>1</v>
      </c>
      <c r="E2" s="16"/>
      <c r="F2" s="1"/>
      <c r="G2" s="13"/>
      <c r="H2" s="13"/>
      <c r="I2" s="13"/>
      <c r="J2" s="1"/>
    </row>
    <row r="3" spans="2:10" ht="18" x14ac:dyDescent="0.35">
      <c r="B3" s="1"/>
      <c r="C3" s="14"/>
      <c r="D3" s="3"/>
      <c r="E3" s="3"/>
      <c r="F3" s="1"/>
      <c r="G3" s="13"/>
      <c r="H3" s="13"/>
      <c r="I3" s="13"/>
      <c r="J3" s="1"/>
    </row>
    <row r="4" spans="2:10" ht="15.6" x14ac:dyDescent="0.3">
      <c r="B4" s="6" t="s">
        <v>27</v>
      </c>
      <c r="C4" s="1"/>
      <c r="D4" s="1"/>
      <c r="E4" s="1"/>
      <c r="F4" s="1"/>
      <c r="G4" s="13"/>
      <c r="H4" s="13"/>
      <c r="I4" s="13"/>
      <c r="J4" s="1"/>
    </row>
    <row r="5" spans="2:10" ht="15.6" x14ac:dyDescent="0.3">
      <c r="B5" s="6" t="s">
        <v>28</v>
      </c>
      <c r="C5" s="1"/>
      <c r="D5" s="1"/>
      <c r="E5" s="1"/>
      <c r="F5" s="1"/>
      <c r="G5" s="13"/>
      <c r="H5" s="13"/>
      <c r="I5" s="13"/>
      <c r="J5" s="1"/>
    </row>
    <row r="6" spans="2:10" ht="15.6" x14ac:dyDescent="0.3">
      <c r="B6" s="6" t="s">
        <v>29</v>
      </c>
      <c r="C6" s="1"/>
      <c r="D6" s="1"/>
      <c r="E6" s="1"/>
      <c r="F6" s="1"/>
      <c r="G6" s="13"/>
      <c r="H6" s="13"/>
      <c r="I6" s="13"/>
      <c r="J6" s="1"/>
    </row>
    <row r="7" spans="2:10" ht="15.6" x14ac:dyDescent="0.3">
      <c r="B7" s="11" t="s">
        <v>25</v>
      </c>
      <c r="C7" s="1"/>
      <c r="D7" s="1"/>
      <c r="E7" s="1"/>
      <c r="F7" s="1"/>
      <c r="I7" s="13"/>
      <c r="J7" s="1"/>
    </row>
    <row r="8" spans="2:10" ht="15.6" x14ac:dyDescent="0.3">
      <c r="B8" s="11"/>
      <c r="C8" s="1"/>
      <c r="D8" s="1"/>
      <c r="E8" s="1"/>
      <c r="F8" s="1"/>
      <c r="G8" s="20">
        <v>0.8</v>
      </c>
      <c r="H8" s="20">
        <v>0.2</v>
      </c>
      <c r="I8" s="13"/>
      <c r="J8" s="1"/>
    </row>
    <row r="9" spans="2:10" ht="15.6" x14ac:dyDescent="0.3">
      <c r="B9" s="7" t="s">
        <v>8</v>
      </c>
      <c r="C9" s="7" t="s">
        <v>9</v>
      </c>
      <c r="D9" s="7" t="s">
        <v>30</v>
      </c>
      <c r="E9" s="7" t="s">
        <v>31</v>
      </c>
      <c r="F9" s="7" t="s">
        <v>32</v>
      </c>
      <c r="G9" s="7" t="str">
        <f t="shared" ref="G9:H9" si="0">"Ranking " &amp;E9</f>
        <v>Ranking Expense Ratio</v>
      </c>
      <c r="H9" s="7" t="str">
        <f t="shared" si="0"/>
        <v>Ranking Tracking Error</v>
      </c>
      <c r="I9" s="7" t="s">
        <v>33</v>
      </c>
      <c r="J9" s="7" t="s">
        <v>15</v>
      </c>
    </row>
    <row r="10" spans="2:10" ht="15.6" x14ac:dyDescent="0.3">
      <c r="B10" s="9">
        <v>16</v>
      </c>
      <c r="C10" s="17" t="s">
        <v>34</v>
      </c>
      <c r="D10" s="17">
        <v>403.34249999999997</v>
      </c>
      <c r="E10" s="17">
        <v>0</v>
      </c>
      <c r="F10" s="17">
        <v>7.6197637758660203E-2</v>
      </c>
      <c r="G10" s="10">
        <f t="shared" ref="G10:G109" si="1">IF(ISBLANK(C10),"",IFERROR(RANK(E10,E$10:E$109,1),""))</f>
        <v>1</v>
      </c>
      <c r="H10" s="10">
        <f t="shared" ref="H10:H109" si="2">IF(ISBLANK(C10),"",IFERROR(RANK(F10,F$10:F$109,1),""))</f>
        <v>16</v>
      </c>
      <c r="I10" s="10">
        <f t="shared" ref="I10:I109" si="3">IFERROR(G10*$G$8+H10*$H$8,"")</f>
        <v>4</v>
      </c>
      <c r="J10" s="10">
        <f t="shared" ref="J10:J33" si="4">IFERROR(_xlfn.RANK.EQ(I10,$I$10:$I$109,1),"")</f>
        <v>1</v>
      </c>
    </row>
    <row r="11" spans="2:10" ht="15.6" x14ac:dyDescent="0.3">
      <c r="B11" s="9">
        <v>32</v>
      </c>
      <c r="C11" s="17" t="s">
        <v>35</v>
      </c>
      <c r="D11" s="17">
        <v>176.04919999999899</v>
      </c>
      <c r="E11" s="17">
        <v>0.1</v>
      </c>
      <c r="F11" s="17">
        <v>6.8260383825466397E-2</v>
      </c>
      <c r="G11" s="10">
        <f t="shared" si="1"/>
        <v>3</v>
      </c>
      <c r="H11" s="10">
        <f t="shared" si="2"/>
        <v>13</v>
      </c>
      <c r="I11" s="10">
        <f t="shared" si="3"/>
        <v>5</v>
      </c>
      <c r="J11" s="10">
        <f t="shared" si="4"/>
        <v>2</v>
      </c>
    </row>
    <row r="12" spans="2:10" ht="15.6" x14ac:dyDescent="0.3">
      <c r="B12" s="9">
        <v>17</v>
      </c>
      <c r="C12" s="17" t="s">
        <v>36</v>
      </c>
      <c r="D12" s="17">
        <v>394.15714699999899</v>
      </c>
      <c r="E12" s="17">
        <v>0.06</v>
      </c>
      <c r="F12" s="17">
        <v>0.1269960629311</v>
      </c>
      <c r="G12" s="10">
        <f t="shared" si="1"/>
        <v>2</v>
      </c>
      <c r="H12" s="10">
        <f t="shared" si="2"/>
        <v>30</v>
      </c>
      <c r="I12" s="10">
        <f t="shared" si="3"/>
        <v>7.6</v>
      </c>
      <c r="J12" s="10">
        <f t="shared" si="4"/>
        <v>3</v>
      </c>
    </row>
    <row r="13" spans="2:10" ht="15.6" x14ac:dyDescent="0.3">
      <c r="B13" s="9">
        <v>65</v>
      </c>
      <c r="C13" s="17" t="s">
        <v>37</v>
      </c>
      <c r="D13" s="17">
        <v>25.074020000000001</v>
      </c>
      <c r="E13" s="17">
        <v>0.1</v>
      </c>
      <c r="F13" s="17">
        <v>0.14445802158412599</v>
      </c>
      <c r="G13" s="10">
        <f t="shared" si="1"/>
        <v>3</v>
      </c>
      <c r="H13" s="10">
        <f t="shared" si="2"/>
        <v>33</v>
      </c>
      <c r="I13" s="10">
        <f t="shared" si="3"/>
        <v>9</v>
      </c>
      <c r="J13" s="10">
        <f t="shared" si="4"/>
        <v>4</v>
      </c>
    </row>
    <row r="14" spans="2:10" ht="15.6" x14ac:dyDescent="0.3">
      <c r="B14" s="9">
        <v>15</v>
      </c>
      <c r="C14" s="17" t="s">
        <v>38</v>
      </c>
      <c r="D14" s="21">
        <v>424.16829999999999</v>
      </c>
      <c r="E14" s="17">
        <v>0.1</v>
      </c>
      <c r="F14" s="17">
        <v>0.18573174203673401</v>
      </c>
      <c r="G14" s="10">
        <f t="shared" si="1"/>
        <v>3</v>
      </c>
      <c r="H14" s="10">
        <f t="shared" si="2"/>
        <v>42</v>
      </c>
      <c r="I14" s="10">
        <f t="shared" si="3"/>
        <v>10.8</v>
      </c>
      <c r="J14" s="10">
        <f t="shared" si="4"/>
        <v>5</v>
      </c>
    </row>
    <row r="15" spans="2:10" ht="15.6" x14ac:dyDescent="0.3">
      <c r="B15" s="9">
        <v>24</v>
      </c>
      <c r="C15" s="17" t="s">
        <v>39</v>
      </c>
      <c r="D15" s="17">
        <v>285.05399999999997</v>
      </c>
      <c r="E15" s="17">
        <v>0.15</v>
      </c>
      <c r="F15" s="17">
        <v>8.73097932651314E-2</v>
      </c>
      <c r="G15" s="10">
        <f t="shared" si="1"/>
        <v>10</v>
      </c>
      <c r="H15" s="10">
        <f t="shared" si="2"/>
        <v>19</v>
      </c>
      <c r="I15" s="10">
        <f t="shared" si="3"/>
        <v>11.8</v>
      </c>
      <c r="J15" s="10">
        <f t="shared" si="4"/>
        <v>6</v>
      </c>
    </row>
    <row r="16" spans="2:10" ht="15.6" x14ac:dyDescent="0.3">
      <c r="B16" s="9">
        <v>5</v>
      </c>
      <c r="C16" s="17" t="s">
        <v>40</v>
      </c>
      <c r="D16" s="17">
        <v>2416.9344000000001</v>
      </c>
      <c r="E16" s="17">
        <v>0.18</v>
      </c>
      <c r="F16" s="17">
        <v>2.85741141594975E-2</v>
      </c>
      <c r="G16" s="10">
        <f t="shared" si="1"/>
        <v>14</v>
      </c>
      <c r="H16" s="10">
        <f t="shared" si="2"/>
        <v>5</v>
      </c>
      <c r="I16" s="10">
        <f t="shared" si="3"/>
        <v>12.200000000000001</v>
      </c>
      <c r="J16" s="10">
        <f t="shared" si="4"/>
        <v>7</v>
      </c>
    </row>
    <row r="17" spans="2:10" ht="15.6" x14ac:dyDescent="0.3">
      <c r="B17" s="9">
        <v>10</v>
      </c>
      <c r="C17" s="17" t="s">
        <v>41</v>
      </c>
      <c r="D17" s="17">
        <v>554.6167688557</v>
      </c>
      <c r="E17" s="17">
        <v>0.16</v>
      </c>
      <c r="F17" s="17">
        <v>0.10000939955824099</v>
      </c>
      <c r="G17" s="10">
        <f t="shared" si="1"/>
        <v>12</v>
      </c>
      <c r="H17" s="10">
        <f t="shared" si="2"/>
        <v>21</v>
      </c>
      <c r="I17" s="10">
        <f t="shared" si="3"/>
        <v>13.8</v>
      </c>
      <c r="J17" s="10">
        <f t="shared" si="4"/>
        <v>8</v>
      </c>
    </row>
    <row r="18" spans="2:10" ht="15.6" x14ac:dyDescent="0.3">
      <c r="B18" s="9">
        <v>25</v>
      </c>
      <c r="C18" s="17" t="s">
        <v>42</v>
      </c>
      <c r="D18" s="17">
        <v>263.46566507900002</v>
      </c>
      <c r="E18" s="17">
        <v>0.16</v>
      </c>
      <c r="F18" s="17">
        <v>0.109534104278074</v>
      </c>
      <c r="G18" s="10">
        <f t="shared" si="1"/>
        <v>12</v>
      </c>
      <c r="H18" s="10">
        <f t="shared" si="2"/>
        <v>25</v>
      </c>
      <c r="I18" s="10">
        <f t="shared" si="3"/>
        <v>14.600000000000001</v>
      </c>
      <c r="J18" s="10">
        <f t="shared" si="4"/>
        <v>9</v>
      </c>
    </row>
    <row r="19" spans="2:10" ht="15.6" x14ac:dyDescent="0.3">
      <c r="B19" s="9">
        <v>4</v>
      </c>
      <c r="C19" s="17" t="s">
        <v>43</v>
      </c>
      <c r="D19" s="17">
        <v>3024.8794692644001</v>
      </c>
      <c r="E19" s="17">
        <v>0.18</v>
      </c>
      <c r="F19" s="17">
        <v>8.4134891691853897E-2</v>
      </c>
      <c r="G19" s="10">
        <f t="shared" si="1"/>
        <v>14</v>
      </c>
      <c r="H19" s="10">
        <f t="shared" si="2"/>
        <v>18</v>
      </c>
      <c r="I19" s="10">
        <f t="shared" si="3"/>
        <v>14.8</v>
      </c>
      <c r="J19" s="10">
        <f t="shared" si="4"/>
        <v>10</v>
      </c>
    </row>
    <row r="20" spans="2:10" ht="15.6" x14ac:dyDescent="0.3">
      <c r="B20" s="9">
        <v>3</v>
      </c>
      <c r="C20" s="17" t="s">
        <v>44</v>
      </c>
      <c r="D20" s="17">
        <v>3390.3856999999998</v>
      </c>
      <c r="E20" s="17">
        <v>0.2</v>
      </c>
      <c r="F20" s="17">
        <v>3.9686269665968797E-2</v>
      </c>
      <c r="G20" s="10">
        <f t="shared" si="1"/>
        <v>17</v>
      </c>
      <c r="H20" s="10">
        <f t="shared" si="2"/>
        <v>7</v>
      </c>
      <c r="I20" s="10">
        <f t="shared" si="3"/>
        <v>15.000000000000002</v>
      </c>
      <c r="J20" s="10">
        <f t="shared" si="4"/>
        <v>11</v>
      </c>
    </row>
    <row r="21" spans="2:10" ht="15.75" customHeight="1" x14ac:dyDescent="0.3">
      <c r="B21" s="9">
        <v>12</v>
      </c>
      <c r="C21" s="17" t="s">
        <v>45</v>
      </c>
      <c r="D21" s="17">
        <v>493.63979999999998</v>
      </c>
      <c r="E21" s="17">
        <v>0.2</v>
      </c>
      <c r="F21" s="17">
        <v>4.44486220258851E-2</v>
      </c>
      <c r="G21" s="10">
        <f t="shared" si="1"/>
        <v>17</v>
      </c>
      <c r="H21" s="10">
        <f t="shared" si="2"/>
        <v>8</v>
      </c>
      <c r="I21" s="10">
        <f t="shared" si="3"/>
        <v>15.200000000000001</v>
      </c>
      <c r="J21" s="10">
        <f t="shared" si="4"/>
        <v>12</v>
      </c>
    </row>
    <row r="22" spans="2:10" ht="15.75" customHeight="1" x14ac:dyDescent="0.3">
      <c r="B22" s="9">
        <v>2</v>
      </c>
      <c r="C22" s="17" t="s">
        <v>46</v>
      </c>
      <c r="D22" s="17">
        <v>5940.6022999999996</v>
      </c>
      <c r="E22" s="17">
        <v>0.2</v>
      </c>
      <c r="F22" s="17">
        <v>4.7623523599162602E-2</v>
      </c>
      <c r="G22" s="10">
        <f t="shared" si="1"/>
        <v>17</v>
      </c>
      <c r="H22" s="10">
        <f t="shared" si="2"/>
        <v>9</v>
      </c>
      <c r="I22" s="10">
        <f t="shared" si="3"/>
        <v>15.400000000000002</v>
      </c>
      <c r="J22" s="10">
        <f t="shared" si="4"/>
        <v>13</v>
      </c>
    </row>
    <row r="23" spans="2:10" ht="15.75" customHeight="1" x14ac:dyDescent="0.3">
      <c r="B23" s="9">
        <v>60</v>
      </c>
      <c r="C23" s="17" t="s">
        <v>47</v>
      </c>
      <c r="D23" s="17">
        <v>43.351999999999997</v>
      </c>
      <c r="E23" s="17">
        <v>0.1</v>
      </c>
      <c r="F23" s="17">
        <v>9.0500569346275395</v>
      </c>
      <c r="G23" s="10">
        <f t="shared" si="1"/>
        <v>3</v>
      </c>
      <c r="H23" s="10">
        <f t="shared" si="2"/>
        <v>71</v>
      </c>
      <c r="I23" s="10">
        <f t="shared" si="3"/>
        <v>16.600000000000001</v>
      </c>
      <c r="J23" s="10">
        <f t="shared" si="4"/>
        <v>14</v>
      </c>
    </row>
    <row r="24" spans="2:10" ht="15.75" customHeight="1" x14ac:dyDescent="0.3">
      <c r="B24" s="9">
        <v>67</v>
      </c>
      <c r="C24" s="17" t="s">
        <v>48</v>
      </c>
      <c r="D24" s="17">
        <v>14.247254999999999</v>
      </c>
      <c r="E24" s="17">
        <v>0.11</v>
      </c>
      <c r="F24" s="17">
        <v>0.37463838564674601</v>
      </c>
      <c r="G24" s="10">
        <f t="shared" si="1"/>
        <v>7</v>
      </c>
      <c r="H24" s="10">
        <f t="shared" si="2"/>
        <v>56</v>
      </c>
      <c r="I24" s="10">
        <f t="shared" si="3"/>
        <v>16.8</v>
      </c>
      <c r="J24" s="10">
        <f t="shared" si="4"/>
        <v>15</v>
      </c>
    </row>
    <row r="25" spans="2:10" ht="15.75" customHeight="1" x14ac:dyDescent="0.3">
      <c r="B25" s="9">
        <v>49</v>
      </c>
      <c r="C25" s="17" t="s">
        <v>49</v>
      </c>
      <c r="D25" s="17">
        <v>60.087458999999903</v>
      </c>
      <c r="E25" s="17">
        <v>0.12</v>
      </c>
      <c r="F25" s="17">
        <v>0.322252509687667</v>
      </c>
      <c r="G25" s="10">
        <f t="shared" si="1"/>
        <v>8</v>
      </c>
      <c r="H25" s="10">
        <f t="shared" si="2"/>
        <v>53</v>
      </c>
      <c r="I25" s="10">
        <f t="shared" si="3"/>
        <v>17</v>
      </c>
      <c r="J25" s="10">
        <f t="shared" si="4"/>
        <v>16</v>
      </c>
    </row>
    <row r="26" spans="2:10" ht="15.75" customHeight="1" x14ac:dyDescent="0.3">
      <c r="B26" s="9">
        <v>9</v>
      </c>
      <c r="C26" s="17" t="s">
        <v>50</v>
      </c>
      <c r="D26" s="17">
        <v>760.17729999999995</v>
      </c>
      <c r="E26" s="17">
        <v>0.15</v>
      </c>
      <c r="F26" s="17">
        <v>0.23970506878245099</v>
      </c>
      <c r="G26" s="10">
        <f t="shared" si="1"/>
        <v>10</v>
      </c>
      <c r="H26" s="10">
        <f t="shared" si="2"/>
        <v>49</v>
      </c>
      <c r="I26" s="10">
        <f t="shared" si="3"/>
        <v>17.8</v>
      </c>
      <c r="J26" s="10">
        <f t="shared" si="4"/>
        <v>17</v>
      </c>
    </row>
    <row r="27" spans="2:10" ht="15.75" customHeight="1" x14ac:dyDescent="0.3">
      <c r="B27" s="9">
        <v>43</v>
      </c>
      <c r="C27" s="17" t="s">
        <v>51</v>
      </c>
      <c r="D27" s="17">
        <v>94.256799999999998</v>
      </c>
      <c r="E27" s="17">
        <v>0.2</v>
      </c>
      <c r="F27" s="17">
        <v>0.10159685034488</v>
      </c>
      <c r="G27" s="10">
        <f t="shared" si="1"/>
        <v>17</v>
      </c>
      <c r="H27" s="10">
        <f t="shared" si="2"/>
        <v>22</v>
      </c>
      <c r="I27" s="10">
        <f t="shared" si="3"/>
        <v>18</v>
      </c>
      <c r="J27" s="10">
        <f t="shared" si="4"/>
        <v>18</v>
      </c>
    </row>
    <row r="28" spans="2:10" ht="15.75" customHeight="1" x14ac:dyDescent="0.3">
      <c r="B28" s="9">
        <v>35</v>
      </c>
      <c r="C28" s="17" t="s">
        <v>52</v>
      </c>
      <c r="D28" s="17">
        <v>141.1294</v>
      </c>
      <c r="E28" s="17">
        <v>0.12</v>
      </c>
      <c r="F28" s="17">
        <v>0.54449561981709205</v>
      </c>
      <c r="G28" s="10">
        <f t="shared" si="1"/>
        <v>8</v>
      </c>
      <c r="H28" s="10">
        <f t="shared" si="2"/>
        <v>60</v>
      </c>
      <c r="I28" s="10">
        <f t="shared" si="3"/>
        <v>18.399999999999999</v>
      </c>
      <c r="J28" s="10">
        <f t="shared" si="4"/>
        <v>19</v>
      </c>
    </row>
    <row r="29" spans="2:10" ht="15.75" customHeight="1" x14ac:dyDescent="0.3">
      <c r="B29" s="9">
        <v>34</v>
      </c>
      <c r="C29" s="17" t="s">
        <v>53</v>
      </c>
      <c r="D29" s="17">
        <v>146.36850000000001</v>
      </c>
      <c r="E29" s="17">
        <v>0.2</v>
      </c>
      <c r="F29" s="17">
        <v>0.134933316864294</v>
      </c>
      <c r="G29" s="10">
        <f t="shared" si="1"/>
        <v>17</v>
      </c>
      <c r="H29" s="10">
        <f t="shared" si="2"/>
        <v>31</v>
      </c>
      <c r="I29" s="10">
        <f t="shared" si="3"/>
        <v>19.8</v>
      </c>
      <c r="J29" s="10">
        <f t="shared" si="4"/>
        <v>20</v>
      </c>
    </row>
    <row r="30" spans="2:10" ht="15.75" customHeight="1" x14ac:dyDescent="0.3">
      <c r="B30" s="9">
        <v>27</v>
      </c>
      <c r="C30" s="17" t="s">
        <v>54</v>
      </c>
      <c r="D30" s="17">
        <v>226.74869999999899</v>
      </c>
      <c r="E30" s="17">
        <v>0.2</v>
      </c>
      <c r="F30" s="17">
        <v>0.149220373944042</v>
      </c>
      <c r="G30" s="10">
        <f t="shared" si="1"/>
        <v>17</v>
      </c>
      <c r="H30" s="10">
        <f t="shared" si="2"/>
        <v>34</v>
      </c>
      <c r="I30" s="10">
        <f t="shared" si="3"/>
        <v>20.400000000000002</v>
      </c>
      <c r="J30" s="10">
        <f t="shared" si="4"/>
        <v>21</v>
      </c>
    </row>
    <row r="31" spans="2:10" ht="15.75" customHeight="1" x14ac:dyDescent="0.3">
      <c r="B31" s="9">
        <v>28</v>
      </c>
      <c r="C31" s="17" t="s">
        <v>55</v>
      </c>
      <c r="D31" s="17">
        <v>195.29859999999999</v>
      </c>
      <c r="E31" s="17">
        <v>0.18</v>
      </c>
      <c r="F31" s="17">
        <v>0.23335526563589601</v>
      </c>
      <c r="G31" s="10">
        <f t="shared" si="1"/>
        <v>14</v>
      </c>
      <c r="H31" s="10">
        <f t="shared" si="2"/>
        <v>47</v>
      </c>
      <c r="I31" s="10">
        <f t="shared" si="3"/>
        <v>20.6</v>
      </c>
      <c r="J31" s="10">
        <f t="shared" si="4"/>
        <v>22</v>
      </c>
    </row>
    <row r="32" spans="2:10" ht="15.75" customHeight="1" x14ac:dyDescent="0.3">
      <c r="B32" s="9">
        <v>18</v>
      </c>
      <c r="C32" s="17" t="s">
        <v>56</v>
      </c>
      <c r="D32" s="17">
        <v>385.81959999999998</v>
      </c>
      <c r="E32" s="17">
        <v>0.2</v>
      </c>
      <c r="F32" s="17">
        <v>0.173032135743624</v>
      </c>
      <c r="G32" s="10">
        <f t="shared" si="1"/>
        <v>17</v>
      </c>
      <c r="H32" s="10">
        <f t="shared" si="2"/>
        <v>40</v>
      </c>
      <c r="I32" s="10">
        <f t="shared" si="3"/>
        <v>21.6</v>
      </c>
      <c r="J32" s="10">
        <f t="shared" si="4"/>
        <v>23</v>
      </c>
    </row>
    <row r="33" spans="2:10" ht="15.75" customHeight="1" x14ac:dyDescent="0.3">
      <c r="B33" s="9">
        <v>38</v>
      </c>
      <c r="C33" s="17" t="s">
        <v>57</v>
      </c>
      <c r="D33" s="17">
        <v>122.9662</v>
      </c>
      <c r="E33" s="17">
        <v>0.2</v>
      </c>
      <c r="F33" s="17">
        <v>0.20954350383631501</v>
      </c>
      <c r="G33" s="10">
        <f t="shared" si="1"/>
        <v>17</v>
      </c>
      <c r="H33" s="10">
        <f t="shared" si="2"/>
        <v>45</v>
      </c>
      <c r="I33" s="10">
        <f t="shared" si="3"/>
        <v>22.6</v>
      </c>
      <c r="J33" s="10">
        <f t="shared" si="4"/>
        <v>24</v>
      </c>
    </row>
    <row r="34" spans="2:10" ht="15.75" customHeight="1" x14ac:dyDescent="0.3">
      <c r="B34" s="9">
        <v>1</v>
      </c>
      <c r="C34" s="17" t="s">
        <v>58</v>
      </c>
      <c r="D34" s="17">
        <v>7068.0981999999904</v>
      </c>
      <c r="E34" s="17">
        <v>0.21</v>
      </c>
      <c r="F34" s="17">
        <v>3.3336466519413799E-2</v>
      </c>
      <c r="G34" s="10">
        <f t="shared" si="1"/>
        <v>27</v>
      </c>
      <c r="H34" s="10">
        <f t="shared" si="2"/>
        <v>6</v>
      </c>
      <c r="I34" s="10">
        <f t="shared" si="3"/>
        <v>22.8</v>
      </c>
      <c r="J34" s="10">
        <f>IFERROR(RANK(I34,$I$10:$I$109,1),"")</f>
        <v>25</v>
      </c>
    </row>
    <row r="35" spans="2:10" ht="15.75" customHeight="1" x14ac:dyDescent="0.3">
      <c r="B35" s="9">
        <v>29</v>
      </c>
      <c r="C35" s="17" t="s">
        <v>59</v>
      </c>
      <c r="D35" s="17">
        <v>194.41810000000001</v>
      </c>
      <c r="E35" s="17">
        <v>0.21</v>
      </c>
      <c r="F35" s="17">
        <v>5.8735679105633903E-2</v>
      </c>
      <c r="G35" s="10">
        <f t="shared" si="1"/>
        <v>27</v>
      </c>
      <c r="H35" s="10">
        <f t="shared" si="2"/>
        <v>10</v>
      </c>
      <c r="I35" s="10">
        <f t="shared" si="3"/>
        <v>23.6</v>
      </c>
      <c r="J35" s="10">
        <f t="shared" ref="J35:J109" si="5">IFERROR(_xlfn.RANK.EQ(I35,$I$10:$I$109,1),"")</f>
        <v>26</v>
      </c>
    </row>
    <row r="36" spans="2:10" ht="15.75" customHeight="1" x14ac:dyDescent="0.3">
      <c r="B36" s="9">
        <v>53</v>
      </c>
      <c r="C36" s="17" t="s">
        <v>60</v>
      </c>
      <c r="D36" s="17">
        <v>51.250391638099998</v>
      </c>
      <c r="E36" s="17">
        <v>0.2</v>
      </c>
      <c r="F36" s="17">
        <v>0.28891604316825298</v>
      </c>
      <c r="G36" s="10">
        <f t="shared" si="1"/>
        <v>17</v>
      </c>
      <c r="H36" s="10">
        <f t="shared" si="2"/>
        <v>52</v>
      </c>
      <c r="I36" s="10">
        <f t="shared" si="3"/>
        <v>24</v>
      </c>
      <c r="J36" s="10">
        <f t="shared" si="5"/>
        <v>27</v>
      </c>
    </row>
    <row r="37" spans="2:10" ht="15.75" customHeight="1" x14ac:dyDescent="0.3">
      <c r="B37" s="9">
        <v>52</v>
      </c>
      <c r="C37" s="17" t="s">
        <v>61</v>
      </c>
      <c r="D37" s="17">
        <v>52.630699999999997</v>
      </c>
      <c r="E37" s="17">
        <v>0.21</v>
      </c>
      <c r="F37" s="17">
        <v>0.10477175191815701</v>
      </c>
      <c r="G37" s="10">
        <f t="shared" si="1"/>
        <v>27</v>
      </c>
      <c r="H37" s="10">
        <f t="shared" si="2"/>
        <v>23</v>
      </c>
      <c r="I37" s="10">
        <f t="shared" si="3"/>
        <v>26.200000000000003</v>
      </c>
      <c r="J37" s="10">
        <f t="shared" si="5"/>
        <v>28</v>
      </c>
    </row>
    <row r="38" spans="2:10" ht="15.75" customHeight="1" x14ac:dyDescent="0.3">
      <c r="B38" s="9">
        <v>59</v>
      </c>
      <c r="C38" s="17" t="s">
        <v>62</v>
      </c>
      <c r="D38" s="17">
        <v>44.5556139141</v>
      </c>
      <c r="E38" s="17">
        <v>0.2</v>
      </c>
      <c r="F38" s="17">
        <v>0.80959990118576397</v>
      </c>
      <c r="G38" s="10">
        <f t="shared" si="1"/>
        <v>17</v>
      </c>
      <c r="H38" s="10">
        <f t="shared" si="2"/>
        <v>64</v>
      </c>
      <c r="I38" s="10">
        <f t="shared" si="3"/>
        <v>26.400000000000002</v>
      </c>
      <c r="J38" s="10">
        <f t="shared" si="5"/>
        <v>29</v>
      </c>
    </row>
    <row r="39" spans="2:10" ht="15.75" customHeight="1" x14ac:dyDescent="0.3">
      <c r="B39" s="9">
        <v>11</v>
      </c>
      <c r="C39" s="17" t="s">
        <v>63</v>
      </c>
      <c r="D39" s="21">
        <v>539.09469999999999</v>
      </c>
      <c r="E39" s="17">
        <v>0.21</v>
      </c>
      <c r="F39" s="17">
        <v>0.16668233259706899</v>
      </c>
      <c r="G39" s="10">
        <f t="shared" si="1"/>
        <v>27</v>
      </c>
      <c r="H39" s="10">
        <f t="shared" si="2"/>
        <v>38</v>
      </c>
      <c r="I39" s="10">
        <f t="shared" si="3"/>
        <v>29.200000000000003</v>
      </c>
      <c r="J39" s="10">
        <f t="shared" si="5"/>
        <v>30</v>
      </c>
    </row>
    <row r="40" spans="2:10" ht="15.75" customHeight="1" x14ac:dyDescent="0.3">
      <c r="B40" s="9">
        <v>6</v>
      </c>
      <c r="C40" s="17" t="s">
        <v>64</v>
      </c>
      <c r="D40" s="21">
        <v>2042.7386522680999</v>
      </c>
      <c r="E40" s="17">
        <v>0.3</v>
      </c>
      <c r="F40" s="17">
        <v>8.0959990118576394E-2</v>
      </c>
      <c r="G40" s="10">
        <f t="shared" si="1"/>
        <v>38</v>
      </c>
      <c r="H40" s="10">
        <f t="shared" si="2"/>
        <v>17</v>
      </c>
      <c r="I40" s="10">
        <f t="shared" si="3"/>
        <v>33.800000000000004</v>
      </c>
      <c r="J40" s="10">
        <f t="shared" si="5"/>
        <v>31</v>
      </c>
    </row>
    <row r="41" spans="2:10" ht="15.75" customHeight="1" x14ac:dyDescent="0.3">
      <c r="B41" s="9">
        <v>37</v>
      </c>
      <c r="C41" s="17" t="s">
        <v>65</v>
      </c>
      <c r="D41" s="17">
        <v>137.05645597999899</v>
      </c>
      <c r="E41" s="17">
        <v>0.27</v>
      </c>
      <c r="F41" s="17">
        <v>0.15398272630395901</v>
      </c>
      <c r="G41" s="10">
        <f t="shared" si="1"/>
        <v>34</v>
      </c>
      <c r="H41" s="10">
        <f t="shared" si="2"/>
        <v>36</v>
      </c>
      <c r="I41" s="10">
        <f t="shared" si="3"/>
        <v>34.400000000000006</v>
      </c>
      <c r="J41" s="10">
        <f t="shared" si="5"/>
        <v>32</v>
      </c>
    </row>
    <row r="42" spans="2:10" ht="15.75" customHeight="1" x14ac:dyDescent="0.3">
      <c r="B42" s="9">
        <v>62</v>
      </c>
      <c r="C42" s="17" t="s">
        <v>66</v>
      </c>
      <c r="D42" s="17">
        <v>39.578299999999999</v>
      </c>
      <c r="E42" s="17">
        <v>0.28000000000000003</v>
      </c>
      <c r="F42" s="17">
        <v>0.15239527551731999</v>
      </c>
      <c r="G42" s="10">
        <f t="shared" si="1"/>
        <v>36</v>
      </c>
      <c r="H42" s="10">
        <f t="shared" si="2"/>
        <v>35</v>
      </c>
      <c r="I42" s="10">
        <f t="shared" si="3"/>
        <v>35.799999999999997</v>
      </c>
      <c r="J42" s="10">
        <f t="shared" si="5"/>
        <v>33</v>
      </c>
    </row>
    <row r="43" spans="2:10" ht="15.75" customHeight="1" x14ac:dyDescent="0.3">
      <c r="B43" s="9">
        <v>48</v>
      </c>
      <c r="C43" s="17" t="s">
        <v>67</v>
      </c>
      <c r="D43" s="17">
        <v>62.700299999999999</v>
      </c>
      <c r="E43" s="17">
        <v>0.28999999999999998</v>
      </c>
      <c r="F43" s="17">
        <v>0.13652076765093199</v>
      </c>
      <c r="G43" s="10">
        <f t="shared" si="1"/>
        <v>37</v>
      </c>
      <c r="H43" s="10">
        <f t="shared" si="2"/>
        <v>32</v>
      </c>
      <c r="I43" s="10">
        <f t="shared" si="3"/>
        <v>36</v>
      </c>
      <c r="J43" s="10">
        <f t="shared" si="5"/>
        <v>34</v>
      </c>
    </row>
    <row r="44" spans="2:10" ht="15.75" customHeight="1" x14ac:dyDescent="0.3">
      <c r="B44" s="9">
        <v>31</v>
      </c>
      <c r="C44" s="17" t="s">
        <v>68</v>
      </c>
      <c r="D44" s="21">
        <v>188.9007</v>
      </c>
      <c r="E44" s="17">
        <v>0.3</v>
      </c>
      <c r="F44" s="17">
        <v>0.12382116135782199</v>
      </c>
      <c r="G44" s="10">
        <f t="shared" si="1"/>
        <v>38</v>
      </c>
      <c r="H44" s="10">
        <f t="shared" si="2"/>
        <v>29</v>
      </c>
      <c r="I44" s="10">
        <f t="shared" si="3"/>
        <v>36.200000000000003</v>
      </c>
      <c r="J44" s="10">
        <f t="shared" si="5"/>
        <v>35</v>
      </c>
    </row>
    <row r="45" spans="2:10" ht="15.75" customHeight="1" x14ac:dyDescent="0.3">
      <c r="B45" s="9">
        <v>64</v>
      </c>
      <c r="C45" s="17" t="s">
        <v>69</v>
      </c>
      <c r="D45" s="17">
        <v>26.556899999999999</v>
      </c>
      <c r="E45" s="17">
        <v>0.25</v>
      </c>
      <c r="F45" s="17">
        <v>0.66672933038827598</v>
      </c>
      <c r="G45" s="10">
        <f t="shared" si="1"/>
        <v>32</v>
      </c>
      <c r="H45" s="10">
        <f t="shared" si="2"/>
        <v>62</v>
      </c>
      <c r="I45" s="10">
        <f t="shared" si="3"/>
        <v>38</v>
      </c>
      <c r="J45" s="10">
        <f t="shared" si="5"/>
        <v>36</v>
      </c>
    </row>
    <row r="46" spans="2:10" ht="15.75" customHeight="1" x14ac:dyDescent="0.3">
      <c r="B46" s="9">
        <v>50</v>
      </c>
      <c r="C46" s="17" t="s">
        <v>70</v>
      </c>
      <c r="D46" s="17">
        <v>58.334499999999998</v>
      </c>
      <c r="E46" s="17">
        <v>0.24</v>
      </c>
      <c r="F46" s="17">
        <v>2.5097596936758699</v>
      </c>
      <c r="G46" s="10">
        <f t="shared" si="1"/>
        <v>31</v>
      </c>
      <c r="H46" s="10">
        <f t="shared" si="2"/>
        <v>67</v>
      </c>
      <c r="I46" s="10">
        <f t="shared" si="3"/>
        <v>38.200000000000003</v>
      </c>
      <c r="J46" s="10">
        <f t="shared" si="5"/>
        <v>37</v>
      </c>
    </row>
    <row r="47" spans="2:10" ht="15.75" customHeight="1" x14ac:dyDescent="0.3">
      <c r="B47" s="9">
        <v>66</v>
      </c>
      <c r="C47" s="17" t="s">
        <v>71</v>
      </c>
      <c r="D47" s="17">
        <v>23.229199999999999</v>
      </c>
      <c r="E47" s="17">
        <v>0.25</v>
      </c>
      <c r="F47" s="17">
        <v>4.4718488659613698</v>
      </c>
      <c r="G47" s="10">
        <f t="shared" si="1"/>
        <v>32</v>
      </c>
      <c r="H47" s="10">
        <f t="shared" si="2"/>
        <v>69</v>
      </c>
      <c r="I47" s="10">
        <f t="shared" si="3"/>
        <v>39.400000000000006</v>
      </c>
      <c r="J47" s="10">
        <f t="shared" si="5"/>
        <v>38</v>
      </c>
    </row>
    <row r="48" spans="2:10" ht="15.75" customHeight="1" x14ac:dyDescent="0.3">
      <c r="B48" s="9">
        <v>70</v>
      </c>
      <c r="C48" s="17" t="s">
        <v>72</v>
      </c>
      <c r="D48" s="17">
        <v>6.7422000000000004</v>
      </c>
      <c r="E48" s="17">
        <v>0.27</v>
      </c>
      <c r="F48" s="17">
        <v>0.549257972177009</v>
      </c>
      <c r="G48" s="10">
        <f t="shared" si="1"/>
        <v>34</v>
      </c>
      <c r="H48" s="10">
        <f t="shared" si="2"/>
        <v>61</v>
      </c>
      <c r="I48" s="10">
        <f t="shared" si="3"/>
        <v>39.400000000000006</v>
      </c>
      <c r="J48" s="10">
        <f t="shared" si="5"/>
        <v>38</v>
      </c>
    </row>
    <row r="49" spans="2:10" ht="15.75" customHeight="1" x14ac:dyDescent="0.3">
      <c r="B49" s="9">
        <v>19</v>
      </c>
      <c r="C49" s="17" t="s">
        <v>73</v>
      </c>
      <c r="D49" s="17">
        <v>384.39269999999999</v>
      </c>
      <c r="E49" s="17">
        <v>0.32</v>
      </c>
      <c r="F49" s="17">
        <v>6.3498031465550095E-2</v>
      </c>
      <c r="G49" s="10">
        <f t="shared" si="1"/>
        <v>47</v>
      </c>
      <c r="H49" s="10">
        <f t="shared" si="2"/>
        <v>11</v>
      </c>
      <c r="I49" s="10">
        <f t="shared" si="3"/>
        <v>39.800000000000004</v>
      </c>
      <c r="J49" s="10">
        <f t="shared" si="5"/>
        <v>40</v>
      </c>
    </row>
    <row r="50" spans="2:10" ht="15.75" customHeight="1" x14ac:dyDescent="0.3">
      <c r="B50" s="9">
        <v>23</v>
      </c>
      <c r="C50" s="17" t="s">
        <v>74</v>
      </c>
      <c r="D50" s="17">
        <v>291.13290000000001</v>
      </c>
      <c r="E50" s="17">
        <v>0.3</v>
      </c>
      <c r="F50" s="17">
        <v>0.236530167209174</v>
      </c>
      <c r="G50" s="10">
        <f t="shared" si="1"/>
        <v>38</v>
      </c>
      <c r="H50" s="10">
        <f t="shared" si="2"/>
        <v>48</v>
      </c>
      <c r="I50" s="10">
        <f t="shared" si="3"/>
        <v>40</v>
      </c>
      <c r="J50" s="10">
        <f t="shared" si="5"/>
        <v>41</v>
      </c>
    </row>
    <row r="51" spans="2:10" ht="15.75" customHeight="1" x14ac:dyDescent="0.3">
      <c r="B51" s="9">
        <v>14</v>
      </c>
      <c r="C51" s="17" t="s">
        <v>75</v>
      </c>
      <c r="D51" s="17">
        <v>457.19894821999998</v>
      </c>
      <c r="E51" s="17">
        <v>0.3</v>
      </c>
      <c r="F51" s="17">
        <v>0.26986663372858799</v>
      </c>
      <c r="G51" s="10">
        <f t="shared" si="1"/>
        <v>38</v>
      </c>
      <c r="H51" s="10">
        <f t="shared" si="2"/>
        <v>50</v>
      </c>
      <c r="I51" s="10">
        <f t="shared" si="3"/>
        <v>40.400000000000006</v>
      </c>
      <c r="J51" s="10">
        <f t="shared" si="5"/>
        <v>42</v>
      </c>
    </row>
    <row r="52" spans="2:10" ht="15.75" customHeight="1" x14ac:dyDescent="0.3">
      <c r="B52" s="9">
        <v>30</v>
      </c>
      <c r="C52" s="17" t="s">
        <v>76</v>
      </c>
      <c r="D52" s="17">
        <v>194.30520000000001</v>
      </c>
      <c r="E52" s="17">
        <v>0.32</v>
      </c>
      <c r="F52" s="17">
        <v>8.88972440517702E-2</v>
      </c>
      <c r="G52" s="10">
        <f t="shared" si="1"/>
        <v>47</v>
      </c>
      <c r="H52" s="10">
        <f t="shared" si="2"/>
        <v>20</v>
      </c>
      <c r="I52" s="10">
        <f t="shared" si="3"/>
        <v>41.6</v>
      </c>
      <c r="J52" s="10">
        <f t="shared" si="5"/>
        <v>43</v>
      </c>
    </row>
    <row r="53" spans="2:10" ht="15.75" customHeight="1" x14ac:dyDescent="0.3">
      <c r="B53" s="9">
        <v>63</v>
      </c>
      <c r="C53" s="17" t="s">
        <v>77</v>
      </c>
      <c r="D53" s="17">
        <v>34.017199999999903</v>
      </c>
      <c r="E53" s="17">
        <v>0.3</v>
      </c>
      <c r="F53" s="17">
        <v>0.51433405487095596</v>
      </c>
      <c r="G53" s="10">
        <f t="shared" si="1"/>
        <v>38</v>
      </c>
      <c r="H53" s="10">
        <f t="shared" si="2"/>
        <v>59</v>
      </c>
      <c r="I53" s="10">
        <f t="shared" si="3"/>
        <v>42.2</v>
      </c>
      <c r="J53" s="10">
        <f t="shared" si="5"/>
        <v>44</v>
      </c>
    </row>
    <row r="54" spans="2:10" ht="15.75" customHeight="1" x14ac:dyDescent="0.3">
      <c r="B54" s="9">
        <v>36</v>
      </c>
      <c r="C54" s="17" t="s">
        <v>78</v>
      </c>
      <c r="D54" s="17">
        <v>139.48570000000001</v>
      </c>
      <c r="E54" s="17">
        <v>0.3</v>
      </c>
      <c r="F54" s="17">
        <v>0.723877558707272</v>
      </c>
      <c r="G54" s="10">
        <f t="shared" si="1"/>
        <v>38</v>
      </c>
      <c r="H54" s="10">
        <f t="shared" si="2"/>
        <v>63</v>
      </c>
      <c r="I54" s="10">
        <f t="shared" si="3"/>
        <v>43</v>
      </c>
      <c r="J54" s="10">
        <f t="shared" si="5"/>
        <v>45</v>
      </c>
    </row>
    <row r="55" spans="2:10" ht="15.75" customHeight="1" x14ac:dyDescent="0.3">
      <c r="B55" s="9">
        <v>40</v>
      </c>
      <c r="C55" s="17" t="s">
        <v>79</v>
      </c>
      <c r="D55" s="17">
        <v>109.8635</v>
      </c>
      <c r="E55" s="17">
        <v>0.32</v>
      </c>
      <c r="F55" s="17">
        <v>0.11588390742462901</v>
      </c>
      <c r="G55" s="10">
        <f t="shared" si="1"/>
        <v>47</v>
      </c>
      <c r="H55" s="10">
        <f t="shared" si="2"/>
        <v>28</v>
      </c>
      <c r="I55" s="10">
        <f t="shared" si="3"/>
        <v>43.2</v>
      </c>
      <c r="J55" s="10">
        <f t="shared" si="5"/>
        <v>46</v>
      </c>
    </row>
    <row r="56" spans="2:10" ht="15.75" customHeight="1" x14ac:dyDescent="0.3">
      <c r="B56" s="9">
        <v>7</v>
      </c>
      <c r="C56" s="17" t="s">
        <v>80</v>
      </c>
      <c r="D56" s="21">
        <v>1666.9453000000001</v>
      </c>
      <c r="E56" s="17">
        <v>0.33</v>
      </c>
      <c r="F56" s="17">
        <v>7.14352853987439E-2</v>
      </c>
      <c r="G56" s="10">
        <f t="shared" si="1"/>
        <v>51</v>
      </c>
      <c r="H56" s="10">
        <f t="shared" si="2"/>
        <v>14</v>
      </c>
      <c r="I56" s="10">
        <f t="shared" si="3"/>
        <v>43.6</v>
      </c>
      <c r="J56" s="10">
        <f t="shared" si="5"/>
        <v>47</v>
      </c>
    </row>
    <row r="57" spans="2:10" ht="15.75" customHeight="1" x14ac:dyDescent="0.3">
      <c r="B57" s="9">
        <v>56</v>
      </c>
      <c r="C57" s="17" t="s">
        <v>81</v>
      </c>
      <c r="D57" s="17">
        <v>48.589156993700001</v>
      </c>
      <c r="E57" s="17">
        <v>0.3</v>
      </c>
      <c r="F57" s="17">
        <v>2.7542271148182298</v>
      </c>
      <c r="G57" s="10">
        <f t="shared" si="1"/>
        <v>38</v>
      </c>
      <c r="H57" s="10">
        <f t="shared" si="2"/>
        <v>68</v>
      </c>
      <c r="I57" s="10">
        <f t="shared" si="3"/>
        <v>44</v>
      </c>
      <c r="J57" s="10">
        <f t="shared" si="5"/>
        <v>48</v>
      </c>
    </row>
    <row r="58" spans="2:10" ht="15.75" customHeight="1" x14ac:dyDescent="0.3">
      <c r="B58" s="9">
        <v>42</v>
      </c>
      <c r="C58" s="17" t="s">
        <v>82</v>
      </c>
      <c r="D58" s="17">
        <v>94.759799999999998</v>
      </c>
      <c r="E58" s="17">
        <v>0.31</v>
      </c>
      <c r="F58" s="17">
        <v>0.18255684046345599</v>
      </c>
      <c r="G58" s="10">
        <f t="shared" si="1"/>
        <v>45</v>
      </c>
      <c r="H58" s="10">
        <f t="shared" si="2"/>
        <v>41</v>
      </c>
      <c r="I58" s="10">
        <f t="shared" si="3"/>
        <v>44.2</v>
      </c>
      <c r="J58" s="10">
        <f t="shared" si="5"/>
        <v>49</v>
      </c>
    </row>
    <row r="59" spans="2:10" ht="15.75" customHeight="1" x14ac:dyDescent="0.3">
      <c r="B59" s="9">
        <v>26</v>
      </c>
      <c r="C59" s="17" t="s">
        <v>83</v>
      </c>
      <c r="D59" s="17">
        <v>257.40199999999999</v>
      </c>
      <c r="E59" s="17">
        <v>0.31</v>
      </c>
      <c r="F59" s="17">
        <v>0.187319192823373</v>
      </c>
      <c r="G59" s="10">
        <f t="shared" si="1"/>
        <v>45</v>
      </c>
      <c r="H59" s="10">
        <f t="shared" si="2"/>
        <v>43</v>
      </c>
      <c r="I59" s="10">
        <f t="shared" si="3"/>
        <v>44.6</v>
      </c>
      <c r="J59" s="10">
        <f t="shared" si="5"/>
        <v>50</v>
      </c>
    </row>
    <row r="60" spans="2:10" ht="15.75" customHeight="1" x14ac:dyDescent="0.3">
      <c r="B60" s="9">
        <v>69</v>
      </c>
      <c r="C60" s="17" t="s">
        <v>84</v>
      </c>
      <c r="D60" s="17">
        <v>7.1631999999999998</v>
      </c>
      <c r="E60" s="17">
        <v>0.38</v>
      </c>
      <c r="F60" s="17">
        <v>0</v>
      </c>
      <c r="G60" s="10">
        <f t="shared" si="1"/>
        <v>56</v>
      </c>
      <c r="H60" s="10">
        <f t="shared" si="2"/>
        <v>1</v>
      </c>
      <c r="I60" s="10">
        <f t="shared" si="3"/>
        <v>45.000000000000007</v>
      </c>
      <c r="J60" s="10">
        <f t="shared" si="5"/>
        <v>51</v>
      </c>
    </row>
    <row r="61" spans="2:10" ht="15.75" customHeight="1" x14ac:dyDescent="0.3">
      <c r="B61" s="9">
        <v>55</v>
      </c>
      <c r="C61" s="17" t="s">
        <v>85</v>
      </c>
      <c r="D61" s="17">
        <v>48.869499999999903</v>
      </c>
      <c r="E61" s="17">
        <v>0.32</v>
      </c>
      <c r="F61" s="17">
        <v>0.23176781484925801</v>
      </c>
      <c r="G61" s="10">
        <f t="shared" si="1"/>
        <v>47</v>
      </c>
      <c r="H61" s="10">
        <f t="shared" si="2"/>
        <v>46</v>
      </c>
      <c r="I61" s="10">
        <f t="shared" si="3"/>
        <v>46.800000000000004</v>
      </c>
      <c r="J61" s="10">
        <f t="shared" si="5"/>
        <v>52</v>
      </c>
    </row>
    <row r="62" spans="2:10" ht="15.75" customHeight="1" x14ac:dyDescent="0.3">
      <c r="B62" s="9">
        <v>39</v>
      </c>
      <c r="C62" s="17" t="s">
        <v>86</v>
      </c>
      <c r="D62" s="17">
        <v>111.2157</v>
      </c>
      <c r="E62" s="17">
        <v>0.35</v>
      </c>
      <c r="F62" s="17">
        <v>0.109534104278074</v>
      </c>
      <c r="G62" s="10">
        <f t="shared" si="1"/>
        <v>53</v>
      </c>
      <c r="H62" s="10">
        <f t="shared" si="2"/>
        <v>25</v>
      </c>
      <c r="I62" s="10">
        <f t="shared" si="3"/>
        <v>47.400000000000006</v>
      </c>
      <c r="J62" s="10">
        <f t="shared" si="5"/>
        <v>53</v>
      </c>
    </row>
    <row r="63" spans="2:10" ht="15.75" customHeight="1" x14ac:dyDescent="0.3">
      <c r="B63" s="9">
        <v>44</v>
      </c>
      <c r="C63" s="17" t="s">
        <v>87</v>
      </c>
      <c r="D63" s="17">
        <v>86.394599999999997</v>
      </c>
      <c r="E63" s="17">
        <v>0.4</v>
      </c>
      <c r="F63" s="17">
        <v>0</v>
      </c>
      <c r="G63" s="10">
        <f t="shared" si="1"/>
        <v>60</v>
      </c>
      <c r="H63" s="10">
        <f t="shared" si="2"/>
        <v>1</v>
      </c>
      <c r="I63" s="10">
        <f t="shared" si="3"/>
        <v>48.2</v>
      </c>
      <c r="J63" s="10">
        <f t="shared" si="5"/>
        <v>54</v>
      </c>
    </row>
    <row r="64" spans="2:10" ht="15.75" customHeight="1" x14ac:dyDescent="0.3">
      <c r="B64" s="9">
        <v>22</v>
      </c>
      <c r="C64" s="17" t="s">
        <v>88</v>
      </c>
      <c r="D64" s="17">
        <v>297.4357</v>
      </c>
      <c r="E64" s="17">
        <v>0.39</v>
      </c>
      <c r="F64" s="17">
        <v>6.3498031465550095E-2</v>
      </c>
      <c r="G64" s="10">
        <f t="shared" si="1"/>
        <v>58</v>
      </c>
      <c r="H64" s="10">
        <f t="shared" si="2"/>
        <v>11</v>
      </c>
      <c r="I64" s="10">
        <f t="shared" si="3"/>
        <v>48.600000000000009</v>
      </c>
      <c r="J64" s="10">
        <f t="shared" si="5"/>
        <v>55</v>
      </c>
    </row>
    <row r="65" spans="2:10" ht="15.75" customHeight="1" x14ac:dyDescent="0.3">
      <c r="B65" s="9">
        <v>20</v>
      </c>
      <c r="C65" s="17" t="s">
        <v>89</v>
      </c>
      <c r="D65" s="17">
        <v>330.91070000000002</v>
      </c>
      <c r="E65" s="17">
        <v>0.39</v>
      </c>
      <c r="F65" s="17">
        <v>7.14352853987439E-2</v>
      </c>
      <c r="G65" s="10">
        <f t="shared" si="1"/>
        <v>58</v>
      </c>
      <c r="H65" s="10">
        <f t="shared" si="2"/>
        <v>14</v>
      </c>
      <c r="I65" s="10">
        <f t="shared" si="3"/>
        <v>49.2</v>
      </c>
      <c r="J65" s="10">
        <f t="shared" si="5"/>
        <v>56</v>
      </c>
    </row>
    <row r="66" spans="2:10" ht="15.75" customHeight="1" x14ac:dyDescent="0.3">
      <c r="B66" s="9">
        <v>58</v>
      </c>
      <c r="C66" s="17" t="s">
        <v>90</v>
      </c>
      <c r="D66" s="21">
        <v>47.634099999999997</v>
      </c>
      <c r="E66" s="17">
        <v>0.35</v>
      </c>
      <c r="F66" s="17">
        <v>0.15874507866387499</v>
      </c>
      <c r="G66" s="10">
        <f t="shared" si="1"/>
        <v>53</v>
      </c>
      <c r="H66" s="10">
        <f t="shared" si="2"/>
        <v>37</v>
      </c>
      <c r="I66" s="10">
        <f t="shared" si="3"/>
        <v>49.800000000000004</v>
      </c>
      <c r="J66" s="10">
        <f t="shared" si="5"/>
        <v>57</v>
      </c>
    </row>
    <row r="67" spans="2:10" ht="15.75" customHeight="1" x14ac:dyDescent="0.3">
      <c r="B67" s="9">
        <v>33</v>
      </c>
      <c r="C67" s="17" t="s">
        <v>91</v>
      </c>
      <c r="D67" s="21">
        <v>150.9271</v>
      </c>
      <c r="E67" s="17">
        <v>0.46</v>
      </c>
      <c r="F67" s="17">
        <v>0</v>
      </c>
      <c r="G67" s="10">
        <f t="shared" si="1"/>
        <v>64</v>
      </c>
      <c r="H67" s="10">
        <f t="shared" si="2"/>
        <v>1</v>
      </c>
      <c r="I67" s="10">
        <f t="shared" si="3"/>
        <v>51.400000000000006</v>
      </c>
      <c r="J67" s="10">
        <f t="shared" si="5"/>
        <v>58</v>
      </c>
    </row>
    <row r="68" spans="2:10" ht="15.75" customHeight="1" x14ac:dyDescent="0.3">
      <c r="B68" s="9">
        <v>54</v>
      </c>
      <c r="C68" s="17" t="s">
        <v>92</v>
      </c>
      <c r="D68" s="17">
        <v>50.4529</v>
      </c>
      <c r="E68" s="17">
        <v>0.37</v>
      </c>
      <c r="F68" s="17">
        <v>0.16668233259706899</v>
      </c>
      <c r="G68" s="10">
        <f t="shared" si="1"/>
        <v>55</v>
      </c>
      <c r="H68" s="10">
        <f t="shared" si="2"/>
        <v>38</v>
      </c>
      <c r="I68" s="10">
        <f t="shared" si="3"/>
        <v>51.6</v>
      </c>
      <c r="J68" s="10">
        <f t="shared" si="5"/>
        <v>59</v>
      </c>
    </row>
    <row r="69" spans="2:10" ht="15.75" customHeight="1" x14ac:dyDescent="0.3">
      <c r="B69" s="9">
        <v>68</v>
      </c>
      <c r="C69" s="17" t="s">
        <v>93</v>
      </c>
      <c r="D69" s="17">
        <v>7.6051000000000002</v>
      </c>
      <c r="E69" s="17">
        <v>0.34</v>
      </c>
      <c r="F69" s="17">
        <v>0.33653956676741498</v>
      </c>
      <c r="G69" s="10">
        <f t="shared" si="1"/>
        <v>52</v>
      </c>
      <c r="H69" s="10">
        <f t="shared" si="2"/>
        <v>54</v>
      </c>
      <c r="I69" s="10">
        <f t="shared" si="3"/>
        <v>52.400000000000006</v>
      </c>
      <c r="J69" s="10">
        <f t="shared" si="5"/>
        <v>60</v>
      </c>
    </row>
    <row r="70" spans="2:10" ht="15.75" customHeight="1" x14ac:dyDescent="0.3">
      <c r="B70" s="9">
        <v>41</v>
      </c>
      <c r="C70" s="17" t="s">
        <v>94</v>
      </c>
      <c r="D70" s="17">
        <v>98.652500000000003</v>
      </c>
      <c r="E70" s="17">
        <v>0.4</v>
      </c>
      <c r="F70" s="17">
        <v>0.109534104278074</v>
      </c>
      <c r="G70" s="10">
        <f t="shared" si="1"/>
        <v>60</v>
      </c>
      <c r="H70" s="10">
        <f t="shared" si="2"/>
        <v>25</v>
      </c>
      <c r="I70" s="10">
        <f t="shared" si="3"/>
        <v>53</v>
      </c>
      <c r="J70" s="10">
        <f t="shared" si="5"/>
        <v>61</v>
      </c>
    </row>
    <row r="71" spans="2:10" ht="15.75" customHeight="1" x14ac:dyDescent="0.3">
      <c r="B71" s="9">
        <v>61</v>
      </c>
      <c r="C71" s="17" t="s">
        <v>95</v>
      </c>
      <c r="D71" s="17">
        <v>41.037399999999998</v>
      </c>
      <c r="E71" s="17">
        <v>0.53</v>
      </c>
      <c r="F71" s="17">
        <v>0</v>
      </c>
      <c r="G71" s="10">
        <f t="shared" si="1"/>
        <v>66</v>
      </c>
      <c r="H71" s="10">
        <f t="shared" si="2"/>
        <v>1</v>
      </c>
      <c r="I71" s="10">
        <f t="shared" si="3"/>
        <v>53.000000000000007</v>
      </c>
      <c r="J71" s="10">
        <f t="shared" si="5"/>
        <v>62</v>
      </c>
    </row>
    <row r="72" spans="2:10" ht="15.75" customHeight="1" x14ac:dyDescent="0.3">
      <c r="B72" s="9">
        <v>21</v>
      </c>
      <c r="C72" s="17" t="s">
        <v>96</v>
      </c>
      <c r="D72" s="17">
        <v>313.16079999999999</v>
      </c>
      <c r="E72" s="17">
        <v>0.4</v>
      </c>
      <c r="F72" s="17">
        <v>0.19208154518328899</v>
      </c>
      <c r="G72" s="10">
        <f t="shared" si="1"/>
        <v>60</v>
      </c>
      <c r="H72" s="10">
        <f t="shared" si="2"/>
        <v>44</v>
      </c>
      <c r="I72" s="10">
        <f t="shared" si="3"/>
        <v>56.8</v>
      </c>
      <c r="J72" s="10">
        <f t="shared" si="5"/>
        <v>63</v>
      </c>
    </row>
    <row r="73" spans="2:10" ht="15.75" customHeight="1" x14ac:dyDescent="0.3">
      <c r="B73" s="9">
        <v>57</v>
      </c>
      <c r="C73" s="17" t="s">
        <v>97</v>
      </c>
      <c r="D73" s="17">
        <v>48.195399999999999</v>
      </c>
      <c r="E73" s="17">
        <v>0.38</v>
      </c>
      <c r="F73" s="17">
        <v>1.7557205700224601</v>
      </c>
      <c r="G73" s="10">
        <f t="shared" si="1"/>
        <v>56</v>
      </c>
      <c r="H73" s="10">
        <f t="shared" si="2"/>
        <v>66</v>
      </c>
      <c r="I73" s="10">
        <f t="shared" si="3"/>
        <v>58.000000000000007</v>
      </c>
      <c r="J73" s="10">
        <f t="shared" si="5"/>
        <v>64</v>
      </c>
    </row>
    <row r="74" spans="2:10" ht="15.75" customHeight="1" x14ac:dyDescent="0.3">
      <c r="B74" s="9">
        <v>8</v>
      </c>
      <c r="C74" s="17" t="s">
        <v>98</v>
      </c>
      <c r="D74" s="17">
        <v>1474.9559999999999</v>
      </c>
      <c r="E74" s="17">
        <v>0.4</v>
      </c>
      <c r="F74" s="17">
        <v>0.28574114159497499</v>
      </c>
      <c r="G74" s="10">
        <f t="shared" si="1"/>
        <v>60</v>
      </c>
      <c r="H74" s="10">
        <f t="shared" si="2"/>
        <v>51</v>
      </c>
      <c r="I74" s="10">
        <f t="shared" si="3"/>
        <v>58.2</v>
      </c>
      <c r="J74" s="10">
        <f t="shared" si="5"/>
        <v>65</v>
      </c>
    </row>
    <row r="75" spans="2:10" ht="15.75" customHeight="1" x14ac:dyDescent="0.3">
      <c r="B75" s="9">
        <v>13</v>
      </c>
      <c r="C75" s="17" t="s">
        <v>99</v>
      </c>
      <c r="D75" s="21">
        <v>470.35289999999998</v>
      </c>
      <c r="E75" s="17">
        <v>0.6</v>
      </c>
      <c r="F75" s="17">
        <v>0.106359202704796</v>
      </c>
      <c r="G75" s="10">
        <f t="shared" si="1"/>
        <v>69</v>
      </c>
      <c r="H75" s="10">
        <f t="shared" si="2"/>
        <v>24</v>
      </c>
      <c r="I75" s="10">
        <f t="shared" si="3"/>
        <v>60</v>
      </c>
      <c r="J75" s="10">
        <f t="shared" si="5"/>
        <v>66</v>
      </c>
    </row>
    <row r="76" spans="2:10" ht="15.75" customHeight="1" x14ac:dyDescent="0.3">
      <c r="B76" s="9">
        <v>46</v>
      </c>
      <c r="C76" s="17" t="s">
        <v>100</v>
      </c>
      <c r="D76" s="17">
        <v>76.165000000000006</v>
      </c>
      <c r="E76" s="17">
        <v>0.47</v>
      </c>
      <c r="F76" s="17">
        <v>0.41273720452607598</v>
      </c>
      <c r="G76" s="10">
        <f t="shared" si="1"/>
        <v>65</v>
      </c>
      <c r="H76" s="10">
        <f t="shared" si="2"/>
        <v>57</v>
      </c>
      <c r="I76" s="10">
        <f t="shared" si="3"/>
        <v>63.4</v>
      </c>
      <c r="J76" s="10">
        <f t="shared" si="5"/>
        <v>67</v>
      </c>
    </row>
    <row r="77" spans="2:10" ht="15.75" customHeight="1" x14ac:dyDescent="0.3">
      <c r="B77" s="9">
        <v>51</v>
      </c>
      <c r="C77" s="17" t="s">
        <v>101</v>
      </c>
      <c r="D77" s="17">
        <v>55.448567002659999</v>
      </c>
      <c r="E77" s="17">
        <v>0.53</v>
      </c>
      <c r="F77" s="17">
        <v>0.45877327733860002</v>
      </c>
      <c r="G77" s="10">
        <f t="shared" si="1"/>
        <v>66</v>
      </c>
      <c r="H77" s="10">
        <f t="shared" si="2"/>
        <v>58</v>
      </c>
      <c r="I77" s="10">
        <f t="shared" si="3"/>
        <v>64.400000000000006</v>
      </c>
      <c r="J77" s="10">
        <f t="shared" si="5"/>
        <v>68</v>
      </c>
    </row>
    <row r="78" spans="2:10" ht="15.75" customHeight="1" x14ac:dyDescent="0.3">
      <c r="B78" s="9">
        <v>45</v>
      </c>
      <c r="C78" s="17" t="s">
        <v>102</v>
      </c>
      <c r="D78" s="17">
        <v>79.175200000000004</v>
      </c>
      <c r="E78" s="17">
        <v>0.56999999999999995</v>
      </c>
      <c r="F78" s="17">
        <v>0.35876387778035801</v>
      </c>
      <c r="G78" s="10">
        <f t="shared" si="1"/>
        <v>68</v>
      </c>
      <c r="H78" s="10">
        <f t="shared" si="2"/>
        <v>55</v>
      </c>
      <c r="I78" s="10">
        <f t="shared" si="3"/>
        <v>65.400000000000006</v>
      </c>
      <c r="J78" s="10">
        <f t="shared" si="5"/>
        <v>69</v>
      </c>
    </row>
    <row r="79" spans="2:10" ht="15.75" customHeight="1" x14ac:dyDescent="0.3">
      <c r="B79" s="9">
        <v>71</v>
      </c>
      <c r="C79" s="17" t="s">
        <v>103</v>
      </c>
      <c r="D79" s="17">
        <v>1.6876</v>
      </c>
      <c r="E79" s="17">
        <v>0.85</v>
      </c>
      <c r="F79" s="17">
        <v>1.0413677160350201</v>
      </c>
      <c r="G79" s="10">
        <f t="shared" si="1"/>
        <v>70</v>
      </c>
      <c r="H79" s="10">
        <f t="shared" si="2"/>
        <v>65</v>
      </c>
      <c r="I79" s="10">
        <f t="shared" si="3"/>
        <v>69</v>
      </c>
      <c r="J79" s="10">
        <f t="shared" si="5"/>
        <v>70</v>
      </c>
    </row>
    <row r="80" spans="2:10" ht="15.75" customHeight="1" x14ac:dyDescent="0.3">
      <c r="B80" s="9">
        <v>47</v>
      </c>
      <c r="C80" s="17" t="s">
        <v>104</v>
      </c>
      <c r="D80" s="17">
        <v>73.297399999999996</v>
      </c>
      <c r="E80" s="17">
        <v>1.45</v>
      </c>
      <c r="F80" s="17">
        <v>5.4227318871579797</v>
      </c>
      <c r="G80" s="10">
        <f t="shared" si="1"/>
        <v>71</v>
      </c>
      <c r="H80" s="10">
        <f t="shared" si="2"/>
        <v>70</v>
      </c>
      <c r="I80" s="10">
        <f t="shared" si="3"/>
        <v>70.800000000000011</v>
      </c>
      <c r="J80" s="10">
        <f t="shared" si="5"/>
        <v>71</v>
      </c>
    </row>
    <row r="81" spans="2:10" ht="15.75" customHeight="1" x14ac:dyDescent="0.3">
      <c r="B81" s="9">
        <v>72</v>
      </c>
      <c r="C81" s="17"/>
      <c r="D81" s="17"/>
      <c r="E81" s="17"/>
      <c r="F81" s="17"/>
      <c r="G81" s="10" t="str">
        <f t="shared" si="1"/>
        <v/>
      </c>
      <c r="H81" s="10" t="str">
        <f t="shared" si="2"/>
        <v/>
      </c>
      <c r="I81" s="10" t="str">
        <f t="shared" si="3"/>
        <v/>
      </c>
      <c r="J81" s="10" t="str">
        <f t="shared" si="5"/>
        <v/>
      </c>
    </row>
    <row r="82" spans="2:10" ht="15.75" customHeight="1" x14ac:dyDescent="0.3">
      <c r="B82" s="9">
        <v>73</v>
      </c>
      <c r="C82" s="17"/>
      <c r="D82" s="17"/>
      <c r="E82" s="17"/>
      <c r="F82" s="17"/>
      <c r="G82" s="10" t="str">
        <f t="shared" si="1"/>
        <v/>
      </c>
      <c r="H82" s="10" t="str">
        <f t="shared" si="2"/>
        <v/>
      </c>
      <c r="I82" s="10" t="str">
        <f t="shared" si="3"/>
        <v/>
      </c>
      <c r="J82" s="10" t="str">
        <f t="shared" si="5"/>
        <v/>
      </c>
    </row>
    <row r="83" spans="2:10" ht="15.75" customHeight="1" x14ac:dyDescent="0.3">
      <c r="B83" s="9">
        <v>74</v>
      </c>
      <c r="C83" s="17"/>
      <c r="D83" s="17"/>
      <c r="E83" s="17"/>
      <c r="F83" s="17"/>
      <c r="G83" s="10" t="str">
        <f t="shared" si="1"/>
        <v/>
      </c>
      <c r="H83" s="10" t="str">
        <f t="shared" si="2"/>
        <v/>
      </c>
      <c r="I83" s="10" t="str">
        <f t="shared" si="3"/>
        <v/>
      </c>
      <c r="J83" s="10" t="str">
        <f t="shared" si="5"/>
        <v/>
      </c>
    </row>
    <row r="84" spans="2:10" ht="15.75" customHeight="1" x14ac:dyDescent="0.3">
      <c r="B84" s="9">
        <v>75</v>
      </c>
      <c r="C84" s="17"/>
      <c r="D84" s="17"/>
      <c r="E84" s="17"/>
      <c r="F84" s="17"/>
      <c r="G84" s="10" t="str">
        <f t="shared" si="1"/>
        <v/>
      </c>
      <c r="H84" s="10" t="str">
        <f t="shared" si="2"/>
        <v/>
      </c>
      <c r="I84" s="10" t="str">
        <f t="shared" si="3"/>
        <v/>
      </c>
      <c r="J84" s="10" t="str">
        <f t="shared" si="5"/>
        <v/>
      </c>
    </row>
    <row r="85" spans="2:10" ht="15.75" customHeight="1" x14ac:dyDescent="0.3">
      <c r="B85" s="9">
        <v>76</v>
      </c>
      <c r="C85" s="17"/>
      <c r="D85" s="17"/>
      <c r="E85" s="17"/>
      <c r="F85" s="17"/>
      <c r="G85" s="10" t="str">
        <f t="shared" si="1"/>
        <v/>
      </c>
      <c r="H85" s="10" t="str">
        <f t="shared" si="2"/>
        <v/>
      </c>
      <c r="I85" s="10" t="str">
        <f t="shared" si="3"/>
        <v/>
      </c>
      <c r="J85" s="10" t="str">
        <f t="shared" si="5"/>
        <v/>
      </c>
    </row>
    <row r="86" spans="2:10" ht="15.75" customHeight="1" x14ac:dyDescent="0.3">
      <c r="B86" s="9">
        <v>77</v>
      </c>
      <c r="C86" s="17"/>
      <c r="D86" s="17"/>
      <c r="E86" s="17"/>
      <c r="F86" s="17"/>
      <c r="G86" s="10" t="str">
        <f t="shared" si="1"/>
        <v/>
      </c>
      <c r="H86" s="10" t="str">
        <f t="shared" si="2"/>
        <v/>
      </c>
      <c r="I86" s="10" t="str">
        <f t="shared" si="3"/>
        <v/>
      </c>
      <c r="J86" s="10" t="str">
        <f t="shared" si="5"/>
        <v/>
      </c>
    </row>
    <row r="87" spans="2:10" ht="15.75" customHeight="1" x14ac:dyDescent="0.3">
      <c r="B87" s="9">
        <v>78</v>
      </c>
      <c r="C87" s="17"/>
      <c r="D87" s="17"/>
      <c r="E87" s="17"/>
      <c r="F87" s="17"/>
      <c r="G87" s="10" t="str">
        <f t="shared" si="1"/>
        <v/>
      </c>
      <c r="H87" s="10" t="str">
        <f t="shared" si="2"/>
        <v/>
      </c>
      <c r="I87" s="10" t="str">
        <f t="shared" si="3"/>
        <v/>
      </c>
      <c r="J87" s="10" t="str">
        <f t="shared" si="5"/>
        <v/>
      </c>
    </row>
    <row r="88" spans="2:10" ht="15.75" customHeight="1" x14ac:dyDescent="0.3">
      <c r="B88" s="9">
        <v>79</v>
      </c>
      <c r="C88" s="17"/>
      <c r="D88" s="17"/>
      <c r="E88" s="17"/>
      <c r="F88" s="17"/>
      <c r="G88" s="10" t="str">
        <f t="shared" si="1"/>
        <v/>
      </c>
      <c r="H88" s="10" t="str">
        <f t="shared" si="2"/>
        <v/>
      </c>
      <c r="I88" s="10" t="str">
        <f t="shared" si="3"/>
        <v/>
      </c>
      <c r="J88" s="10" t="str">
        <f t="shared" si="5"/>
        <v/>
      </c>
    </row>
    <row r="89" spans="2:10" ht="15.75" customHeight="1" x14ac:dyDescent="0.3">
      <c r="B89" s="9">
        <v>80</v>
      </c>
      <c r="C89" s="17"/>
      <c r="D89" s="17"/>
      <c r="E89" s="17"/>
      <c r="F89" s="17"/>
      <c r="G89" s="10" t="str">
        <f t="shared" si="1"/>
        <v/>
      </c>
      <c r="H89" s="10" t="str">
        <f t="shared" si="2"/>
        <v/>
      </c>
      <c r="I89" s="10" t="str">
        <f t="shared" si="3"/>
        <v/>
      </c>
      <c r="J89" s="10" t="str">
        <f t="shared" si="5"/>
        <v/>
      </c>
    </row>
    <row r="90" spans="2:10" ht="15.75" customHeight="1" x14ac:dyDescent="0.3">
      <c r="B90" s="9">
        <v>81</v>
      </c>
      <c r="C90" s="17"/>
      <c r="D90" s="17"/>
      <c r="E90" s="17"/>
      <c r="F90" s="17"/>
      <c r="G90" s="10" t="str">
        <f t="shared" si="1"/>
        <v/>
      </c>
      <c r="H90" s="10" t="str">
        <f t="shared" si="2"/>
        <v/>
      </c>
      <c r="I90" s="10" t="str">
        <f t="shared" si="3"/>
        <v/>
      </c>
      <c r="J90" s="10" t="str">
        <f t="shared" si="5"/>
        <v/>
      </c>
    </row>
    <row r="91" spans="2:10" ht="15.75" customHeight="1" x14ac:dyDescent="0.3">
      <c r="B91" s="9">
        <v>82</v>
      </c>
      <c r="C91" s="17"/>
      <c r="D91" s="17"/>
      <c r="E91" s="17"/>
      <c r="F91" s="17"/>
      <c r="G91" s="10" t="str">
        <f t="shared" si="1"/>
        <v/>
      </c>
      <c r="H91" s="10" t="str">
        <f t="shared" si="2"/>
        <v/>
      </c>
      <c r="I91" s="10" t="str">
        <f t="shared" si="3"/>
        <v/>
      </c>
      <c r="J91" s="10" t="str">
        <f t="shared" si="5"/>
        <v/>
      </c>
    </row>
    <row r="92" spans="2:10" ht="15.75" customHeight="1" x14ac:dyDescent="0.3">
      <c r="B92" s="9">
        <v>83</v>
      </c>
      <c r="C92" s="17"/>
      <c r="D92" s="17"/>
      <c r="E92" s="17"/>
      <c r="F92" s="17"/>
      <c r="G92" s="10" t="str">
        <f t="shared" si="1"/>
        <v/>
      </c>
      <c r="H92" s="10" t="str">
        <f t="shared" si="2"/>
        <v/>
      </c>
      <c r="I92" s="10" t="str">
        <f t="shared" si="3"/>
        <v/>
      </c>
      <c r="J92" s="10" t="str">
        <f t="shared" si="5"/>
        <v/>
      </c>
    </row>
    <row r="93" spans="2:10" ht="15.75" customHeight="1" x14ac:dyDescent="0.3">
      <c r="B93" s="9">
        <v>84</v>
      </c>
      <c r="C93" s="17"/>
      <c r="D93" s="17"/>
      <c r="E93" s="17"/>
      <c r="F93" s="17"/>
      <c r="G93" s="10" t="str">
        <f t="shared" si="1"/>
        <v/>
      </c>
      <c r="H93" s="10" t="str">
        <f t="shared" si="2"/>
        <v/>
      </c>
      <c r="I93" s="10" t="str">
        <f t="shared" si="3"/>
        <v/>
      </c>
      <c r="J93" s="10" t="str">
        <f t="shared" si="5"/>
        <v/>
      </c>
    </row>
    <row r="94" spans="2:10" ht="15.75" customHeight="1" x14ac:dyDescent="0.3">
      <c r="B94" s="9">
        <v>85</v>
      </c>
      <c r="C94" s="17"/>
      <c r="D94" s="17"/>
      <c r="E94" s="17"/>
      <c r="F94" s="17"/>
      <c r="G94" s="10" t="str">
        <f t="shared" si="1"/>
        <v/>
      </c>
      <c r="H94" s="10" t="str">
        <f t="shared" si="2"/>
        <v/>
      </c>
      <c r="I94" s="10" t="str">
        <f t="shared" si="3"/>
        <v/>
      </c>
      <c r="J94" s="10" t="str">
        <f t="shared" si="5"/>
        <v/>
      </c>
    </row>
    <row r="95" spans="2:10" ht="15.75" customHeight="1" x14ac:dyDescent="0.3">
      <c r="B95" s="9">
        <v>86</v>
      </c>
      <c r="C95" s="17"/>
      <c r="D95" s="17"/>
      <c r="E95" s="17"/>
      <c r="F95" s="17"/>
      <c r="G95" s="10" t="str">
        <f t="shared" si="1"/>
        <v/>
      </c>
      <c r="H95" s="10" t="str">
        <f t="shared" si="2"/>
        <v/>
      </c>
      <c r="I95" s="10" t="str">
        <f t="shared" si="3"/>
        <v/>
      </c>
      <c r="J95" s="10" t="str">
        <f t="shared" si="5"/>
        <v/>
      </c>
    </row>
    <row r="96" spans="2:10" ht="15.75" customHeight="1" x14ac:dyDescent="0.3">
      <c r="B96" s="9">
        <v>87</v>
      </c>
      <c r="C96" s="17"/>
      <c r="D96" s="17"/>
      <c r="E96" s="17"/>
      <c r="F96" s="17"/>
      <c r="G96" s="10" t="str">
        <f t="shared" si="1"/>
        <v/>
      </c>
      <c r="H96" s="10" t="str">
        <f t="shared" si="2"/>
        <v/>
      </c>
      <c r="I96" s="10" t="str">
        <f t="shared" si="3"/>
        <v/>
      </c>
      <c r="J96" s="10" t="str">
        <f t="shared" si="5"/>
        <v/>
      </c>
    </row>
    <row r="97" spans="2:10" ht="15.75" customHeight="1" x14ac:dyDescent="0.3">
      <c r="B97" s="9">
        <v>88</v>
      </c>
      <c r="C97" s="17"/>
      <c r="D97" s="17"/>
      <c r="E97" s="17"/>
      <c r="F97" s="17"/>
      <c r="G97" s="10" t="str">
        <f t="shared" si="1"/>
        <v/>
      </c>
      <c r="H97" s="10" t="str">
        <f t="shared" si="2"/>
        <v/>
      </c>
      <c r="I97" s="10" t="str">
        <f t="shared" si="3"/>
        <v/>
      </c>
      <c r="J97" s="10" t="str">
        <f t="shared" si="5"/>
        <v/>
      </c>
    </row>
    <row r="98" spans="2:10" ht="15.75" customHeight="1" x14ac:dyDescent="0.3">
      <c r="B98" s="9">
        <v>89</v>
      </c>
      <c r="C98" s="17"/>
      <c r="D98" s="17"/>
      <c r="E98" s="17"/>
      <c r="F98" s="17"/>
      <c r="G98" s="10" t="str">
        <f t="shared" si="1"/>
        <v/>
      </c>
      <c r="H98" s="10" t="str">
        <f t="shared" si="2"/>
        <v/>
      </c>
      <c r="I98" s="10" t="str">
        <f t="shared" si="3"/>
        <v/>
      </c>
      <c r="J98" s="10" t="str">
        <f t="shared" si="5"/>
        <v/>
      </c>
    </row>
    <row r="99" spans="2:10" ht="15.75" customHeight="1" x14ac:dyDescent="0.3">
      <c r="B99" s="9">
        <v>90</v>
      </c>
      <c r="C99" s="17"/>
      <c r="D99" s="17"/>
      <c r="E99" s="17"/>
      <c r="F99" s="17"/>
      <c r="G99" s="10" t="str">
        <f t="shared" si="1"/>
        <v/>
      </c>
      <c r="H99" s="10" t="str">
        <f t="shared" si="2"/>
        <v/>
      </c>
      <c r="I99" s="10" t="str">
        <f t="shared" si="3"/>
        <v/>
      </c>
      <c r="J99" s="10" t="str">
        <f t="shared" si="5"/>
        <v/>
      </c>
    </row>
    <row r="100" spans="2:10" ht="15.75" customHeight="1" x14ac:dyDescent="0.3">
      <c r="B100" s="9">
        <v>91</v>
      </c>
      <c r="C100" s="17"/>
      <c r="D100" s="17"/>
      <c r="E100" s="17"/>
      <c r="F100" s="17"/>
      <c r="G100" s="10" t="str">
        <f t="shared" si="1"/>
        <v/>
      </c>
      <c r="H100" s="10" t="str">
        <f t="shared" si="2"/>
        <v/>
      </c>
      <c r="I100" s="10" t="str">
        <f t="shared" si="3"/>
        <v/>
      </c>
      <c r="J100" s="10" t="str">
        <f t="shared" si="5"/>
        <v/>
      </c>
    </row>
    <row r="101" spans="2:10" ht="15.75" customHeight="1" x14ac:dyDescent="0.3">
      <c r="B101" s="9">
        <v>92</v>
      </c>
      <c r="C101" s="17"/>
      <c r="D101" s="17"/>
      <c r="E101" s="17"/>
      <c r="F101" s="17"/>
      <c r="G101" s="10" t="str">
        <f t="shared" si="1"/>
        <v/>
      </c>
      <c r="H101" s="10" t="str">
        <f t="shared" si="2"/>
        <v/>
      </c>
      <c r="I101" s="10" t="str">
        <f t="shared" si="3"/>
        <v/>
      </c>
      <c r="J101" s="10" t="str">
        <f t="shared" si="5"/>
        <v/>
      </c>
    </row>
    <row r="102" spans="2:10" ht="15.75" customHeight="1" x14ac:dyDescent="0.3">
      <c r="B102" s="9">
        <v>93</v>
      </c>
      <c r="C102" s="17"/>
      <c r="D102" s="17"/>
      <c r="E102" s="17"/>
      <c r="F102" s="17"/>
      <c r="G102" s="10" t="str">
        <f t="shared" si="1"/>
        <v/>
      </c>
      <c r="H102" s="10" t="str">
        <f t="shared" si="2"/>
        <v/>
      </c>
      <c r="I102" s="10" t="str">
        <f t="shared" si="3"/>
        <v/>
      </c>
      <c r="J102" s="10" t="str">
        <f t="shared" si="5"/>
        <v/>
      </c>
    </row>
    <row r="103" spans="2:10" ht="15.75" customHeight="1" x14ac:dyDescent="0.3">
      <c r="B103" s="9">
        <v>94</v>
      </c>
      <c r="C103" s="17"/>
      <c r="D103" s="17"/>
      <c r="E103" s="17"/>
      <c r="F103" s="17"/>
      <c r="G103" s="10" t="str">
        <f t="shared" si="1"/>
        <v/>
      </c>
      <c r="H103" s="10" t="str">
        <f t="shared" si="2"/>
        <v/>
      </c>
      <c r="I103" s="10" t="str">
        <f t="shared" si="3"/>
        <v/>
      </c>
      <c r="J103" s="10" t="str">
        <f t="shared" si="5"/>
        <v/>
      </c>
    </row>
    <row r="104" spans="2:10" ht="15.75" customHeight="1" x14ac:dyDescent="0.3">
      <c r="B104" s="9">
        <v>95</v>
      </c>
      <c r="C104" s="17"/>
      <c r="D104" s="17"/>
      <c r="E104" s="17"/>
      <c r="F104" s="17"/>
      <c r="G104" s="10" t="str">
        <f t="shared" si="1"/>
        <v/>
      </c>
      <c r="H104" s="10" t="str">
        <f t="shared" si="2"/>
        <v/>
      </c>
      <c r="I104" s="10" t="str">
        <f t="shared" si="3"/>
        <v/>
      </c>
      <c r="J104" s="10" t="str">
        <f t="shared" si="5"/>
        <v/>
      </c>
    </row>
    <row r="105" spans="2:10" ht="15.75" customHeight="1" x14ac:dyDescent="0.3">
      <c r="B105" s="9">
        <v>96</v>
      </c>
      <c r="C105" s="17"/>
      <c r="D105" s="17"/>
      <c r="E105" s="17"/>
      <c r="F105" s="17"/>
      <c r="G105" s="10" t="str">
        <f t="shared" si="1"/>
        <v/>
      </c>
      <c r="H105" s="10" t="str">
        <f t="shared" si="2"/>
        <v/>
      </c>
      <c r="I105" s="10" t="str">
        <f t="shared" si="3"/>
        <v/>
      </c>
      <c r="J105" s="10" t="str">
        <f t="shared" si="5"/>
        <v/>
      </c>
    </row>
    <row r="106" spans="2:10" ht="15.75" customHeight="1" x14ac:dyDescent="0.3">
      <c r="B106" s="9">
        <v>97</v>
      </c>
      <c r="C106" s="17"/>
      <c r="D106" s="17"/>
      <c r="E106" s="17"/>
      <c r="F106" s="17"/>
      <c r="G106" s="10" t="str">
        <f t="shared" si="1"/>
        <v/>
      </c>
      <c r="H106" s="10" t="str">
        <f t="shared" si="2"/>
        <v/>
      </c>
      <c r="I106" s="10" t="str">
        <f t="shared" si="3"/>
        <v/>
      </c>
      <c r="J106" s="10" t="str">
        <f t="shared" si="5"/>
        <v/>
      </c>
    </row>
    <row r="107" spans="2:10" ht="15.75" customHeight="1" x14ac:dyDescent="0.3">
      <c r="B107" s="9">
        <v>98</v>
      </c>
      <c r="C107" s="17"/>
      <c r="D107" s="17"/>
      <c r="E107" s="17"/>
      <c r="F107" s="17"/>
      <c r="G107" s="10" t="str">
        <f t="shared" si="1"/>
        <v/>
      </c>
      <c r="H107" s="10" t="str">
        <f t="shared" si="2"/>
        <v/>
      </c>
      <c r="I107" s="10" t="str">
        <f t="shared" si="3"/>
        <v/>
      </c>
      <c r="J107" s="10" t="str">
        <f t="shared" si="5"/>
        <v/>
      </c>
    </row>
    <row r="108" spans="2:10" ht="15.75" customHeight="1" x14ac:dyDescent="0.3">
      <c r="B108" s="9">
        <v>99</v>
      </c>
      <c r="C108" s="17"/>
      <c r="D108" s="17"/>
      <c r="E108" s="17"/>
      <c r="F108" s="17"/>
      <c r="G108" s="10" t="str">
        <f t="shared" si="1"/>
        <v/>
      </c>
      <c r="H108" s="10" t="str">
        <f t="shared" si="2"/>
        <v/>
      </c>
      <c r="I108" s="10" t="str">
        <f t="shared" si="3"/>
        <v/>
      </c>
      <c r="J108" s="10" t="str">
        <f t="shared" si="5"/>
        <v/>
      </c>
    </row>
    <row r="109" spans="2:10" ht="15.75" customHeight="1" x14ac:dyDescent="0.3">
      <c r="B109" s="9">
        <v>100</v>
      </c>
      <c r="C109" s="17"/>
      <c r="D109" s="17"/>
      <c r="E109" s="17"/>
      <c r="F109" s="17"/>
      <c r="G109" s="10" t="str">
        <f t="shared" si="1"/>
        <v/>
      </c>
      <c r="H109" s="10" t="str">
        <f t="shared" si="2"/>
        <v/>
      </c>
      <c r="I109" s="10" t="str">
        <f t="shared" si="3"/>
        <v/>
      </c>
      <c r="J109" s="10" t="str">
        <f t="shared" si="5"/>
        <v/>
      </c>
    </row>
    <row r="110" spans="2:10" ht="15.75" customHeight="1" x14ac:dyDescent="0.3"/>
    <row r="111" spans="2:10" ht="15.75" customHeight="1" x14ac:dyDescent="0.3"/>
    <row r="112" spans="2:1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+PneRArNWmNJ78lka7eyR/NkU5mrTri+yXPb3LIH2slWt5QVuVFVc1Yursm/2EDM1rzymrDAWin6b4OFLUMjIA==" saltValue="2Wcu00CPfLryoirkaPYTUQ==" spinCount="100000" sheet="1" objects="1" scenarios="1"/>
  <mergeCells count="1">
    <mergeCell ref="D2:E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tabSelected="1" workbookViewId="0">
      <selection activeCell="E25" sqref="E25"/>
    </sheetView>
  </sheetViews>
  <sheetFormatPr defaultColWidth="14.44140625" defaultRowHeight="15" customHeight="1" x14ac:dyDescent="0.3"/>
  <cols>
    <col min="1" max="1" width="7.44140625" customWidth="1"/>
    <col min="2" max="2" width="5" customWidth="1"/>
    <col min="3" max="3" width="33.44140625" customWidth="1"/>
    <col min="4" max="4" width="13.6640625" customWidth="1"/>
    <col min="5" max="5" width="26.109375" customWidth="1"/>
    <col min="6" max="6" width="26" customWidth="1"/>
    <col min="7" max="7" width="23" customWidth="1"/>
    <col min="8" max="8" width="20" customWidth="1"/>
    <col min="9" max="9" width="14.109375" customWidth="1"/>
    <col min="10" max="26" width="12.44140625" customWidth="1"/>
  </cols>
  <sheetData>
    <row r="1" spans="1:26" ht="15.75" customHeight="1" x14ac:dyDescent="0.35">
      <c r="A1" s="1"/>
      <c r="B1" s="1"/>
      <c r="C1" s="2"/>
      <c r="D1" s="3" t="s">
        <v>0</v>
      </c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1"/>
      <c r="C2" s="5"/>
      <c r="D2" s="15" t="s">
        <v>1</v>
      </c>
      <c r="E2" s="1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6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6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6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6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6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6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7" t="s">
        <v>8</v>
      </c>
      <c r="C12" s="7" t="s">
        <v>9</v>
      </c>
      <c r="D12" s="8" t="s">
        <v>10</v>
      </c>
      <c r="E12" s="8" t="s">
        <v>11</v>
      </c>
      <c r="F12" s="8" t="s">
        <v>12</v>
      </c>
      <c r="G12" s="8" t="s">
        <v>13</v>
      </c>
      <c r="H12" s="8" t="s">
        <v>14</v>
      </c>
      <c r="I12" s="8" t="s">
        <v>15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9">
        <v>1</v>
      </c>
      <c r="C13" s="17"/>
      <c r="D13" s="17"/>
      <c r="E13" s="18"/>
      <c r="F13" s="19"/>
      <c r="G13" s="17"/>
      <c r="H13" s="17"/>
      <c r="I13" s="10" t="str">
        <f t="shared" ref="I13:I22" si="0">IFERROR(RANK(I27,$I$27:$I$36,1),"")</f>
        <v/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9">
        <v>2</v>
      </c>
      <c r="C14" s="17"/>
      <c r="D14" s="17"/>
      <c r="E14" s="18"/>
      <c r="F14" s="19"/>
      <c r="G14" s="17"/>
      <c r="H14" s="17"/>
      <c r="I14" s="10" t="str">
        <f t="shared" si="0"/>
        <v/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9">
        <v>3</v>
      </c>
      <c r="C15" s="17"/>
      <c r="D15" s="17"/>
      <c r="E15" s="18"/>
      <c r="F15" s="19"/>
      <c r="G15" s="17"/>
      <c r="H15" s="17"/>
      <c r="I15" s="10" t="str">
        <f t="shared" si="0"/>
        <v/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9">
        <v>4</v>
      </c>
      <c r="C16" s="17"/>
      <c r="D16" s="17"/>
      <c r="E16" s="18"/>
      <c r="F16" s="19"/>
      <c r="G16" s="17"/>
      <c r="H16" s="17"/>
      <c r="I16" s="10" t="str">
        <f t="shared" si="0"/>
        <v/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9">
        <v>5</v>
      </c>
      <c r="C17" s="17"/>
      <c r="D17" s="17"/>
      <c r="E17" s="18"/>
      <c r="F17" s="19"/>
      <c r="G17" s="17"/>
      <c r="H17" s="17"/>
      <c r="I17" s="10" t="str">
        <f t="shared" si="0"/>
        <v/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9">
        <v>6</v>
      </c>
      <c r="C18" s="17"/>
      <c r="D18" s="17"/>
      <c r="E18" s="18"/>
      <c r="F18" s="19"/>
      <c r="G18" s="17"/>
      <c r="H18" s="17"/>
      <c r="I18" s="10" t="str">
        <f t="shared" si="0"/>
        <v/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9">
        <v>7</v>
      </c>
      <c r="C19" s="17"/>
      <c r="D19" s="17"/>
      <c r="E19" s="18"/>
      <c r="F19" s="19"/>
      <c r="G19" s="17"/>
      <c r="H19" s="17"/>
      <c r="I19" s="10" t="str">
        <f t="shared" si="0"/>
        <v/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9">
        <v>8</v>
      </c>
      <c r="C20" s="17"/>
      <c r="D20" s="17"/>
      <c r="E20" s="18"/>
      <c r="F20" s="19"/>
      <c r="G20" s="17"/>
      <c r="H20" s="17"/>
      <c r="I20" s="10" t="str">
        <f t="shared" si="0"/>
        <v/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9">
        <v>9</v>
      </c>
      <c r="C21" s="17"/>
      <c r="D21" s="17"/>
      <c r="E21" s="18"/>
      <c r="F21" s="19"/>
      <c r="G21" s="17"/>
      <c r="H21" s="17"/>
      <c r="I21" s="10" t="str">
        <f t="shared" si="0"/>
        <v/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9">
        <v>10</v>
      </c>
      <c r="C22" s="17"/>
      <c r="D22" s="17"/>
      <c r="E22" s="18"/>
      <c r="F22" s="19"/>
      <c r="G22" s="17"/>
      <c r="H22" s="17"/>
      <c r="I22" s="10" t="str">
        <f t="shared" si="0"/>
        <v/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1" t="s">
        <v>25</v>
      </c>
      <c r="D25" s="20">
        <v>0.3</v>
      </c>
      <c r="E25" s="20">
        <v>0.25</v>
      </c>
      <c r="F25" s="20">
        <v>0.05</v>
      </c>
      <c r="G25" s="20">
        <v>0.3</v>
      </c>
      <c r="H25" s="20">
        <v>0.1</v>
      </c>
      <c r="I25" s="1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7" t="s">
        <v>8</v>
      </c>
      <c r="C26" s="7" t="s">
        <v>9</v>
      </c>
      <c r="D26" s="8" t="s">
        <v>10</v>
      </c>
      <c r="E26" s="8" t="s">
        <v>11</v>
      </c>
      <c r="F26" s="8" t="s">
        <v>12</v>
      </c>
      <c r="G26" s="8" t="s">
        <v>13</v>
      </c>
      <c r="H26" s="8" t="s">
        <v>14</v>
      </c>
      <c r="I26" s="8" t="s">
        <v>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9">
        <v>1</v>
      </c>
      <c r="C27" s="10" t="str">
        <f t="shared" ref="C27:C36" si="1">IF(ISBLANK(C13),"",C13)</f>
        <v/>
      </c>
      <c r="D27" s="10" t="str">
        <f t="shared" ref="D27:D36" si="2">IFERROR(RANK(D13,D$13:D$22,1),"")</f>
        <v/>
      </c>
      <c r="E27" s="10" t="str">
        <f t="shared" ref="E27:F27" si="3">IFERROR(RANK(E13,E$13:E$22,0),"")</f>
        <v/>
      </c>
      <c r="F27" s="10" t="str">
        <f t="shared" si="3"/>
        <v/>
      </c>
      <c r="G27" s="10" t="str">
        <f t="shared" ref="G27:G36" si="4">IFERROR(RANK(G13,G$13:G$22,1),"")</f>
        <v/>
      </c>
      <c r="H27" s="10" t="str">
        <f t="shared" ref="H27:H36" si="5">IFERROR(RANK(H13,H$13:H$22,0),"")</f>
        <v/>
      </c>
      <c r="I27" s="10" t="str">
        <f t="shared" ref="I27:I36" si="6">IFERROR((D27*$D$25)+(E27*$E$25)+(G27*G$25)+(H27*H$25)+F27*F$25,"")</f>
        <v/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9">
        <v>2</v>
      </c>
      <c r="C28" s="10" t="str">
        <f t="shared" si="1"/>
        <v/>
      </c>
      <c r="D28" s="10" t="str">
        <f t="shared" si="2"/>
        <v/>
      </c>
      <c r="E28" s="10" t="str">
        <f t="shared" ref="E28:F28" si="7">IFERROR(RANK(E14,E$13:E$22,0),"")</f>
        <v/>
      </c>
      <c r="F28" s="10" t="str">
        <f t="shared" si="7"/>
        <v/>
      </c>
      <c r="G28" s="10" t="str">
        <f t="shared" si="4"/>
        <v/>
      </c>
      <c r="H28" s="10" t="str">
        <f t="shared" si="5"/>
        <v/>
      </c>
      <c r="I28" s="10" t="str">
        <f t="shared" si="6"/>
        <v/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9">
        <v>3</v>
      </c>
      <c r="C29" s="10" t="str">
        <f t="shared" si="1"/>
        <v/>
      </c>
      <c r="D29" s="10" t="str">
        <f t="shared" si="2"/>
        <v/>
      </c>
      <c r="E29" s="10" t="str">
        <f t="shared" ref="E29:F29" si="8">IFERROR(RANK(E15,E$13:E$22,0),"")</f>
        <v/>
      </c>
      <c r="F29" s="10" t="str">
        <f t="shared" si="8"/>
        <v/>
      </c>
      <c r="G29" s="10" t="str">
        <f t="shared" si="4"/>
        <v/>
      </c>
      <c r="H29" s="10" t="str">
        <f t="shared" si="5"/>
        <v/>
      </c>
      <c r="I29" s="10" t="str">
        <f t="shared" si="6"/>
        <v/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9">
        <v>4</v>
      </c>
      <c r="C30" s="10" t="str">
        <f t="shared" si="1"/>
        <v/>
      </c>
      <c r="D30" s="10" t="str">
        <f t="shared" si="2"/>
        <v/>
      </c>
      <c r="E30" s="10" t="str">
        <f t="shared" ref="E30:F30" si="9">IFERROR(RANK(E16,E$13:E$22,0),"")</f>
        <v/>
      </c>
      <c r="F30" s="10" t="str">
        <f t="shared" si="9"/>
        <v/>
      </c>
      <c r="G30" s="10" t="str">
        <f t="shared" si="4"/>
        <v/>
      </c>
      <c r="H30" s="10" t="str">
        <f t="shared" si="5"/>
        <v/>
      </c>
      <c r="I30" s="10" t="str">
        <f t="shared" si="6"/>
        <v/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9">
        <v>5</v>
      </c>
      <c r="C31" s="10" t="str">
        <f t="shared" si="1"/>
        <v/>
      </c>
      <c r="D31" s="10" t="str">
        <f t="shared" si="2"/>
        <v/>
      </c>
      <c r="E31" s="10" t="str">
        <f t="shared" ref="E31:F31" si="10">IFERROR(RANK(E17,E$13:E$22,0),"")</f>
        <v/>
      </c>
      <c r="F31" s="10" t="str">
        <f t="shared" si="10"/>
        <v/>
      </c>
      <c r="G31" s="10" t="str">
        <f t="shared" si="4"/>
        <v/>
      </c>
      <c r="H31" s="10" t="str">
        <f t="shared" si="5"/>
        <v/>
      </c>
      <c r="I31" s="10" t="str">
        <f t="shared" si="6"/>
        <v/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9">
        <v>6</v>
      </c>
      <c r="C32" s="10" t="str">
        <f t="shared" si="1"/>
        <v/>
      </c>
      <c r="D32" s="10" t="str">
        <f t="shared" si="2"/>
        <v/>
      </c>
      <c r="E32" s="10" t="str">
        <f t="shared" ref="E32:F32" si="11">IFERROR(RANK(E18,E$13:E$22,0),"")</f>
        <v/>
      </c>
      <c r="F32" s="10" t="str">
        <f t="shared" si="11"/>
        <v/>
      </c>
      <c r="G32" s="10" t="str">
        <f t="shared" si="4"/>
        <v/>
      </c>
      <c r="H32" s="10" t="str">
        <f t="shared" si="5"/>
        <v/>
      </c>
      <c r="I32" s="10" t="str">
        <f t="shared" si="6"/>
        <v/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9">
        <v>7</v>
      </c>
      <c r="C33" s="10" t="str">
        <f t="shared" si="1"/>
        <v/>
      </c>
      <c r="D33" s="10" t="str">
        <f t="shared" si="2"/>
        <v/>
      </c>
      <c r="E33" s="10" t="str">
        <f t="shared" ref="E33:F33" si="12">IFERROR(RANK(E19,E$13:E$22,0),"")</f>
        <v/>
      </c>
      <c r="F33" s="10" t="str">
        <f t="shared" si="12"/>
        <v/>
      </c>
      <c r="G33" s="10" t="str">
        <f t="shared" si="4"/>
        <v/>
      </c>
      <c r="H33" s="10" t="str">
        <f t="shared" si="5"/>
        <v/>
      </c>
      <c r="I33" s="10" t="str">
        <f t="shared" si="6"/>
        <v/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9">
        <v>8</v>
      </c>
      <c r="C34" s="10" t="str">
        <f t="shared" si="1"/>
        <v/>
      </c>
      <c r="D34" s="10" t="str">
        <f t="shared" si="2"/>
        <v/>
      </c>
      <c r="E34" s="10" t="str">
        <f t="shared" ref="E34:F34" si="13">IFERROR(RANK(E20,E$13:E$22,0),"")</f>
        <v/>
      </c>
      <c r="F34" s="10" t="str">
        <f t="shared" si="13"/>
        <v/>
      </c>
      <c r="G34" s="10" t="str">
        <f t="shared" si="4"/>
        <v/>
      </c>
      <c r="H34" s="10" t="str">
        <f t="shared" si="5"/>
        <v/>
      </c>
      <c r="I34" s="10" t="str">
        <f t="shared" si="6"/>
        <v/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9">
        <v>9</v>
      </c>
      <c r="C35" s="10" t="str">
        <f t="shared" si="1"/>
        <v/>
      </c>
      <c r="D35" s="10" t="str">
        <f t="shared" si="2"/>
        <v/>
      </c>
      <c r="E35" s="10" t="str">
        <f t="shared" ref="E35:F35" si="14">IFERROR(RANK(E21,E$13:E$22,0),"")</f>
        <v/>
      </c>
      <c r="F35" s="10" t="str">
        <f t="shared" si="14"/>
        <v/>
      </c>
      <c r="G35" s="10" t="str">
        <f t="shared" si="4"/>
        <v/>
      </c>
      <c r="H35" s="10" t="str">
        <f t="shared" si="5"/>
        <v/>
      </c>
      <c r="I35" s="10" t="str">
        <f t="shared" si="6"/>
        <v/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9">
        <v>10</v>
      </c>
      <c r="C36" s="10" t="str">
        <f t="shared" si="1"/>
        <v/>
      </c>
      <c r="D36" s="10" t="str">
        <f t="shared" si="2"/>
        <v/>
      </c>
      <c r="E36" s="10" t="str">
        <f t="shared" ref="E36:F36" si="15">IFERROR(RANK(E22,E$13:E$22,0),"")</f>
        <v/>
      </c>
      <c r="F36" s="10" t="str">
        <f t="shared" si="15"/>
        <v/>
      </c>
      <c r="G36" s="10" t="str">
        <f t="shared" si="4"/>
        <v/>
      </c>
      <c r="H36" s="10" t="str">
        <f t="shared" si="5"/>
        <v/>
      </c>
      <c r="I36" s="10" t="str">
        <f t="shared" si="6"/>
        <v/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K+3HiaB8uIR2Ugz3bAm4ezMfJkuNpNFIQQFZds4jJdf+hOKc8iQkcwbbPfJyQg4MCQRynjNIGZJu66ZC2GzC2A==" saltValue="eKRgtsoyEHAp29PuhecHSg==" spinCount="100000" sheet="1" objects="1" scenarios="1"/>
  <mergeCells count="1">
    <mergeCell ref="D2:E2"/>
  </mergeCell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opLeftCell="A25" workbookViewId="0">
      <selection activeCell="D25" sqref="D25"/>
    </sheetView>
  </sheetViews>
  <sheetFormatPr defaultColWidth="14.44140625" defaultRowHeight="15" customHeight="1" x14ac:dyDescent="0.3"/>
  <cols>
    <col min="1" max="1" width="7.44140625" customWidth="1"/>
    <col min="2" max="2" width="5" customWidth="1"/>
    <col min="3" max="3" width="33.44140625" customWidth="1"/>
    <col min="4" max="4" width="13.6640625" customWidth="1"/>
    <col min="5" max="5" width="26.109375" customWidth="1"/>
    <col min="6" max="6" width="26" customWidth="1"/>
    <col min="7" max="7" width="23" customWidth="1"/>
    <col min="8" max="8" width="20" customWidth="1"/>
    <col min="9" max="9" width="14.109375" customWidth="1"/>
    <col min="10" max="26" width="12.44140625" customWidth="1"/>
  </cols>
  <sheetData>
    <row r="1" spans="1:26" ht="15.75" customHeight="1" x14ac:dyDescent="0.35">
      <c r="A1" s="1"/>
      <c r="B1" s="1"/>
      <c r="C1" s="2"/>
      <c r="D1" s="3" t="s">
        <v>0</v>
      </c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1"/>
      <c r="C2" s="5"/>
      <c r="D2" s="15" t="s">
        <v>1</v>
      </c>
      <c r="E2" s="1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6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6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6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6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6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6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7" t="s">
        <v>8</v>
      </c>
      <c r="C12" s="7" t="s">
        <v>9</v>
      </c>
      <c r="D12" s="8" t="s">
        <v>10</v>
      </c>
      <c r="E12" s="8" t="s">
        <v>11</v>
      </c>
      <c r="F12" s="8" t="s">
        <v>12</v>
      </c>
      <c r="G12" s="8" t="s">
        <v>13</v>
      </c>
      <c r="H12" s="8" t="s">
        <v>14</v>
      </c>
      <c r="I12" s="8" t="s">
        <v>15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9">
        <v>1</v>
      </c>
      <c r="C13" s="17"/>
      <c r="D13" s="17"/>
      <c r="E13" s="18"/>
      <c r="F13" s="19"/>
      <c r="G13" s="17"/>
      <c r="H13" s="17"/>
      <c r="I13" s="10" t="str">
        <f t="shared" ref="I13:I22" si="0">IFERROR(RANK(I27,$I$27:$I$36,1),"")</f>
        <v/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9">
        <v>2</v>
      </c>
      <c r="C14" s="17"/>
      <c r="D14" s="17"/>
      <c r="E14" s="18"/>
      <c r="F14" s="19"/>
      <c r="G14" s="17"/>
      <c r="H14" s="17"/>
      <c r="I14" s="10" t="str">
        <f t="shared" si="0"/>
        <v/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9">
        <v>3</v>
      </c>
      <c r="C15" s="17"/>
      <c r="D15" s="17"/>
      <c r="E15" s="18"/>
      <c r="F15" s="19"/>
      <c r="G15" s="17"/>
      <c r="H15" s="17"/>
      <c r="I15" s="10" t="str">
        <f t="shared" si="0"/>
        <v/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9">
        <v>4</v>
      </c>
      <c r="C16" s="17"/>
      <c r="D16" s="17"/>
      <c r="E16" s="18"/>
      <c r="F16" s="19"/>
      <c r="G16" s="17"/>
      <c r="H16" s="17"/>
      <c r="I16" s="10" t="str">
        <f t="shared" si="0"/>
        <v/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9">
        <v>5</v>
      </c>
      <c r="C17" s="17"/>
      <c r="D17" s="17"/>
      <c r="E17" s="18"/>
      <c r="F17" s="19"/>
      <c r="G17" s="17"/>
      <c r="H17" s="17"/>
      <c r="I17" s="10" t="str">
        <f t="shared" si="0"/>
        <v/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9">
        <v>6</v>
      </c>
      <c r="C18" s="17"/>
      <c r="D18" s="17"/>
      <c r="E18" s="18"/>
      <c r="F18" s="19"/>
      <c r="G18" s="17"/>
      <c r="H18" s="17"/>
      <c r="I18" s="10" t="str">
        <f t="shared" si="0"/>
        <v/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9">
        <v>7</v>
      </c>
      <c r="C19" s="17"/>
      <c r="D19" s="17"/>
      <c r="E19" s="18"/>
      <c r="F19" s="19"/>
      <c r="G19" s="17"/>
      <c r="H19" s="17"/>
      <c r="I19" s="10" t="str">
        <f t="shared" si="0"/>
        <v/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9">
        <v>8</v>
      </c>
      <c r="C20" s="17"/>
      <c r="D20" s="17"/>
      <c r="E20" s="18"/>
      <c r="F20" s="19"/>
      <c r="G20" s="17"/>
      <c r="H20" s="17"/>
      <c r="I20" s="10" t="str">
        <f t="shared" si="0"/>
        <v/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9">
        <v>9</v>
      </c>
      <c r="C21" s="17"/>
      <c r="D21" s="17"/>
      <c r="E21" s="18"/>
      <c r="F21" s="19"/>
      <c r="G21" s="17"/>
      <c r="H21" s="17"/>
      <c r="I21" s="10" t="str">
        <f t="shared" si="0"/>
        <v/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9">
        <v>10</v>
      </c>
      <c r="C22" s="17"/>
      <c r="D22" s="17"/>
      <c r="E22" s="18"/>
      <c r="F22" s="19"/>
      <c r="G22" s="17"/>
      <c r="H22" s="17"/>
      <c r="I22" s="10" t="str">
        <f t="shared" si="0"/>
        <v/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1" t="s">
        <v>25</v>
      </c>
      <c r="D25" s="20">
        <v>0.3</v>
      </c>
      <c r="E25" s="20">
        <v>0.25</v>
      </c>
      <c r="F25" s="20">
        <v>0.05</v>
      </c>
      <c r="G25" s="20">
        <v>0.3</v>
      </c>
      <c r="H25" s="20">
        <v>0.1</v>
      </c>
      <c r="I25" s="1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7" t="s">
        <v>8</v>
      </c>
      <c r="C26" s="7" t="s">
        <v>9</v>
      </c>
      <c r="D26" s="8" t="s">
        <v>10</v>
      </c>
      <c r="E26" s="8" t="s">
        <v>11</v>
      </c>
      <c r="F26" s="8" t="s">
        <v>12</v>
      </c>
      <c r="G26" s="8" t="s">
        <v>13</v>
      </c>
      <c r="H26" s="8" t="s">
        <v>14</v>
      </c>
      <c r="I26" s="8" t="s">
        <v>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9">
        <v>1</v>
      </c>
      <c r="C27" s="10" t="str">
        <f t="shared" ref="C27:C36" si="1">IF(ISBLANK(C13),"",C13)</f>
        <v/>
      </c>
      <c r="D27" s="10" t="str">
        <f t="shared" ref="D27:D36" si="2">IFERROR(RANK(D13,D$13:D$22,1),"")</f>
        <v/>
      </c>
      <c r="E27" s="10" t="str">
        <f t="shared" ref="E27:F27" si="3">IFERROR(RANK(E13,E$13:E$22,0),"")</f>
        <v/>
      </c>
      <c r="F27" s="10" t="str">
        <f t="shared" si="3"/>
        <v/>
      </c>
      <c r="G27" s="10" t="str">
        <f t="shared" ref="G27:G36" si="4">IFERROR(RANK(G13,G$13:G$22,1),"")</f>
        <v/>
      </c>
      <c r="H27" s="10" t="str">
        <f t="shared" ref="H27:H36" si="5">IFERROR(RANK(H13,H$13:H$22,0),"")</f>
        <v/>
      </c>
      <c r="I27" s="10" t="str">
        <f t="shared" ref="I27:I36" si="6">IFERROR((D27*$D$25)+(E27*$E$25)+(G27*G$25)+(H27*H$25)+F27*F$25,"")</f>
        <v/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9">
        <v>2</v>
      </c>
      <c r="C28" s="10" t="str">
        <f t="shared" si="1"/>
        <v/>
      </c>
      <c r="D28" s="10" t="str">
        <f t="shared" si="2"/>
        <v/>
      </c>
      <c r="E28" s="10" t="str">
        <f t="shared" ref="E28:F28" si="7">IFERROR(RANK(E14,E$13:E$22,0),"")</f>
        <v/>
      </c>
      <c r="F28" s="10" t="str">
        <f t="shared" si="7"/>
        <v/>
      </c>
      <c r="G28" s="10" t="str">
        <f t="shared" si="4"/>
        <v/>
      </c>
      <c r="H28" s="10" t="str">
        <f t="shared" si="5"/>
        <v/>
      </c>
      <c r="I28" s="10" t="str">
        <f t="shared" si="6"/>
        <v/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9">
        <v>3</v>
      </c>
      <c r="C29" s="10" t="str">
        <f t="shared" si="1"/>
        <v/>
      </c>
      <c r="D29" s="10" t="str">
        <f t="shared" si="2"/>
        <v/>
      </c>
      <c r="E29" s="10" t="str">
        <f t="shared" ref="E29:F29" si="8">IFERROR(RANK(E15,E$13:E$22,0),"")</f>
        <v/>
      </c>
      <c r="F29" s="10" t="str">
        <f t="shared" si="8"/>
        <v/>
      </c>
      <c r="G29" s="10" t="str">
        <f t="shared" si="4"/>
        <v/>
      </c>
      <c r="H29" s="10" t="str">
        <f t="shared" si="5"/>
        <v/>
      </c>
      <c r="I29" s="10" t="str">
        <f t="shared" si="6"/>
        <v/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9">
        <v>4</v>
      </c>
      <c r="C30" s="10" t="str">
        <f t="shared" si="1"/>
        <v/>
      </c>
      <c r="D30" s="10" t="str">
        <f t="shared" si="2"/>
        <v/>
      </c>
      <c r="E30" s="10" t="str">
        <f t="shared" ref="E30:F30" si="9">IFERROR(RANK(E16,E$13:E$22,0),"")</f>
        <v/>
      </c>
      <c r="F30" s="10" t="str">
        <f t="shared" si="9"/>
        <v/>
      </c>
      <c r="G30" s="10" t="str">
        <f t="shared" si="4"/>
        <v/>
      </c>
      <c r="H30" s="10" t="str">
        <f t="shared" si="5"/>
        <v/>
      </c>
      <c r="I30" s="10" t="str">
        <f t="shared" si="6"/>
        <v/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9">
        <v>5</v>
      </c>
      <c r="C31" s="10" t="str">
        <f t="shared" si="1"/>
        <v/>
      </c>
      <c r="D31" s="10" t="str">
        <f t="shared" si="2"/>
        <v/>
      </c>
      <c r="E31" s="10" t="str">
        <f t="shared" ref="E31:F31" si="10">IFERROR(RANK(E17,E$13:E$22,0),"")</f>
        <v/>
      </c>
      <c r="F31" s="10" t="str">
        <f t="shared" si="10"/>
        <v/>
      </c>
      <c r="G31" s="10" t="str">
        <f t="shared" si="4"/>
        <v/>
      </c>
      <c r="H31" s="10" t="str">
        <f t="shared" si="5"/>
        <v/>
      </c>
      <c r="I31" s="10" t="str">
        <f t="shared" si="6"/>
        <v/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9">
        <v>6</v>
      </c>
      <c r="C32" s="10" t="str">
        <f t="shared" si="1"/>
        <v/>
      </c>
      <c r="D32" s="10" t="str">
        <f t="shared" si="2"/>
        <v/>
      </c>
      <c r="E32" s="10" t="str">
        <f t="shared" ref="E32:F32" si="11">IFERROR(RANK(E18,E$13:E$22,0),"")</f>
        <v/>
      </c>
      <c r="F32" s="10" t="str">
        <f t="shared" si="11"/>
        <v/>
      </c>
      <c r="G32" s="10" t="str">
        <f t="shared" si="4"/>
        <v/>
      </c>
      <c r="H32" s="10" t="str">
        <f t="shared" si="5"/>
        <v/>
      </c>
      <c r="I32" s="10" t="str">
        <f t="shared" si="6"/>
        <v/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9">
        <v>7</v>
      </c>
      <c r="C33" s="10" t="str">
        <f t="shared" si="1"/>
        <v/>
      </c>
      <c r="D33" s="10" t="str">
        <f t="shared" si="2"/>
        <v/>
      </c>
      <c r="E33" s="10" t="str">
        <f t="shared" ref="E33:F33" si="12">IFERROR(RANK(E19,E$13:E$22,0),"")</f>
        <v/>
      </c>
      <c r="F33" s="10" t="str">
        <f t="shared" si="12"/>
        <v/>
      </c>
      <c r="G33" s="10" t="str">
        <f t="shared" si="4"/>
        <v/>
      </c>
      <c r="H33" s="10" t="str">
        <f t="shared" si="5"/>
        <v/>
      </c>
      <c r="I33" s="10" t="str">
        <f t="shared" si="6"/>
        <v/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9">
        <v>8</v>
      </c>
      <c r="C34" s="10" t="str">
        <f t="shared" si="1"/>
        <v/>
      </c>
      <c r="D34" s="10" t="str">
        <f t="shared" si="2"/>
        <v/>
      </c>
      <c r="E34" s="10" t="str">
        <f t="shared" ref="E34:F34" si="13">IFERROR(RANK(E20,E$13:E$22,0),"")</f>
        <v/>
      </c>
      <c r="F34" s="10" t="str">
        <f t="shared" si="13"/>
        <v/>
      </c>
      <c r="G34" s="10" t="str">
        <f t="shared" si="4"/>
        <v/>
      </c>
      <c r="H34" s="10" t="str">
        <f t="shared" si="5"/>
        <v/>
      </c>
      <c r="I34" s="10" t="str">
        <f t="shared" si="6"/>
        <v/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9">
        <v>9</v>
      </c>
      <c r="C35" s="10" t="str">
        <f t="shared" si="1"/>
        <v/>
      </c>
      <c r="D35" s="10" t="str">
        <f t="shared" si="2"/>
        <v/>
      </c>
      <c r="E35" s="10" t="str">
        <f t="shared" ref="E35:F35" si="14">IFERROR(RANK(E21,E$13:E$22,0),"")</f>
        <v/>
      </c>
      <c r="F35" s="10" t="str">
        <f t="shared" si="14"/>
        <v/>
      </c>
      <c r="G35" s="10" t="str">
        <f t="shared" si="4"/>
        <v/>
      </c>
      <c r="H35" s="10" t="str">
        <f t="shared" si="5"/>
        <v/>
      </c>
      <c r="I35" s="10" t="str">
        <f t="shared" si="6"/>
        <v/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9">
        <v>10</v>
      </c>
      <c r="C36" s="10" t="str">
        <f t="shared" si="1"/>
        <v/>
      </c>
      <c r="D36" s="10" t="str">
        <f t="shared" si="2"/>
        <v/>
      </c>
      <c r="E36" s="10" t="str">
        <f t="shared" ref="E36:F36" si="15">IFERROR(RANK(E22,E$13:E$22,0),"")</f>
        <v/>
      </c>
      <c r="F36" s="10" t="str">
        <f t="shared" si="15"/>
        <v/>
      </c>
      <c r="G36" s="10" t="str">
        <f t="shared" si="4"/>
        <v/>
      </c>
      <c r="H36" s="10" t="str">
        <f t="shared" si="5"/>
        <v/>
      </c>
      <c r="I36" s="10" t="str">
        <f t="shared" si="6"/>
        <v/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i0ndx5KHPGXzur19xWzvVPVP+vQFIzsYMqoKQhHiUXHvIBRNSDoumoErPT8dToR4SmvWedCfDZ5ozhzJ6ezehA==" saltValue="ICG33tVge8N67ImTw8J8fA==" spinCount="100000" sheet="1" objects="1" scenarios="1"/>
  <mergeCells count="1">
    <mergeCell ref="D2:E2"/>
  </mergeCell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Mid-cap fund Selector</vt:lpstr>
      <vt:lpstr>Small-cap fund selector</vt:lpstr>
      <vt:lpstr>Multi-cap fund selector</vt:lpstr>
      <vt:lpstr>Index fund selector</vt:lpstr>
      <vt:lpstr>ELSS fund selector</vt:lpstr>
      <vt:lpstr>Other equity MF selector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 Sunil</cp:lastModifiedBy>
  <dcterms:created xsi:type="dcterms:W3CDTF">2022-06-22T17:16:11Z</dcterms:created>
  <dcterms:modified xsi:type="dcterms:W3CDTF">2023-10-11T09:32:49Z</dcterms:modified>
</cp:coreProperties>
</file>