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edwestrundfunk-my.sharepoint.com/personal/janick_kaltenmark_swr_de/Documents/Studienarbeit/"/>
    </mc:Choice>
  </mc:AlternateContent>
  <xr:revisionPtr revIDLastSave="7787" documentId="8_{A2D317BD-4DBD-41FA-A68B-DC335E18C66E}" xr6:coauthVersionLast="47" xr6:coauthVersionMax="47" xr10:uidLastSave="{14FC3667-78AE-48C8-A866-3799663B918E}"/>
  <bookViews>
    <workbookView xWindow="-108" yWindow="-108" windowWidth="23256" windowHeight="12576" activeTab="8" xr2:uid="{18E6317F-5A8B-49C8-8F8E-14846A672B05}"/>
  </bookViews>
  <sheets>
    <sheet name="Jonas" sheetId="1" r:id="rId1"/>
    <sheet name="Jonas (2)" sheetId="19" r:id="rId2"/>
    <sheet name="Jonas (3)" sheetId="20" r:id="rId3"/>
    <sheet name="Mario" sheetId="7" r:id="rId4"/>
    <sheet name="Mario (2)" sheetId="21" r:id="rId5"/>
    <sheet name="Mario (3)" sheetId="22" r:id="rId6"/>
    <sheet name="Sara" sheetId="5" r:id="rId7"/>
    <sheet name="Sara (2)" sheetId="23" r:id="rId8"/>
    <sheet name="Sara (3)" sheetId="24" r:id="rId9"/>
    <sheet name="Benny" sheetId="6" r:id="rId10"/>
    <sheet name="Benny (2)" sheetId="25" r:id="rId11"/>
    <sheet name="Benny (3)" sheetId="26" r:id="rId12"/>
    <sheet name="Henriette" sheetId="3" r:id="rId13"/>
    <sheet name="Henriette (2)" sheetId="27" r:id="rId14"/>
    <sheet name="Henriette (3)" sheetId="28" r:id="rId15"/>
    <sheet name="Moritz" sheetId="8" r:id="rId16"/>
    <sheet name="Moritz (2)" sheetId="29" r:id="rId17"/>
    <sheet name="Moritz (3)" sheetId="30" r:id="rId18"/>
    <sheet name="Lulu" sheetId="4" r:id="rId19"/>
    <sheet name="Lulu (2)" sheetId="31" r:id="rId20"/>
    <sheet name="Lulu (3)" sheetId="32" r:id="rId21"/>
    <sheet name="Heinz" sheetId="2" r:id="rId22"/>
    <sheet name="Heinz (2)" sheetId="33" r:id="rId23"/>
    <sheet name="Heinz (3)" sheetId="34" r:id="rId24"/>
    <sheet name="Abdelrahman" sheetId="38" r:id="rId25"/>
    <sheet name="Gamal" sheetId="42" r:id="rId26"/>
    <sheet name="Farid" sheetId="43" r:id="rId27"/>
    <sheet name="Omar" sheetId="44" r:id="rId28"/>
    <sheet name="Bewertungsschema Vorlage" sheetId="12" r:id="rId29"/>
    <sheet name="Bewertung Reem" sheetId="14" r:id="rId30"/>
    <sheet name="Bewertung Timo" sheetId="11" r:id="rId31"/>
    <sheet name="Bewertung Ergebnis" sheetId="18" r:id="rId32"/>
    <sheet name="Bewertung Ergebnis Differenz" sheetId="41" r:id="rId33"/>
    <sheet name="ComputationalThinkingTest" sheetId="45" r:id="rId34"/>
    <sheet name="Generelle Entwicklung" sheetId="46" r:id="rId3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1" i="45" l="1"/>
  <c r="S41" i="45"/>
  <c r="T41" i="45"/>
  <c r="V41" i="45"/>
  <c r="W41" i="45"/>
  <c r="Q42" i="45"/>
  <c r="S42" i="45"/>
  <c r="T42" i="45"/>
  <c r="V42" i="45"/>
  <c r="W42" i="45"/>
  <c r="Q43" i="45"/>
  <c r="S43" i="45"/>
  <c r="T43" i="45"/>
  <c r="R53" i="45" s="1"/>
  <c r="V43" i="45"/>
  <c r="W43" i="45"/>
  <c r="P53" i="45" s="1"/>
  <c r="Q44" i="45"/>
  <c r="S44" i="45"/>
  <c r="T44" i="45"/>
  <c r="P54" i="45"/>
  <c r="V44" i="45"/>
  <c r="S54" i="45" s="1"/>
  <c r="W44" i="45"/>
  <c r="Q45" i="45"/>
  <c r="R55" i="45" s="1"/>
  <c r="S45" i="45"/>
  <c r="T45" i="45"/>
  <c r="V45" i="45"/>
  <c r="W45" i="45"/>
  <c r="P55" i="45" s="1"/>
  <c r="Q46" i="45"/>
  <c r="R56" i="45"/>
  <c r="S46" i="45"/>
  <c r="T46" i="45"/>
  <c r="V46" i="45"/>
  <c r="W46" i="45"/>
  <c r="P56" i="45" s="1"/>
  <c r="Q47" i="45"/>
  <c r="S47" i="45"/>
  <c r="T47" i="45"/>
  <c r="V47" i="45"/>
  <c r="W47" i="45"/>
  <c r="P47" i="45"/>
  <c r="Q57" i="45" s="1"/>
  <c r="P46" i="45"/>
  <c r="P45" i="45"/>
  <c r="P44" i="45"/>
  <c r="P43" i="45"/>
  <c r="P42" i="45"/>
  <c r="P41" i="45"/>
  <c r="Q55" i="45"/>
  <c r="Q54" i="45"/>
  <c r="R51" i="45"/>
  <c r="S51" i="45"/>
  <c r="P51" i="45"/>
  <c r="S91" i="45"/>
  <c r="S92" i="45"/>
  <c r="S93" i="45"/>
  <c r="S94" i="45"/>
  <c r="S95" i="45"/>
  <c r="S90" i="45"/>
  <c r="Q89" i="45"/>
  <c r="Q90" i="45"/>
  <c r="Q91" i="45"/>
  <c r="Q92" i="45"/>
  <c r="Q93" i="45"/>
  <c r="Q94" i="45"/>
  <c r="Q95" i="45"/>
  <c r="P90" i="45"/>
  <c r="P91" i="45"/>
  <c r="P92" i="45"/>
  <c r="P93" i="45"/>
  <c r="P94" i="45"/>
  <c r="P95" i="45"/>
  <c r="P89" i="45"/>
  <c r="O97" i="45"/>
  <c r="M85" i="45"/>
  <c r="M84" i="45"/>
  <c r="M86" i="45"/>
  <c r="N12" i="46"/>
  <c r="L12" i="46"/>
  <c r="G12" i="46"/>
  <c r="E12" i="46"/>
  <c r="I12" i="46"/>
  <c r="M12" i="46"/>
  <c r="D12" i="46"/>
  <c r="H12" i="46"/>
  <c r="J12" i="46"/>
  <c r="B68" i="41"/>
  <c r="N13" i="11"/>
  <c r="M19" i="22"/>
  <c r="L19" i="22"/>
  <c r="I19" i="22"/>
  <c r="H19" i="22"/>
  <c r="G19" i="22"/>
  <c r="D19" i="22"/>
  <c r="C19" i="22"/>
  <c r="M19" i="20"/>
  <c r="K19" i="20"/>
  <c r="I19" i="20"/>
  <c r="H19" i="20"/>
  <c r="G19" i="20"/>
  <c r="F19" i="20"/>
  <c r="D19" i="20"/>
  <c r="M23" i="20"/>
  <c r="K23" i="20"/>
  <c r="I23" i="20"/>
  <c r="H23" i="20"/>
  <c r="G23" i="20"/>
  <c r="F23" i="20"/>
  <c r="D23" i="20"/>
  <c r="M27" i="20"/>
  <c r="K27" i="20"/>
  <c r="I27" i="20"/>
  <c r="H27" i="20"/>
  <c r="G27" i="20"/>
  <c r="F27" i="20"/>
  <c r="D27" i="20"/>
  <c r="AE37" i="45"/>
  <c r="AF37" i="45"/>
  <c r="AG37" i="45"/>
  <c r="AH37" i="45"/>
  <c r="AI37" i="45"/>
  <c r="AJ37" i="45"/>
  <c r="AK37" i="45"/>
  <c r="AD37" i="45"/>
  <c r="S52" i="45"/>
  <c r="S53" i="45"/>
  <c r="S55" i="45"/>
  <c r="S56" i="45"/>
  <c r="S57" i="45"/>
  <c r="R52" i="45"/>
  <c r="R54" i="45"/>
  <c r="R57" i="45"/>
  <c r="Q53" i="45"/>
  <c r="Q56" i="45"/>
  <c r="P52" i="45"/>
  <c r="P57" i="45"/>
  <c r="N31" i="45"/>
  <c r="Q39" i="45"/>
  <c r="R39" i="45"/>
  <c r="S39" i="45"/>
  <c r="T39" i="45"/>
  <c r="U39" i="45"/>
  <c r="V39" i="45"/>
  <c r="W39" i="45"/>
  <c r="P39" i="45"/>
  <c r="Q38" i="45"/>
  <c r="R38" i="45"/>
  <c r="S38" i="45"/>
  <c r="T38" i="45"/>
  <c r="U38" i="45"/>
  <c r="V38" i="45"/>
  <c r="W38" i="45"/>
  <c r="P38" i="45"/>
  <c r="Q32" i="45"/>
  <c r="R32" i="45"/>
  <c r="S32" i="45"/>
  <c r="T32" i="45"/>
  <c r="U32" i="45"/>
  <c r="V32" i="45"/>
  <c r="W32" i="45"/>
  <c r="Q33" i="45"/>
  <c r="R33" i="45"/>
  <c r="S33" i="45"/>
  <c r="T33" i="45"/>
  <c r="U33" i="45"/>
  <c r="V33" i="45"/>
  <c r="W33" i="45"/>
  <c r="Q34" i="45"/>
  <c r="R34" i="45"/>
  <c r="S34" i="45"/>
  <c r="T34" i="45"/>
  <c r="U34" i="45"/>
  <c r="V34" i="45"/>
  <c r="W34" i="45"/>
  <c r="Q35" i="45"/>
  <c r="R35" i="45"/>
  <c r="S35" i="45"/>
  <c r="T35" i="45"/>
  <c r="U35" i="45"/>
  <c r="V35" i="45"/>
  <c r="W35" i="45"/>
  <c r="Q36" i="45"/>
  <c r="R36" i="45"/>
  <c r="S36" i="45"/>
  <c r="T36" i="45"/>
  <c r="U36" i="45"/>
  <c r="V36" i="45"/>
  <c r="W36" i="45"/>
  <c r="Q37" i="45"/>
  <c r="R37" i="45"/>
  <c r="S37" i="45"/>
  <c r="T37" i="45"/>
  <c r="U37" i="45"/>
  <c r="V37" i="45"/>
  <c r="W37" i="45"/>
  <c r="P37" i="45"/>
  <c r="P36" i="45"/>
  <c r="P35" i="45"/>
  <c r="P34" i="45"/>
  <c r="P33" i="45"/>
  <c r="P32" i="45"/>
  <c r="Q31" i="45"/>
  <c r="R31" i="45"/>
  <c r="S31" i="45"/>
  <c r="T31" i="45"/>
  <c r="U31" i="45"/>
  <c r="V31" i="45"/>
  <c r="W31" i="45"/>
  <c r="P31" i="45"/>
  <c r="Y27" i="45"/>
  <c r="Y28" i="45"/>
  <c r="Y6" i="45"/>
  <c r="Y7" i="45"/>
  <c r="Y8" i="45"/>
  <c r="Y9" i="45"/>
  <c r="Y10" i="45"/>
  <c r="Y11" i="45"/>
  <c r="Y12" i="45"/>
  <c r="Y13" i="45"/>
  <c r="Y14" i="45"/>
  <c r="Y15" i="45"/>
  <c r="Y16" i="45"/>
  <c r="Y17" i="45"/>
  <c r="Y18" i="45"/>
  <c r="Y19" i="45"/>
  <c r="Y20" i="45"/>
  <c r="Y21" i="45"/>
  <c r="Y22" i="45"/>
  <c r="Y23" i="45"/>
  <c r="Y24" i="45"/>
  <c r="Y25" i="45"/>
  <c r="Y5" i="45"/>
  <c r="P26" i="45"/>
  <c r="Q26" i="45"/>
  <c r="R26" i="45"/>
  <c r="S26" i="45"/>
  <c r="Z26" i="45" s="1"/>
  <c r="U26" i="45"/>
  <c r="V26" i="45"/>
  <c r="W26" i="45"/>
  <c r="Y26" i="45" s="1"/>
  <c r="T26" i="45"/>
  <c r="I6" i="45"/>
  <c r="I7" i="45"/>
  <c r="I8" i="45"/>
  <c r="H20" i="45" s="1"/>
  <c r="I9" i="45"/>
  <c r="I10" i="45"/>
  <c r="I11" i="45"/>
  <c r="I12" i="45"/>
  <c r="I5" i="45"/>
  <c r="E52" i="38"/>
  <c r="D52" i="38"/>
  <c r="C52" i="38"/>
  <c r="B52" i="38"/>
  <c r="E43" i="38"/>
  <c r="D43" i="38"/>
  <c r="C43" i="38"/>
  <c r="B43" i="38"/>
  <c r="C36" i="38"/>
  <c r="D36" i="38"/>
  <c r="E36" i="38"/>
  <c r="B36" i="38"/>
  <c r="M47" i="2"/>
  <c r="L47" i="2"/>
  <c r="I47" i="2"/>
  <c r="H47" i="2"/>
  <c r="G47" i="2"/>
  <c r="F47" i="2"/>
  <c r="D47" i="2"/>
  <c r="M40" i="2"/>
  <c r="L40" i="2"/>
  <c r="I40" i="2"/>
  <c r="H40" i="2"/>
  <c r="G40" i="2"/>
  <c r="F40" i="2"/>
  <c r="D40" i="2"/>
  <c r="M43" i="2"/>
  <c r="L43" i="2"/>
  <c r="I43" i="2"/>
  <c r="H43" i="2"/>
  <c r="G43" i="2"/>
  <c r="F43" i="2"/>
  <c r="D43" i="2"/>
  <c r="M52" i="2"/>
  <c r="L52" i="2"/>
  <c r="I52" i="2"/>
  <c r="H52" i="2"/>
  <c r="G52" i="2"/>
  <c r="F52" i="2"/>
  <c r="D52" i="2"/>
  <c r="M36" i="2"/>
  <c r="L36" i="2"/>
  <c r="I36" i="2"/>
  <c r="H36" i="2"/>
  <c r="G36" i="2"/>
  <c r="F36" i="2"/>
  <c r="D36" i="2"/>
  <c r="M40" i="4"/>
  <c r="L40" i="4"/>
  <c r="K40" i="4"/>
  <c r="I40" i="4"/>
  <c r="H40" i="4"/>
  <c r="G40" i="4"/>
  <c r="F40" i="4"/>
  <c r="D40" i="4"/>
  <c r="C40" i="4"/>
  <c r="M47" i="4"/>
  <c r="L47" i="4"/>
  <c r="K47" i="4"/>
  <c r="I47" i="4"/>
  <c r="H47" i="4"/>
  <c r="G47" i="4"/>
  <c r="F47" i="4"/>
  <c r="D47" i="4"/>
  <c r="C47" i="4"/>
  <c r="M52" i="4"/>
  <c r="L52" i="4"/>
  <c r="K52" i="4"/>
  <c r="I52" i="4"/>
  <c r="H52" i="4"/>
  <c r="G52" i="4"/>
  <c r="F52" i="4"/>
  <c r="D52" i="4"/>
  <c r="C52" i="4"/>
  <c r="M43" i="4"/>
  <c r="L43" i="4"/>
  <c r="K43" i="4"/>
  <c r="I43" i="4"/>
  <c r="H43" i="4"/>
  <c r="G43" i="4"/>
  <c r="F43" i="4"/>
  <c r="D43" i="4"/>
  <c r="C43" i="4"/>
  <c r="M36" i="4"/>
  <c r="L36" i="4"/>
  <c r="K36" i="4"/>
  <c r="I36" i="4"/>
  <c r="H36" i="4"/>
  <c r="G36" i="4"/>
  <c r="F36" i="4"/>
  <c r="D36" i="4"/>
  <c r="C36" i="4"/>
  <c r="M52" i="8"/>
  <c r="L52" i="8"/>
  <c r="K52" i="8"/>
  <c r="G52" i="8"/>
  <c r="F52" i="8"/>
  <c r="D52" i="8"/>
  <c r="C52" i="8"/>
  <c r="M43" i="8"/>
  <c r="L43" i="8"/>
  <c r="K43" i="8"/>
  <c r="G43" i="8"/>
  <c r="F43" i="8"/>
  <c r="D43" i="8"/>
  <c r="C43" i="8"/>
  <c r="M47" i="8"/>
  <c r="L47" i="8"/>
  <c r="K47" i="8"/>
  <c r="G47" i="8"/>
  <c r="F47" i="8"/>
  <c r="D47" i="8"/>
  <c r="C47" i="8"/>
  <c r="M40" i="8"/>
  <c r="L40" i="8"/>
  <c r="K40" i="8"/>
  <c r="G40" i="8"/>
  <c r="F40" i="8"/>
  <c r="D40" i="8"/>
  <c r="C40" i="8"/>
  <c r="K35" i="8"/>
  <c r="M35" i="8"/>
  <c r="L35" i="8"/>
  <c r="G35" i="8"/>
  <c r="F35" i="8"/>
  <c r="D35" i="8"/>
  <c r="C35" i="8"/>
  <c r="M40" i="3"/>
  <c r="L40" i="3"/>
  <c r="K40" i="3"/>
  <c r="I40" i="3"/>
  <c r="H40" i="3"/>
  <c r="G40" i="3"/>
  <c r="F40" i="3"/>
  <c r="D40" i="3"/>
  <c r="C40" i="3"/>
  <c r="M47" i="3"/>
  <c r="L47" i="3"/>
  <c r="K47" i="3"/>
  <c r="I47" i="3"/>
  <c r="H47" i="3"/>
  <c r="G47" i="3"/>
  <c r="F47" i="3"/>
  <c r="D47" i="3"/>
  <c r="C47" i="3"/>
  <c r="M52" i="3"/>
  <c r="L52" i="3"/>
  <c r="K52" i="3"/>
  <c r="I52" i="3"/>
  <c r="H52" i="3"/>
  <c r="G52" i="3"/>
  <c r="F52" i="3"/>
  <c r="D52" i="3"/>
  <c r="C52" i="3"/>
  <c r="M43" i="3"/>
  <c r="L43" i="3"/>
  <c r="K43" i="3"/>
  <c r="I43" i="3"/>
  <c r="H43" i="3"/>
  <c r="G43" i="3"/>
  <c r="F43" i="3"/>
  <c r="D43" i="3"/>
  <c r="C43" i="3"/>
  <c r="M36" i="3"/>
  <c r="L36" i="3"/>
  <c r="K36" i="3"/>
  <c r="I36" i="3"/>
  <c r="H36" i="3"/>
  <c r="G36" i="3"/>
  <c r="F36" i="3"/>
  <c r="D36" i="3"/>
  <c r="C36" i="3"/>
  <c r="M40" i="6"/>
  <c r="L40" i="6"/>
  <c r="K40" i="6"/>
  <c r="I40" i="6"/>
  <c r="H40" i="6"/>
  <c r="G40" i="6"/>
  <c r="F40" i="6"/>
  <c r="D40" i="6"/>
  <c r="C40" i="6"/>
  <c r="K47" i="6"/>
  <c r="M47" i="6"/>
  <c r="L47" i="6"/>
  <c r="I47" i="6"/>
  <c r="H47" i="6"/>
  <c r="G47" i="6"/>
  <c r="F47" i="6"/>
  <c r="D47" i="6"/>
  <c r="C47" i="6"/>
  <c r="M52" i="6"/>
  <c r="L52" i="6"/>
  <c r="K52" i="6"/>
  <c r="I52" i="6"/>
  <c r="H52" i="6"/>
  <c r="G52" i="6"/>
  <c r="F52" i="6"/>
  <c r="D52" i="6"/>
  <c r="C52" i="6"/>
  <c r="M43" i="6"/>
  <c r="L43" i="6"/>
  <c r="K43" i="6"/>
  <c r="I43" i="6"/>
  <c r="H43" i="6"/>
  <c r="G43" i="6"/>
  <c r="F43" i="6"/>
  <c r="D43" i="6"/>
  <c r="C43" i="6"/>
  <c r="M36" i="6"/>
  <c r="L36" i="6"/>
  <c r="K36" i="6"/>
  <c r="I36" i="6"/>
  <c r="H36" i="6"/>
  <c r="G36" i="6"/>
  <c r="F36" i="6"/>
  <c r="D36" i="6"/>
  <c r="C36" i="6"/>
  <c r="M47" i="5"/>
  <c r="L47" i="5"/>
  <c r="I47" i="5"/>
  <c r="H47" i="5"/>
  <c r="G47" i="5"/>
  <c r="F47" i="5"/>
  <c r="D47" i="5"/>
  <c r="M40" i="5"/>
  <c r="L40" i="5"/>
  <c r="I40" i="5"/>
  <c r="H40" i="5"/>
  <c r="G40" i="5"/>
  <c r="F40" i="5"/>
  <c r="D40" i="5"/>
  <c r="M52" i="5"/>
  <c r="L52" i="5"/>
  <c r="I52" i="5"/>
  <c r="G52" i="5"/>
  <c r="H52" i="5"/>
  <c r="F52" i="5"/>
  <c r="D52" i="5"/>
  <c r="M43" i="5"/>
  <c r="L43" i="5"/>
  <c r="I43" i="5"/>
  <c r="H43" i="5"/>
  <c r="G43" i="5"/>
  <c r="F43" i="5"/>
  <c r="D43" i="5"/>
  <c r="M36" i="5"/>
  <c r="L36" i="5"/>
  <c r="I36" i="5"/>
  <c r="H36" i="5"/>
  <c r="G36" i="5"/>
  <c r="F36" i="5"/>
  <c r="D36" i="5"/>
  <c r="M40" i="7"/>
  <c r="L40" i="7"/>
  <c r="I40" i="7"/>
  <c r="H40" i="7"/>
  <c r="G40" i="7"/>
  <c r="D40" i="7"/>
  <c r="C40" i="7"/>
  <c r="M47" i="7"/>
  <c r="L47" i="7"/>
  <c r="I47" i="7"/>
  <c r="H47" i="7"/>
  <c r="G47" i="7"/>
  <c r="D47" i="7"/>
  <c r="C47" i="7"/>
  <c r="M52" i="7"/>
  <c r="L52" i="7"/>
  <c r="I52" i="7"/>
  <c r="H52" i="7"/>
  <c r="G52" i="7"/>
  <c r="D52" i="7"/>
  <c r="C52" i="7"/>
  <c r="M43" i="7"/>
  <c r="L43" i="7"/>
  <c r="I43" i="7"/>
  <c r="H43" i="7"/>
  <c r="G43" i="7"/>
  <c r="D43" i="7"/>
  <c r="C43" i="7"/>
  <c r="M36" i="7"/>
  <c r="L36" i="7"/>
  <c r="I36" i="7"/>
  <c r="H36" i="7"/>
  <c r="G36" i="7"/>
  <c r="D36" i="7"/>
  <c r="C36" i="7"/>
  <c r="D52" i="1"/>
  <c r="M47" i="1"/>
  <c r="K47" i="1"/>
  <c r="I47" i="1"/>
  <c r="H47" i="1"/>
  <c r="G47" i="1"/>
  <c r="F47" i="1"/>
  <c r="D47" i="1"/>
  <c r="M40" i="1"/>
  <c r="K40" i="1"/>
  <c r="I40" i="1"/>
  <c r="H40" i="1"/>
  <c r="G40" i="1"/>
  <c r="F40" i="1"/>
  <c r="D40" i="1"/>
  <c r="M43" i="1"/>
  <c r="K43" i="1"/>
  <c r="I43" i="1"/>
  <c r="H43" i="1"/>
  <c r="G43" i="1"/>
  <c r="F43" i="1"/>
  <c r="M52" i="1"/>
  <c r="K52" i="1"/>
  <c r="I52" i="1"/>
  <c r="H52" i="1"/>
  <c r="G52" i="1"/>
  <c r="F52" i="1"/>
  <c r="D43" i="1"/>
  <c r="M36" i="1"/>
  <c r="K36" i="1"/>
  <c r="I36" i="1"/>
  <c r="H36" i="1"/>
  <c r="G36" i="1"/>
  <c r="F36" i="1"/>
  <c r="D36" i="1"/>
  <c r="N64" i="11"/>
  <c r="N63" i="11"/>
  <c r="N62" i="11"/>
  <c r="N61" i="11"/>
  <c r="N60" i="11"/>
  <c r="N56" i="11"/>
  <c r="N55" i="11"/>
  <c r="N54" i="11"/>
  <c r="N53" i="11"/>
  <c r="N52" i="11"/>
  <c r="N48" i="11"/>
  <c r="N47" i="11"/>
  <c r="N46" i="11"/>
  <c r="N45" i="11"/>
  <c r="N44" i="11"/>
  <c r="N40" i="11"/>
  <c r="N39" i="11"/>
  <c r="N38" i="11"/>
  <c r="N37" i="11"/>
  <c r="N36" i="11"/>
  <c r="N32" i="11"/>
  <c r="N31" i="11"/>
  <c r="N30" i="11"/>
  <c r="N29" i="11"/>
  <c r="N28" i="11"/>
  <c r="N24" i="11"/>
  <c r="N23" i="11"/>
  <c r="N22" i="11"/>
  <c r="N21" i="11"/>
  <c r="N20" i="11"/>
  <c r="N16" i="11"/>
  <c r="N15" i="11"/>
  <c r="N14" i="11"/>
  <c r="N12" i="11"/>
  <c r="N8" i="11"/>
  <c r="N7" i="11"/>
  <c r="N6" i="11"/>
  <c r="N5" i="11"/>
  <c r="N4" i="11"/>
  <c r="P5" i="14"/>
  <c r="P6" i="14"/>
  <c r="P7" i="14"/>
  <c r="P8" i="14"/>
  <c r="N5" i="14"/>
  <c r="N6" i="14"/>
  <c r="N7" i="14"/>
  <c r="N8" i="14"/>
  <c r="N12" i="14"/>
  <c r="N13" i="14"/>
  <c r="N14" i="14"/>
  <c r="N15" i="14"/>
  <c r="N16" i="14"/>
  <c r="N20" i="14"/>
  <c r="N21" i="14"/>
  <c r="N22" i="14"/>
  <c r="N23" i="14"/>
  <c r="N24" i="14"/>
  <c r="N28" i="14"/>
  <c r="N29" i="14"/>
  <c r="N30" i="14"/>
  <c r="N31" i="14"/>
  <c r="N32" i="14"/>
  <c r="N36" i="14"/>
  <c r="N37" i="14"/>
  <c r="N38" i="14"/>
  <c r="N39" i="14"/>
  <c r="N40" i="14"/>
  <c r="N44" i="14"/>
  <c r="N45" i="14"/>
  <c r="N46" i="14"/>
  <c r="N47" i="14"/>
  <c r="N48" i="14"/>
  <c r="N52" i="14"/>
  <c r="N53" i="14"/>
  <c r="N54" i="14"/>
  <c r="N55" i="14"/>
  <c r="N56" i="14"/>
  <c r="N60" i="14"/>
  <c r="N61" i="14"/>
  <c r="N62" i="14"/>
  <c r="N63" i="14"/>
  <c r="N64" i="14"/>
  <c r="N4" i="14"/>
  <c r="P4" i="14" s="1"/>
  <c r="C80" i="18"/>
  <c r="D80" i="18"/>
  <c r="F80" i="18"/>
  <c r="G80" i="18"/>
  <c r="K80" i="18"/>
  <c r="L80" i="18"/>
  <c r="M80" i="18"/>
  <c r="D81" i="18"/>
  <c r="F81" i="18"/>
  <c r="G81" i="18"/>
  <c r="I81" i="18"/>
  <c r="L81" i="18"/>
  <c r="M81" i="18"/>
  <c r="C82" i="18"/>
  <c r="D82" i="18"/>
  <c r="F82" i="18"/>
  <c r="G82" i="18"/>
  <c r="K82" i="18"/>
  <c r="L82" i="18"/>
  <c r="M82" i="18"/>
  <c r="D83" i="18"/>
  <c r="F83" i="18"/>
  <c r="G83" i="18"/>
  <c r="I83" i="18"/>
  <c r="L83" i="18"/>
  <c r="M83" i="18"/>
  <c r="D79" i="18"/>
  <c r="F79" i="18"/>
  <c r="G79" i="18"/>
  <c r="L79" i="18"/>
  <c r="M79" i="18"/>
  <c r="G88" i="18"/>
  <c r="D89" i="18"/>
  <c r="E89" i="18"/>
  <c r="C91" i="18"/>
  <c r="D87" i="18"/>
  <c r="I87" i="18"/>
  <c r="M87" i="18"/>
  <c r="B72" i="18"/>
  <c r="C72" i="18"/>
  <c r="D72" i="18"/>
  <c r="F72" i="18"/>
  <c r="G72" i="18"/>
  <c r="H72" i="18"/>
  <c r="I72" i="18"/>
  <c r="J72" i="18"/>
  <c r="K72" i="18"/>
  <c r="L72" i="18"/>
  <c r="M72" i="18"/>
  <c r="C73" i="18"/>
  <c r="D73" i="18"/>
  <c r="F73" i="18"/>
  <c r="G73" i="18"/>
  <c r="H73" i="18"/>
  <c r="I73" i="18"/>
  <c r="K73" i="18"/>
  <c r="L73" i="18"/>
  <c r="M73" i="18"/>
  <c r="B74" i="18"/>
  <c r="C74" i="18"/>
  <c r="D74" i="18"/>
  <c r="F74" i="18"/>
  <c r="G74" i="18"/>
  <c r="H74" i="18"/>
  <c r="I74" i="18"/>
  <c r="J74" i="18"/>
  <c r="K74" i="18"/>
  <c r="L74" i="18"/>
  <c r="M74" i="18"/>
  <c r="C75" i="18"/>
  <c r="D75" i="18"/>
  <c r="F75" i="18"/>
  <c r="G75" i="18"/>
  <c r="H75" i="18"/>
  <c r="I75" i="18"/>
  <c r="K75" i="18"/>
  <c r="L75" i="18"/>
  <c r="M75" i="18"/>
  <c r="C71" i="18"/>
  <c r="D71" i="18"/>
  <c r="F71" i="18"/>
  <c r="G71" i="18"/>
  <c r="H71" i="18"/>
  <c r="I71" i="18"/>
  <c r="K71" i="18"/>
  <c r="L71" i="18"/>
  <c r="M71" i="18"/>
  <c r="C60" i="18"/>
  <c r="C79" i="18" s="1"/>
  <c r="D60" i="18"/>
  <c r="E60" i="18"/>
  <c r="F60" i="18"/>
  <c r="G60" i="18"/>
  <c r="H60" i="18"/>
  <c r="I60" i="18"/>
  <c r="J60" i="18"/>
  <c r="K60" i="18"/>
  <c r="K79" i="18" s="1"/>
  <c r="L60" i="18"/>
  <c r="M60" i="18"/>
  <c r="B44" i="18"/>
  <c r="C44" i="18"/>
  <c r="D44" i="18"/>
  <c r="E44" i="18"/>
  <c r="F44" i="18"/>
  <c r="G44" i="18"/>
  <c r="H44" i="18"/>
  <c r="H79" i="18" s="1"/>
  <c r="I44" i="18"/>
  <c r="I79" i="18" s="1"/>
  <c r="J44" i="18"/>
  <c r="K44" i="18"/>
  <c r="L44" i="18"/>
  <c r="C28" i="18"/>
  <c r="D28" i="18"/>
  <c r="E28" i="18"/>
  <c r="F28" i="18"/>
  <c r="G28" i="18"/>
  <c r="H28" i="18"/>
  <c r="I28" i="18"/>
  <c r="J28" i="18"/>
  <c r="K28" i="18"/>
  <c r="L28" i="18"/>
  <c r="M28" i="18"/>
  <c r="B28" i="18"/>
  <c r="B36" i="44"/>
  <c r="C36" i="44"/>
  <c r="D36" i="44"/>
  <c r="E36" i="44"/>
  <c r="F36" i="44"/>
  <c r="G36" i="44"/>
  <c r="B40" i="44"/>
  <c r="C40" i="44"/>
  <c r="D40" i="44"/>
  <c r="E40" i="44"/>
  <c r="F40" i="44"/>
  <c r="G40" i="44"/>
  <c r="B43" i="44"/>
  <c r="C43" i="44"/>
  <c r="D43" i="44"/>
  <c r="E43" i="44"/>
  <c r="F43" i="44"/>
  <c r="G43" i="44"/>
  <c r="B47" i="44"/>
  <c r="C47" i="44"/>
  <c r="D47" i="44"/>
  <c r="E47" i="44"/>
  <c r="F47" i="44"/>
  <c r="G47" i="44"/>
  <c r="B52" i="44"/>
  <c r="C52" i="44"/>
  <c r="D52" i="44"/>
  <c r="E52" i="44"/>
  <c r="F52" i="44"/>
  <c r="G52" i="44"/>
  <c r="C52" i="43"/>
  <c r="D52" i="43"/>
  <c r="E52" i="43"/>
  <c r="F52" i="43"/>
  <c r="G52" i="43"/>
  <c r="B52" i="43"/>
  <c r="C47" i="43"/>
  <c r="D47" i="43"/>
  <c r="E47" i="43"/>
  <c r="F47" i="43"/>
  <c r="G47" i="43"/>
  <c r="B47" i="43"/>
  <c r="C43" i="43"/>
  <c r="D43" i="43"/>
  <c r="E43" i="43"/>
  <c r="F43" i="43"/>
  <c r="G43" i="43"/>
  <c r="B43" i="43"/>
  <c r="C40" i="43"/>
  <c r="D40" i="43"/>
  <c r="E40" i="43"/>
  <c r="F40" i="43"/>
  <c r="G40" i="43"/>
  <c r="B40" i="43"/>
  <c r="C36" i="43"/>
  <c r="D36" i="43"/>
  <c r="E36" i="43"/>
  <c r="F36" i="43"/>
  <c r="G36" i="43"/>
  <c r="B36" i="43"/>
  <c r="C47" i="42"/>
  <c r="D47" i="42"/>
  <c r="E47" i="42"/>
  <c r="F47" i="42"/>
  <c r="G47" i="42"/>
  <c r="B47" i="42"/>
  <c r="C52" i="42"/>
  <c r="D52" i="42"/>
  <c r="E52" i="42"/>
  <c r="F52" i="42"/>
  <c r="G52" i="42"/>
  <c r="B52" i="42"/>
  <c r="C43" i="42"/>
  <c r="D43" i="42"/>
  <c r="E43" i="42"/>
  <c r="F43" i="42"/>
  <c r="G43" i="42"/>
  <c r="B43" i="42"/>
  <c r="C40" i="42"/>
  <c r="D40" i="42"/>
  <c r="E40" i="42"/>
  <c r="F40" i="42"/>
  <c r="G40" i="42"/>
  <c r="B40" i="42"/>
  <c r="C36" i="42"/>
  <c r="D36" i="42"/>
  <c r="E36" i="42"/>
  <c r="F36" i="42"/>
  <c r="G36" i="42"/>
  <c r="B36" i="42"/>
  <c r="C47" i="38"/>
  <c r="D47" i="38"/>
  <c r="E47" i="38"/>
  <c r="B47" i="38"/>
  <c r="C40" i="38"/>
  <c r="D40" i="38"/>
  <c r="E40" i="38"/>
  <c r="B40" i="38"/>
  <c r="N6" i="41"/>
  <c r="N9" i="41"/>
  <c r="N12" i="41"/>
  <c r="N14" i="41"/>
  <c r="N15" i="41"/>
  <c r="N16" i="41"/>
  <c r="N17" i="41"/>
  <c r="N20" i="41"/>
  <c r="N21" i="41"/>
  <c r="N22" i="41"/>
  <c r="N23" i="41"/>
  <c r="N24" i="41"/>
  <c r="N28" i="41"/>
  <c r="N29" i="41"/>
  <c r="N30" i="41"/>
  <c r="N31" i="41"/>
  <c r="N32" i="41"/>
  <c r="N36" i="41"/>
  <c r="N37" i="41"/>
  <c r="N38" i="41"/>
  <c r="N39" i="41"/>
  <c r="N40" i="41"/>
  <c r="N44" i="41"/>
  <c r="N45" i="41"/>
  <c r="N46" i="41"/>
  <c r="N47" i="41"/>
  <c r="N48" i="41"/>
  <c r="N52" i="41"/>
  <c r="N53" i="41"/>
  <c r="N54" i="41"/>
  <c r="N55" i="41"/>
  <c r="N56" i="41"/>
  <c r="N60" i="41"/>
  <c r="N61" i="41"/>
  <c r="N62" i="41"/>
  <c r="N63" i="41"/>
  <c r="N64" i="41"/>
  <c r="P63" i="41"/>
  <c r="P55" i="41"/>
  <c r="P47" i="41"/>
  <c r="P39" i="41"/>
  <c r="P31" i="41"/>
  <c r="P23" i="41"/>
  <c r="P22" i="41"/>
  <c r="P54" i="41"/>
  <c r="P62" i="41"/>
  <c r="P46" i="41"/>
  <c r="L36" i="41"/>
  <c r="M36" i="41"/>
  <c r="I60" i="41"/>
  <c r="C87" i="18"/>
  <c r="C89" i="18"/>
  <c r="C90" i="18"/>
  <c r="J87" i="18"/>
  <c r="L87" i="18"/>
  <c r="J88" i="18"/>
  <c r="J89" i="18"/>
  <c r="J90" i="18"/>
  <c r="J91" i="18"/>
  <c r="L88" i="18"/>
  <c r="L89" i="18"/>
  <c r="L90" i="18"/>
  <c r="L91" i="18"/>
  <c r="C28" i="41"/>
  <c r="D28" i="41"/>
  <c r="F28" i="41"/>
  <c r="G28" i="41"/>
  <c r="H28" i="41"/>
  <c r="I28" i="41"/>
  <c r="K28" i="41"/>
  <c r="L28" i="41"/>
  <c r="M28" i="41"/>
  <c r="H4" i="41"/>
  <c r="M64" i="41"/>
  <c r="L64" i="41"/>
  <c r="I64" i="41"/>
  <c r="H64" i="41"/>
  <c r="G64" i="41"/>
  <c r="F64" i="41"/>
  <c r="D64" i="41"/>
  <c r="M63" i="41"/>
  <c r="L63" i="41"/>
  <c r="I63" i="41"/>
  <c r="H63" i="41"/>
  <c r="G63" i="41"/>
  <c r="F63" i="41"/>
  <c r="D63" i="41"/>
  <c r="M62" i="41"/>
  <c r="L62" i="41"/>
  <c r="I62" i="41"/>
  <c r="H62" i="41"/>
  <c r="G62" i="41"/>
  <c r="F62" i="41"/>
  <c r="D62" i="41"/>
  <c r="M61" i="41"/>
  <c r="L61" i="41"/>
  <c r="I61" i="41"/>
  <c r="H61" i="41"/>
  <c r="G61" i="41"/>
  <c r="F61" i="41"/>
  <c r="D61" i="41"/>
  <c r="M60" i="41"/>
  <c r="L60" i="41"/>
  <c r="H60" i="41"/>
  <c r="G60" i="41"/>
  <c r="F60" i="41"/>
  <c r="D60" i="41"/>
  <c r="M56" i="41"/>
  <c r="L56" i="41"/>
  <c r="K56" i="41"/>
  <c r="I56" i="41"/>
  <c r="H56" i="41"/>
  <c r="G56" i="41"/>
  <c r="F56" i="41"/>
  <c r="D56" i="41"/>
  <c r="C56" i="41"/>
  <c r="M55" i="41"/>
  <c r="L55" i="41"/>
  <c r="K55" i="41"/>
  <c r="I55" i="41"/>
  <c r="H55" i="41"/>
  <c r="G55" i="41"/>
  <c r="F55" i="41"/>
  <c r="D55" i="41"/>
  <c r="C55" i="41"/>
  <c r="M54" i="41"/>
  <c r="L54" i="41"/>
  <c r="K54" i="41"/>
  <c r="I54" i="41"/>
  <c r="H54" i="41"/>
  <c r="G54" i="41"/>
  <c r="F54" i="41"/>
  <c r="D54" i="41"/>
  <c r="C54" i="41"/>
  <c r="M53" i="41"/>
  <c r="L53" i="41"/>
  <c r="K53" i="41"/>
  <c r="I53" i="41"/>
  <c r="H53" i="41"/>
  <c r="G53" i="41"/>
  <c r="F53" i="41"/>
  <c r="D53" i="41"/>
  <c r="C53" i="41"/>
  <c r="M52" i="41"/>
  <c r="L52" i="41"/>
  <c r="K52" i="41"/>
  <c r="I52" i="41"/>
  <c r="H52" i="41"/>
  <c r="G52" i="41"/>
  <c r="F52" i="41"/>
  <c r="D52" i="41"/>
  <c r="C52" i="41"/>
  <c r="M48" i="41"/>
  <c r="L48" i="41"/>
  <c r="K48" i="41"/>
  <c r="G48" i="41"/>
  <c r="F48" i="41"/>
  <c r="D48" i="41"/>
  <c r="C48" i="41"/>
  <c r="M47" i="41"/>
  <c r="L47" i="41"/>
  <c r="K47" i="41"/>
  <c r="G47" i="41"/>
  <c r="F47" i="41"/>
  <c r="D47" i="41"/>
  <c r="C47" i="41"/>
  <c r="M46" i="41"/>
  <c r="L46" i="41"/>
  <c r="K46" i="41"/>
  <c r="G46" i="41"/>
  <c r="F46" i="41"/>
  <c r="D46" i="41"/>
  <c r="C46" i="41"/>
  <c r="M45" i="41"/>
  <c r="L45" i="41"/>
  <c r="K45" i="41"/>
  <c r="G45" i="41"/>
  <c r="F45" i="41"/>
  <c r="D45" i="41"/>
  <c r="C45" i="41"/>
  <c r="M44" i="41"/>
  <c r="L44" i="41"/>
  <c r="K44" i="41"/>
  <c r="G44" i="41"/>
  <c r="F44" i="41"/>
  <c r="D44" i="41"/>
  <c r="C44" i="41"/>
  <c r="M40" i="41"/>
  <c r="L40" i="41"/>
  <c r="K40" i="41"/>
  <c r="I40" i="41"/>
  <c r="H40" i="41"/>
  <c r="G40" i="41"/>
  <c r="F40" i="41"/>
  <c r="D40" i="41"/>
  <c r="C40" i="41"/>
  <c r="M39" i="41"/>
  <c r="L39" i="41"/>
  <c r="K39" i="41"/>
  <c r="I39" i="41"/>
  <c r="H39" i="41"/>
  <c r="G39" i="41"/>
  <c r="F39" i="41"/>
  <c r="D39" i="41"/>
  <c r="C39" i="41"/>
  <c r="M38" i="41"/>
  <c r="L38" i="41"/>
  <c r="K38" i="41"/>
  <c r="I38" i="41"/>
  <c r="H38" i="41"/>
  <c r="G38" i="41"/>
  <c r="F38" i="41"/>
  <c r="D38" i="41"/>
  <c r="C38" i="41"/>
  <c r="M37" i="41"/>
  <c r="L37" i="41"/>
  <c r="K37" i="41"/>
  <c r="I37" i="41"/>
  <c r="H37" i="41"/>
  <c r="G37" i="41"/>
  <c r="F37" i="41"/>
  <c r="D37" i="41"/>
  <c r="C37" i="41"/>
  <c r="K36" i="41"/>
  <c r="I36" i="41"/>
  <c r="H36" i="41"/>
  <c r="G36" i="41"/>
  <c r="F36" i="41"/>
  <c r="D36" i="41"/>
  <c r="C36" i="41"/>
  <c r="M32" i="41"/>
  <c r="L32" i="41"/>
  <c r="K32" i="41"/>
  <c r="I32" i="41"/>
  <c r="H32" i="41"/>
  <c r="G32" i="41"/>
  <c r="F32" i="41"/>
  <c r="D32" i="41"/>
  <c r="C32" i="41"/>
  <c r="M31" i="41"/>
  <c r="L31" i="41"/>
  <c r="K31" i="41"/>
  <c r="I31" i="41"/>
  <c r="H31" i="41"/>
  <c r="G31" i="41"/>
  <c r="F31" i="41"/>
  <c r="D31" i="41"/>
  <c r="C31" i="41"/>
  <c r="M30" i="41"/>
  <c r="L30" i="41"/>
  <c r="K30" i="41"/>
  <c r="I30" i="41"/>
  <c r="H30" i="41"/>
  <c r="G30" i="41"/>
  <c r="F30" i="41"/>
  <c r="D30" i="41"/>
  <c r="C30" i="41"/>
  <c r="M29" i="41"/>
  <c r="L29" i="41"/>
  <c r="K29" i="41"/>
  <c r="I29" i="41"/>
  <c r="H29" i="41"/>
  <c r="G29" i="41"/>
  <c r="F29" i="41"/>
  <c r="D29" i="41"/>
  <c r="C29" i="41"/>
  <c r="M24" i="41"/>
  <c r="L24" i="41"/>
  <c r="I24" i="41"/>
  <c r="H24" i="41"/>
  <c r="G24" i="41"/>
  <c r="F24" i="41"/>
  <c r="D24" i="41"/>
  <c r="M23" i="41"/>
  <c r="L23" i="41"/>
  <c r="I23" i="41"/>
  <c r="H23" i="41"/>
  <c r="G23" i="41"/>
  <c r="F23" i="41"/>
  <c r="D23" i="41"/>
  <c r="M22" i="41"/>
  <c r="L22" i="41"/>
  <c r="I22" i="41"/>
  <c r="H22" i="41"/>
  <c r="G22" i="41"/>
  <c r="F22" i="41"/>
  <c r="D22" i="41"/>
  <c r="M21" i="41"/>
  <c r="L21" i="41"/>
  <c r="I21" i="41"/>
  <c r="H21" i="41"/>
  <c r="G21" i="41"/>
  <c r="F21" i="41"/>
  <c r="D21" i="41"/>
  <c r="M20" i="41"/>
  <c r="L20" i="41"/>
  <c r="I20" i="41"/>
  <c r="H20" i="41"/>
  <c r="G20" i="41"/>
  <c r="F20" i="41"/>
  <c r="D20" i="41"/>
  <c r="M16" i="41"/>
  <c r="L16" i="41"/>
  <c r="I16" i="41"/>
  <c r="H16" i="41"/>
  <c r="G16" i="41"/>
  <c r="D16" i="41"/>
  <c r="C16" i="41"/>
  <c r="M15" i="41"/>
  <c r="L15" i="41"/>
  <c r="I15" i="41"/>
  <c r="H15" i="41"/>
  <c r="G15" i="41"/>
  <c r="D15" i="41"/>
  <c r="C15" i="41"/>
  <c r="M14" i="41"/>
  <c r="L14" i="41"/>
  <c r="I14" i="41"/>
  <c r="H14" i="41"/>
  <c r="G14" i="41"/>
  <c r="D14" i="41"/>
  <c r="C14" i="41"/>
  <c r="M13" i="41"/>
  <c r="L13" i="41"/>
  <c r="I13" i="41"/>
  <c r="H13" i="41"/>
  <c r="G13" i="41"/>
  <c r="D13" i="41"/>
  <c r="C13" i="41"/>
  <c r="M12" i="41"/>
  <c r="L12" i="41"/>
  <c r="I12" i="41"/>
  <c r="H12" i="41"/>
  <c r="G12" i="41"/>
  <c r="D12" i="41"/>
  <c r="C12" i="41"/>
  <c r="D5" i="41"/>
  <c r="F5" i="41"/>
  <c r="G5" i="41"/>
  <c r="H5" i="41"/>
  <c r="I5" i="41"/>
  <c r="K5" i="41"/>
  <c r="M5" i="41"/>
  <c r="D6" i="41"/>
  <c r="F6" i="41"/>
  <c r="G6" i="41"/>
  <c r="H6" i="41"/>
  <c r="I6" i="41"/>
  <c r="K6" i="41"/>
  <c r="M6" i="41"/>
  <c r="D7" i="41"/>
  <c r="F7" i="41"/>
  <c r="G7" i="41"/>
  <c r="H7" i="41"/>
  <c r="I7" i="41"/>
  <c r="K7" i="41"/>
  <c r="M7" i="41"/>
  <c r="D8" i="41"/>
  <c r="F8" i="41"/>
  <c r="G8" i="41"/>
  <c r="H8" i="41"/>
  <c r="I8" i="41"/>
  <c r="K8" i="41"/>
  <c r="M8" i="41"/>
  <c r="D4" i="41"/>
  <c r="F4" i="41"/>
  <c r="G4" i="41"/>
  <c r="I4" i="41"/>
  <c r="K4" i="41"/>
  <c r="M4" i="41"/>
  <c r="B37" i="18"/>
  <c r="C37" i="18"/>
  <c r="D37" i="18"/>
  <c r="E37" i="18"/>
  <c r="F37" i="18"/>
  <c r="G37" i="18"/>
  <c r="H37" i="18"/>
  <c r="I37" i="18"/>
  <c r="J37" i="18"/>
  <c r="K37" i="18"/>
  <c r="L37" i="18"/>
  <c r="M37" i="18"/>
  <c r="B38" i="18"/>
  <c r="B73" i="18" s="1"/>
  <c r="C38" i="18"/>
  <c r="D38" i="18"/>
  <c r="E38" i="18"/>
  <c r="F38" i="18"/>
  <c r="G38" i="18"/>
  <c r="H38" i="18"/>
  <c r="I38" i="18"/>
  <c r="J38" i="18"/>
  <c r="J73" i="18" s="1"/>
  <c r="K38" i="18"/>
  <c r="L38" i="18"/>
  <c r="M38" i="18"/>
  <c r="B39" i="18"/>
  <c r="C39" i="18"/>
  <c r="D39" i="18"/>
  <c r="E39" i="18"/>
  <c r="F39" i="18"/>
  <c r="G39" i="18"/>
  <c r="H39" i="18"/>
  <c r="I39" i="18"/>
  <c r="J39" i="18"/>
  <c r="K39" i="18"/>
  <c r="L39" i="18"/>
  <c r="M39" i="18"/>
  <c r="B40" i="18"/>
  <c r="B75" i="18" s="1"/>
  <c r="C40" i="18"/>
  <c r="D40" i="18"/>
  <c r="E40" i="18"/>
  <c r="F40" i="18"/>
  <c r="G40" i="18"/>
  <c r="H40" i="18"/>
  <c r="I40" i="18"/>
  <c r="J40" i="18"/>
  <c r="J75" i="18" s="1"/>
  <c r="K40" i="18"/>
  <c r="L40" i="18"/>
  <c r="M40" i="18"/>
  <c r="C36" i="18"/>
  <c r="D36" i="18"/>
  <c r="E36" i="18"/>
  <c r="E71" i="18" s="1"/>
  <c r="F36" i="18"/>
  <c r="G36" i="18"/>
  <c r="H36" i="18"/>
  <c r="I36" i="18"/>
  <c r="J36" i="18"/>
  <c r="J71" i="18" s="1"/>
  <c r="K36" i="18"/>
  <c r="L36" i="18"/>
  <c r="M36" i="18"/>
  <c r="B45" i="18"/>
  <c r="C45" i="18"/>
  <c r="D45" i="18"/>
  <c r="E45" i="18"/>
  <c r="F45" i="18"/>
  <c r="G45" i="18"/>
  <c r="H45" i="18"/>
  <c r="H80" i="18" s="1"/>
  <c r="I45" i="18"/>
  <c r="I80" i="18" s="1"/>
  <c r="J45" i="18"/>
  <c r="K45" i="18"/>
  <c r="L45" i="18"/>
  <c r="M45" i="18"/>
  <c r="B46" i="18"/>
  <c r="C46" i="18"/>
  <c r="D46" i="18"/>
  <c r="E46" i="18"/>
  <c r="F46" i="18"/>
  <c r="G46" i="18"/>
  <c r="H46" i="18"/>
  <c r="H81" i="18" s="1"/>
  <c r="I46" i="18"/>
  <c r="J46" i="18"/>
  <c r="K46" i="18"/>
  <c r="L46" i="18"/>
  <c r="M46" i="18"/>
  <c r="B47" i="18"/>
  <c r="C47" i="18"/>
  <c r="D47" i="18"/>
  <c r="E47" i="18"/>
  <c r="F47" i="18"/>
  <c r="G47" i="18"/>
  <c r="H47" i="18"/>
  <c r="H82" i="18" s="1"/>
  <c r="I47" i="18"/>
  <c r="I82" i="18" s="1"/>
  <c r="J47" i="18"/>
  <c r="K47" i="18"/>
  <c r="L47" i="18"/>
  <c r="M47" i="18"/>
  <c r="B48" i="18"/>
  <c r="C48" i="18"/>
  <c r="D48" i="18"/>
  <c r="E48" i="18"/>
  <c r="F48" i="18"/>
  <c r="G48" i="18"/>
  <c r="H48" i="18"/>
  <c r="H83" i="18" s="1"/>
  <c r="I48" i="18"/>
  <c r="J48" i="18"/>
  <c r="K48" i="18"/>
  <c r="L48" i="18"/>
  <c r="M48" i="18"/>
  <c r="M44" i="18"/>
  <c r="B53" i="18"/>
  <c r="B80" i="18" s="1"/>
  <c r="C53" i="18"/>
  <c r="D53" i="18"/>
  <c r="E53" i="18"/>
  <c r="E80" i="18" s="1"/>
  <c r="F53" i="18"/>
  <c r="G53" i="18"/>
  <c r="H53" i="18"/>
  <c r="I53" i="18"/>
  <c r="J53" i="18"/>
  <c r="J80" i="18" s="1"/>
  <c r="K53" i="18"/>
  <c r="L53" i="18"/>
  <c r="M53" i="18"/>
  <c r="B54" i="18"/>
  <c r="B81" i="18" s="1"/>
  <c r="C54" i="18"/>
  <c r="D54" i="18"/>
  <c r="E54" i="18"/>
  <c r="E81" i="18" s="1"/>
  <c r="F54" i="18"/>
  <c r="G54" i="18"/>
  <c r="H54" i="18"/>
  <c r="I54" i="18"/>
  <c r="J54" i="18"/>
  <c r="J81" i="18" s="1"/>
  <c r="K54" i="18"/>
  <c r="L54" i="18"/>
  <c r="M54" i="18"/>
  <c r="B55" i="18"/>
  <c r="B82" i="18" s="1"/>
  <c r="C55" i="18"/>
  <c r="D55" i="18"/>
  <c r="E55" i="18"/>
  <c r="E82" i="18" s="1"/>
  <c r="F55" i="18"/>
  <c r="G55" i="18"/>
  <c r="H55" i="18"/>
  <c r="I55" i="18"/>
  <c r="J55" i="18"/>
  <c r="J82" i="18" s="1"/>
  <c r="K55" i="18"/>
  <c r="L55" i="18"/>
  <c r="M55" i="18"/>
  <c r="B56" i="18"/>
  <c r="B83" i="18" s="1"/>
  <c r="C56" i="18"/>
  <c r="D56" i="18"/>
  <c r="E56" i="18"/>
  <c r="E83" i="18" s="1"/>
  <c r="F56" i="18"/>
  <c r="G56" i="18"/>
  <c r="H56" i="18"/>
  <c r="I56" i="18"/>
  <c r="J56" i="18"/>
  <c r="J83" i="18" s="1"/>
  <c r="K56" i="18"/>
  <c r="L56" i="18"/>
  <c r="M56" i="18"/>
  <c r="C52" i="18"/>
  <c r="D52" i="18"/>
  <c r="E52" i="18"/>
  <c r="E79" i="18" s="1"/>
  <c r="F52" i="18"/>
  <c r="G52" i="18"/>
  <c r="H52" i="18"/>
  <c r="I52" i="18"/>
  <c r="J52" i="18"/>
  <c r="J79" i="18" s="1"/>
  <c r="K52" i="18"/>
  <c r="L52" i="18"/>
  <c r="M52" i="18"/>
  <c r="B61" i="18"/>
  <c r="C61" i="18"/>
  <c r="D61" i="18"/>
  <c r="E61" i="18"/>
  <c r="F61" i="18"/>
  <c r="G61" i="18"/>
  <c r="H61" i="18"/>
  <c r="I61" i="18"/>
  <c r="J61" i="18"/>
  <c r="K61" i="18"/>
  <c r="L61" i="18"/>
  <c r="M61" i="18"/>
  <c r="B62" i="18"/>
  <c r="C62" i="18"/>
  <c r="C81" i="18" s="1"/>
  <c r="D62" i="18"/>
  <c r="E62" i="18"/>
  <c r="F62" i="18"/>
  <c r="G62" i="18"/>
  <c r="H62" i="18"/>
  <c r="I62" i="18"/>
  <c r="J62" i="18"/>
  <c r="K62" i="18"/>
  <c r="K81" i="18" s="1"/>
  <c r="L62" i="18"/>
  <c r="M62" i="18"/>
  <c r="B63" i="18"/>
  <c r="C63" i="18"/>
  <c r="D63" i="18"/>
  <c r="E63" i="18"/>
  <c r="F63" i="18"/>
  <c r="G63" i="18"/>
  <c r="H63" i="18"/>
  <c r="I63" i="18"/>
  <c r="J63" i="18"/>
  <c r="K63" i="18"/>
  <c r="L63" i="18"/>
  <c r="M63" i="18"/>
  <c r="B64" i="18"/>
  <c r="C64" i="18"/>
  <c r="C83" i="18" s="1"/>
  <c r="D64" i="18"/>
  <c r="E64" i="18"/>
  <c r="F64" i="18"/>
  <c r="G64" i="18"/>
  <c r="H64" i="18"/>
  <c r="I64" i="18"/>
  <c r="J64" i="18"/>
  <c r="K64" i="18"/>
  <c r="K83" i="18" s="1"/>
  <c r="L64" i="18"/>
  <c r="M64" i="18"/>
  <c r="B60" i="18"/>
  <c r="B79" i="18" s="1"/>
  <c r="B52" i="18"/>
  <c r="B36" i="18"/>
  <c r="B71" i="18" s="1"/>
  <c r="B29" i="18"/>
  <c r="C29" i="18"/>
  <c r="D29" i="18"/>
  <c r="E29" i="18"/>
  <c r="E72" i="18" s="1"/>
  <c r="F29" i="18"/>
  <c r="G29" i="18"/>
  <c r="H29" i="18"/>
  <c r="I29" i="18"/>
  <c r="J29" i="18"/>
  <c r="K29" i="18"/>
  <c r="L29" i="18"/>
  <c r="M29" i="18"/>
  <c r="B30" i="18"/>
  <c r="C30" i="18"/>
  <c r="D30" i="18"/>
  <c r="E30" i="18"/>
  <c r="E73" i="18" s="1"/>
  <c r="F30" i="18"/>
  <c r="G30" i="18"/>
  <c r="H30" i="18"/>
  <c r="I30" i="18"/>
  <c r="J30" i="18"/>
  <c r="K30" i="18"/>
  <c r="L30" i="18"/>
  <c r="M30" i="18"/>
  <c r="B31" i="18"/>
  <c r="C31" i="18"/>
  <c r="D31" i="18"/>
  <c r="E31" i="18"/>
  <c r="E74" i="18" s="1"/>
  <c r="F31" i="18"/>
  <c r="G31" i="18"/>
  <c r="H31" i="18"/>
  <c r="I31" i="18"/>
  <c r="J31" i="18"/>
  <c r="K31" i="18"/>
  <c r="L31" i="18"/>
  <c r="M31" i="18"/>
  <c r="B32" i="18"/>
  <c r="C32" i="18"/>
  <c r="D32" i="18"/>
  <c r="E32" i="18"/>
  <c r="E75" i="18" s="1"/>
  <c r="F32" i="18"/>
  <c r="G32" i="18"/>
  <c r="H32" i="18"/>
  <c r="I32" i="18"/>
  <c r="J32" i="18"/>
  <c r="K32" i="18"/>
  <c r="L32" i="18"/>
  <c r="M32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B22" i="18"/>
  <c r="C22" i="18"/>
  <c r="D22" i="18"/>
  <c r="E22" i="18"/>
  <c r="F22" i="18"/>
  <c r="G22" i="18"/>
  <c r="H22" i="18"/>
  <c r="I22" i="18"/>
  <c r="J22" i="18"/>
  <c r="K22" i="18"/>
  <c r="L22" i="18"/>
  <c r="M22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B24" i="18"/>
  <c r="C24" i="18"/>
  <c r="D24" i="18"/>
  <c r="E24" i="18"/>
  <c r="F24" i="18"/>
  <c r="G24" i="18"/>
  <c r="H24" i="18"/>
  <c r="I24" i="18"/>
  <c r="J24" i="18"/>
  <c r="K24" i="18"/>
  <c r="L24" i="18"/>
  <c r="M24" i="18"/>
  <c r="C20" i="18"/>
  <c r="D20" i="18"/>
  <c r="E20" i="18"/>
  <c r="F20" i="18"/>
  <c r="G20" i="18"/>
  <c r="H20" i="18"/>
  <c r="I20" i="18"/>
  <c r="J20" i="18"/>
  <c r="K20" i="18"/>
  <c r="L20" i="18"/>
  <c r="M20" i="18"/>
  <c r="B20" i="18"/>
  <c r="B13" i="18"/>
  <c r="C13" i="18"/>
  <c r="C88" i="18" s="1"/>
  <c r="D13" i="18"/>
  <c r="E13" i="18"/>
  <c r="E88" i="18" s="1"/>
  <c r="F13" i="18"/>
  <c r="G13" i="18"/>
  <c r="H13" i="18"/>
  <c r="I13" i="18"/>
  <c r="J13" i="18"/>
  <c r="K13" i="18"/>
  <c r="L13" i="18"/>
  <c r="M13" i="18"/>
  <c r="B14" i="18"/>
  <c r="C14" i="18"/>
  <c r="D14" i="18"/>
  <c r="E14" i="18"/>
  <c r="F14" i="18"/>
  <c r="F89" i="18" s="1"/>
  <c r="G14" i="18"/>
  <c r="H14" i="18"/>
  <c r="I14" i="18"/>
  <c r="J14" i="18"/>
  <c r="K14" i="18"/>
  <c r="L14" i="18"/>
  <c r="M14" i="18"/>
  <c r="B15" i="18"/>
  <c r="C15" i="18"/>
  <c r="D15" i="18"/>
  <c r="E15" i="18"/>
  <c r="E90" i="18" s="1"/>
  <c r="F15" i="18"/>
  <c r="G15" i="18"/>
  <c r="H15" i="18"/>
  <c r="I15" i="18"/>
  <c r="J15" i="18"/>
  <c r="K15" i="18"/>
  <c r="K90" i="18" s="1"/>
  <c r="L15" i="18"/>
  <c r="M15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C12" i="18"/>
  <c r="D12" i="18"/>
  <c r="E12" i="18"/>
  <c r="G12" i="18"/>
  <c r="H12" i="18"/>
  <c r="I12" i="18"/>
  <c r="J12" i="18"/>
  <c r="L12" i="18"/>
  <c r="M12" i="18"/>
  <c r="B12" i="18"/>
  <c r="B87" i="18"/>
  <c r="B88" i="18"/>
  <c r="B89" i="18"/>
  <c r="B90" i="18"/>
  <c r="D5" i="18"/>
  <c r="D88" i="18" s="1"/>
  <c r="F5" i="18"/>
  <c r="G5" i="18"/>
  <c r="H5" i="18"/>
  <c r="I5" i="18"/>
  <c r="I88" i="18" s="1"/>
  <c r="K5" i="18"/>
  <c r="M5" i="18"/>
  <c r="M88" i="18" s="1"/>
  <c r="D6" i="18"/>
  <c r="F6" i="18"/>
  <c r="G6" i="18"/>
  <c r="G89" i="18" s="1"/>
  <c r="H6" i="18"/>
  <c r="H89" i="18" s="1"/>
  <c r="I6" i="18"/>
  <c r="I89" i="18" s="1"/>
  <c r="K6" i="18"/>
  <c r="K89" i="18" s="1"/>
  <c r="M6" i="18"/>
  <c r="M89" i="18" s="1"/>
  <c r="D7" i="18"/>
  <c r="D90" i="18" s="1"/>
  <c r="F7" i="18"/>
  <c r="G7" i="18"/>
  <c r="G90" i="18" s="1"/>
  <c r="H7" i="18"/>
  <c r="H90" i="18" s="1"/>
  <c r="I7" i="18"/>
  <c r="I90" i="18" s="1"/>
  <c r="K7" i="18"/>
  <c r="M7" i="18"/>
  <c r="M90" i="18" s="1"/>
  <c r="B91" i="18"/>
  <c r="D8" i="18"/>
  <c r="D91" i="18" s="1"/>
  <c r="E91" i="18"/>
  <c r="F8" i="18"/>
  <c r="G8" i="18"/>
  <c r="G91" i="18" s="1"/>
  <c r="H8" i="18"/>
  <c r="H91" i="18" s="1"/>
  <c r="I8" i="18"/>
  <c r="I91" i="18" s="1"/>
  <c r="K8" i="18"/>
  <c r="K91" i="18" s="1"/>
  <c r="M8" i="18"/>
  <c r="M91" i="18" s="1"/>
  <c r="D4" i="18"/>
  <c r="E87" i="18"/>
  <c r="F4" i="18"/>
  <c r="G4" i="18"/>
  <c r="G87" i="18" s="1"/>
  <c r="H4" i="18"/>
  <c r="H87" i="18" s="1"/>
  <c r="I4" i="18"/>
  <c r="K4" i="18"/>
  <c r="K87" i="18" s="1"/>
  <c r="M4" i="18"/>
  <c r="M17" i="33"/>
  <c r="L17" i="33"/>
  <c r="I17" i="33"/>
  <c r="H17" i="33"/>
  <c r="G17" i="33"/>
  <c r="F17" i="33"/>
  <c r="D17" i="33"/>
  <c r="M17" i="31"/>
  <c r="L17" i="31"/>
  <c r="K17" i="31"/>
  <c r="I17" i="31"/>
  <c r="H17" i="31"/>
  <c r="G17" i="31"/>
  <c r="F17" i="31"/>
  <c r="D17" i="31"/>
  <c r="C17" i="31"/>
  <c r="M17" i="29"/>
  <c r="L17" i="29"/>
  <c r="K17" i="29"/>
  <c r="G17" i="29"/>
  <c r="F17" i="29"/>
  <c r="D17" i="29"/>
  <c r="C17" i="29"/>
  <c r="M17" i="27"/>
  <c r="L17" i="27"/>
  <c r="K17" i="27"/>
  <c r="I17" i="27"/>
  <c r="H17" i="27"/>
  <c r="G17" i="27"/>
  <c r="F17" i="27"/>
  <c r="D17" i="27"/>
  <c r="C17" i="27"/>
  <c r="M17" i="34"/>
  <c r="L17" i="34"/>
  <c r="I17" i="34"/>
  <c r="H17" i="34"/>
  <c r="G17" i="34"/>
  <c r="F17" i="34"/>
  <c r="D17" i="34"/>
  <c r="M17" i="25"/>
  <c r="L17" i="25"/>
  <c r="K17" i="25"/>
  <c r="I17" i="25"/>
  <c r="H17" i="25"/>
  <c r="G17" i="25"/>
  <c r="F17" i="25"/>
  <c r="D17" i="25"/>
  <c r="C17" i="25"/>
  <c r="M17" i="23"/>
  <c r="L17" i="23"/>
  <c r="I17" i="23"/>
  <c r="H17" i="23"/>
  <c r="G17" i="23"/>
  <c r="F17" i="23"/>
  <c r="D17" i="23"/>
  <c r="M17" i="32"/>
  <c r="L17" i="32"/>
  <c r="K17" i="32"/>
  <c r="I17" i="32"/>
  <c r="H17" i="32"/>
  <c r="G17" i="32"/>
  <c r="F17" i="32"/>
  <c r="D17" i="32"/>
  <c r="C17" i="32"/>
  <c r="M17" i="30"/>
  <c r="L17" i="30"/>
  <c r="K17" i="30"/>
  <c r="G17" i="30"/>
  <c r="D17" i="30"/>
  <c r="F17" i="30"/>
  <c r="C17" i="30"/>
  <c r="M17" i="21"/>
  <c r="L17" i="21"/>
  <c r="I17" i="21"/>
  <c r="H17" i="21"/>
  <c r="G17" i="21"/>
  <c r="D17" i="21"/>
  <c r="C17" i="21"/>
  <c r="M17" i="28"/>
  <c r="L17" i="28"/>
  <c r="K17" i="28"/>
  <c r="I17" i="28"/>
  <c r="H17" i="28"/>
  <c r="G17" i="28"/>
  <c r="F17" i="28"/>
  <c r="D17" i="28"/>
  <c r="C17" i="28"/>
  <c r="M18" i="19"/>
  <c r="K18" i="19"/>
  <c r="I18" i="19"/>
  <c r="H18" i="19"/>
  <c r="G18" i="19"/>
  <c r="F18" i="19"/>
  <c r="D18" i="19"/>
  <c r="M17" i="26"/>
  <c r="L17" i="26"/>
  <c r="K17" i="26"/>
  <c r="I17" i="26"/>
  <c r="G17" i="26"/>
  <c r="H17" i="26"/>
  <c r="F17" i="26"/>
  <c r="D17" i="26"/>
  <c r="C17" i="26"/>
  <c r="M17" i="24"/>
  <c r="L17" i="24"/>
  <c r="I17" i="24"/>
  <c r="H17" i="24"/>
  <c r="G17" i="24"/>
  <c r="F17" i="24"/>
  <c r="D17" i="24"/>
  <c r="M17" i="22"/>
  <c r="L17" i="22"/>
  <c r="I17" i="22"/>
  <c r="H17" i="22"/>
  <c r="G17" i="22"/>
  <c r="D17" i="22"/>
  <c r="C17" i="22"/>
  <c r="M17" i="20"/>
  <c r="K17" i="20"/>
  <c r="I17" i="20"/>
  <c r="H17" i="20"/>
  <c r="G17" i="20"/>
  <c r="F17" i="20"/>
  <c r="D17" i="20"/>
  <c r="Q52" i="45" l="1"/>
  <c r="Q51" i="45"/>
  <c r="H88" i="18"/>
  <c r="P14" i="41"/>
  <c r="N13" i="41"/>
  <c r="P15" i="41"/>
  <c r="P5" i="11"/>
  <c r="N8" i="41"/>
  <c r="F91" i="18"/>
  <c r="N7" i="41"/>
  <c r="F90" i="18"/>
  <c r="P7" i="11"/>
  <c r="P8" i="11"/>
  <c r="K88" i="18"/>
  <c r="N5" i="41"/>
  <c r="F88" i="18"/>
  <c r="P6" i="41"/>
  <c r="N4" i="41"/>
  <c r="P7" i="41"/>
  <c r="F87" i="18"/>
  <c r="I13" i="45"/>
  <c r="I15" i="45"/>
  <c r="I14" i="45"/>
  <c r="H19" i="45"/>
  <c r="I19" i="45"/>
  <c r="I20" i="45"/>
  <c r="P6" i="11"/>
  <c r="P4" i="11"/>
  <c r="P38" i="41"/>
  <c r="P30" i="41"/>
</calcChain>
</file>

<file path=xl/sharedStrings.xml><?xml version="1.0" encoding="utf-8"?>
<sst xmlns="http://schemas.openxmlformats.org/spreadsheetml/2006/main" count="5822" uniqueCount="738">
  <si>
    <t>Pseudonym:</t>
  </si>
  <si>
    <t>Jonas</t>
  </si>
  <si>
    <t>Henrik</t>
  </si>
  <si>
    <t>Tier</t>
  </si>
  <si>
    <t>Border Collie</t>
  </si>
  <si>
    <t>Termin-Nr.:</t>
  </si>
  <si>
    <t>Datum:</t>
  </si>
  <si>
    <t>Team Skills</t>
  </si>
  <si>
    <t>did not participate</t>
  </si>
  <si>
    <t>canceled</t>
  </si>
  <si>
    <t>Autumn Break</t>
  </si>
  <si>
    <t>sick</t>
  </si>
  <si>
    <t>Team is important</t>
  </si>
  <si>
    <t>yes</t>
  </si>
  <si>
    <t>yes, does not try to work on his own</t>
  </si>
  <si>
    <t>Learns more in team than alone</t>
  </si>
  <si>
    <t>yes, but can also learn alone</t>
  </si>
  <si>
    <t>yes, talks with partner about stuff</t>
  </si>
  <si>
    <t>Able to work as a team</t>
  </si>
  <si>
    <t>no problems</t>
  </si>
  <si>
    <t>team is working</t>
  </si>
  <si>
    <t>can accomplish things in team</t>
  </si>
  <si>
    <t>team shows good results</t>
  </si>
  <si>
    <t>Gives good feedback</t>
  </si>
  <si>
    <t>-</t>
  </si>
  <si>
    <t>Asks for feedback</t>
  </si>
  <si>
    <t>Makes effort to include others in team</t>
  </si>
  <si>
    <t>Values contributions</t>
  </si>
  <si>
    <t>accepts other ideas</t>
  </si>
  <si>
    <t>uses ideas of partners</t>
  </si>
  <si>
    <t>Treats everyone as equals</t>
  </si>
  <si>
    <t>slightly arrogant
behaviour</t>
  </si>
  <si>
    <t>Communicates well</t>
  </si>
  <si>
    <t>talks with partner</t>
  </si>
  <si>
    <t>can instruct and accept instructions</t>
  </si>
  <si>
    <t>talks with partner about stuff related to the topic and how they should proceed</t>
  </si>
  <si>
    <t>Is a good leader</t>
  </si>
  <si>
    <t>Creativity Skills</t>
  </si>
  <si>
    <t>Divergent Thinking</t>
  </si>
  <si>
    <t>Fluency (e.g. number of generated ideas)</t>
  </si>
  <si>
    <t>no input from him</t>
  </si>
  <si>
    <t>only few ideas</t>
  </si>
  <si>
    <t>has not many ideas</t>
  </si>
  <si>
    <t>needs help for ideas</t>
  </si>
  <si>
    <t>got some ideas</t>
  </si>
  <si>
    <t>has some ideas</t>
  </si>
  <si>
    <t>Not many own ideas</t>
  </si>
  <si>
    <t>Originality</t>
  </si>
  <si>
    <t>Got ideas mainly from orthers</t>
  </si>
  <si>
    <t>copies ideas</t>
  </si>
  <si>
    <t>struggles having own ideas</t>
  </si>
  <si>
    <t>not really</t>
  </si>
  <si>
    <t>Flexibility (e.g. having another perspective)</t>
  </si>
  <si>
    <t>Emergent Thinking</t>
  </si>
  <si>
    <t>Abstraction</t>
  </si>
  <si>
    <t>Persistence</t>
  </si>
  <si>
    <t>good</t>
  </si>
  <si>
    <t>works persistent on projects</t>
  </si>
  <si>
    <t>can work on projects in detail</t>
  </si>
  <si>
    <t>Integration</t>
  </si>
  <si>
    <t>Creative Attitude</t>
  </si>
  <si>
    <t>Open Mind</t>
  </si>
  <si>
    <t>is open to new stuff</t>
  </si>
  <si>
    <t>wants to know new stuff to improve old</t>
  </si>
  <si>
    <t>Emotional Sensitivity</t>
  </si>
  <si>
    <t>Humor</t>
  </si>
  <si>
    <t>Phantasy</t>
  </si>
  <si>
    <t>Convergent Thinking</t>
  </si>
  <si>
    <t>Logical</t>
  </si>
  <si>
    <t>can think logical</t>
  </si>
  <si>
    <t>good logical thinking</t>
  </si>
  <si>
    <t>logical thinking can be seen</t>
  </si>
  <si>
    <t>logical steps</t>
  </si>
  <si>
    <t>logical conclusions</t>
  </si>
  <si>
    <t>Computational Thinking skills</t>
  </si>
  <si>
    <t>Decomposition</t>
  </si>
  <si>
    <t xml:space="preserve">problem statement </t>
  </si>
  <si>
    <t>success criteria</t>
  </si>
  <si>
    <t>breaks problem into smaller parts</t>
  </si>
  <si>
    <t>Generalization</t>
  </si>
  <si>
    <t>mentions patterns</t>
  </si>
  <si>
    <t>reuses concepts from past</t>
  </si>
  <si>
    <t>Algorithmic Thinking</t>
  </si>
  <si>
    <t>sequence of large steps</t>
  </si>
  <si>
    <t>implementation of single step</t>
  </si>
  <si>
    <t>knows Concepts (if-then, while, …)</t>
  </si>
  <si>
    <t>Evaluation</t>
  </si>
  <si>
    <t xml:space="preserve">did program work? </t>
  </si>
  <si>
    <t>how did you fix it?</t>
  </si>
  <si>
    <t>why solution solves problem</t>
  </si>
  <si>
    <t>alternative solutions?</t>
  </si>
  <si>
    <t>most important part of solution</t>
  </si>
  <si>
    <t>most important detail</t>
  </si>
  <si>
    <t>solution relates to success criteria</t>
  </si>
  <si>
    <t>Average</t>
  </si>
  <si>
    <t>Mario</t>
  </si>
  <si>
    <t>Jonathan</t>
  </si>
  <si>
    <t>yes, asks coaches for feedback</t>
  </si>
  <si>
    <t>yes, asked coaches for opinion</t>
  </si>
  <si>
    <t>yes, asked for feedback</t>
  </si>
  <si>
    <t>n/a</t>
  </si>
  <si>
    <t>yes, asked coaches for opinion on his builds</t>
  </si>
  <si>
    <t>tries to communicate, but struggles in expressing</t>
  </si>
  <si>
    <t>communication between him and others is okay</t>
  </si>
  <si>
    <t xml:space="preserve">communication could be improved </t>
  </si>
  <si>
    <t>okay communications between him and others</t>
  </si>
  <si>
    <t xml:space="preserve">communications between him and others is acceptable </t>
  </si>
  <si>
    <t>communications between him and others is okay</t>
  </si>
  <si>
    <t>communications between him and others hasn't really changed</t>
  </si>
  <si>
    <t>Some ideas</t>
  </si>
  <si>
    <t>No own ideas</t>
  </si>
  <si>
    <t>no ideas from his own</t>
  </si>
  <si>
    <t>copied ideas</t>
  </si>
  <si>
    <t>didn't think of ideas on his own</t>
  </si>
  <si>
    <t>mainly got ideas from orthers</t>
  </si>
  <si>
    <t>no orginality seen</t>
  </si>
  <si>
    <t>experiments a lot with different
concepts</t>
  </si>
  <si>
    <t>very logical</t>
  </si>
  <si>
    <t xml:space="preserve">absolutely </t>
  </si>
  <si>
    <t>why solution solves
problem</t>
  </si>
  <si>
    <t>Sara</t>
  </si>
  <si>
    <t>Yufei</t>
  </si>
  <si>
    <t>Panda</t>
  </si>
  <si>
    <t>did not participate enough due to the CTT</t>
  </si>
  <si>
    <t>team is not unimported, but also important</t>
  </si>
  <si>
    <t>team is not unimportant, but also important</t>
  </si>
  <si>
    <t>team starts to get important</t>
  </si>
  <si>
    <t>difficult to tell</t>
  </si>
  <si>
    <t>can't say</t>
  </si>
  <si>
    <t>maybe</t>
  </si>
  <si>
    <t>struggels to work in team</t>
  </si>
  <si>
    <t>shows improvement working in a team</t>
  </si>
  <si>
    <t>can work in a team</t>
  </si>
  <si>
    <t>very silent</t>
  </si>
  <si>
    <t>does not talk a lot</t>
  </si>
  <si>
    <t>does not really give feedback</t>
  </si>
  <si>
    <t>does not give feedback</t>
  </si>
  <si>
    <t>no</t>
  </si>
  <si>
    <t>not very much interaction between team partners</t>
  </si>
  <si>
    <t>shows a bit more interaction</t>
  </si>
  <si>
    <t>very shy</t>
  </si>
  <si>
    <t>almost no ideas</t>
  </si>
  <si>
    <t>no ideas</t>
  </si>
  <si>
    <t>no ideas on her own</t>
  </si>
  <si>
    <t>very little amount of ideas</t>
  </si>
  <si>
    <t>can't have another perspective</t>
  </si>
  <si>
    <t>struggles to abstract</t>
  </si>
  <si>
    <t>has problems to abstract</t>
  </si>
  <si>
    <t>can't abstract</t>
  </si>
  <si>
    <t>isn't able to abstract</t>
  </si>
  <si>
    <t>has problems</t>
  </si>
  <si>
    <t>not able to</t>
  </si>
  <si>
    <t>not very open minded</t>
  </si>
  <si>
    <t>could be more open minded</t>
  </si>
  <si>
    <t>not that open minded</t>
  </si>
  <si>
    <t>could be more</t>
  </si>
  <si>
    <t>not really open minded</t>
  </si>
  <si>
    <t>does not show very much phantasy</t>
  </si>
  <si>
    <t>not much logical thinking seen</t>
  </si>
  <si>
    <t>didn't showed much logical thinking</t>
  </si>
  <si>
    <t>couldn't see much logical thinking</t>
  </si>
  <si>
    <t>not really logical thinking</t>
  </si>
  <si>
    <t>no other perspective</t>
  </si>
  <si>
    <t>only one perspective</t>
  </si>
  <si>
    <t>Benny</t>
  </si>
  <si>
    <t>Simon</t>
  </si>
  <si>
    <t>Erdmännchen</t>
  </si>
  <si>
    <t>doesn't need team</t>
  </si>
  <si>
    <t>works faster alone</t>
  </si>
  <si>
    <t>can work on his own</t>
  </si>
  <si>
    <t>yes, but very dominant</t>
  </si>
  <si>
    <t>yes, still dominant</t>
  </si>
  <si>
    <t>gives a lot of instructions to partner</t>
  </si>
  <si>
    <t>can follow instructions</t>
  </si>
  <si>
    <t>team work is very bad</t>
  </si>
  <si>
    <t>team is not able to finish in time</t>
  </si>
  <si>
    <t>can't work in team</t>
  </si>
  <si>
    <t>does not give vey much feedback</t>
  </si>
  <si>
    <t>gives good feedback to partners</t>
  </si>
  <si>
    <t>asks for feedback when following instructions</t>
  </si>
  <si>
    <t>gives instructions</t>
  </si>
  <si>
    <t>mostly</t>
  </si>
  <si>
    <t>prefers own ideas</t>
  </si>
  <si>
    <t>prefers his own ideas</t>
  </si>
  <si>
    <t>rather dominant behavior</t>
  </si>
  <si>
    <t>very dominant</t>
  </si>
  <si>
    <t>gives a lot of instructions</t>
  </si>
  <si>
    <t>can give good instructions</t>
  </si>
  <si>
    <t>good communication with partner</t>
  </si>
  <si>
    <t>communicates with partner</t>
  </si>
  <si>
    <t>good communication</t>
  </si>
  <si>
    <t>less communication with partner</t>
  </si>
  <si>
    <t>partner ist distracted</t>
  </si>
  <si>
    <t>partner distracted</t>
  </si>
  <si>
    <t>strong leadership, but also very dominant</t>
  </si>
  <si>
    <t>stopped being a leader</t>
  </si>
  <si>
    <t>lots of ideas</t>
  </si>
  <si>
    <t>many ideas</t>
  </si>
  <si>
    <t>creative ideas, subject-related</t>
  </si>
  <si>
    <t>very good ideas</t>
  </si>
  <si>
    <t>good ideas, even come more complicated ideas</t>
  </si>
  <si>
    <t>many</t>
  </si>
  <si>
    <t>does not generate ideas</t>
  </si>
  <si>
    <t>bad</t>
  </si>
  <si>
    <t>very original ideas</t>
  </si>
  <si>
    <t>comes up with ideas of his own</t>
  </si>
  <si>
    <t>many own ideas</t>
  </si>
  <si>
    <t>very creative</t>
  </si>
  <si>
    <t>not so many own ideas</t>
  </si>
  <si>
    <t>deteriorating</t>
  </si>
  <si>
    <t>not given</t>
  </si>
  <si>
    <t>kinda</t>
  </si>
  <si>
    <t>focused</t>
  </si>
  <si>
    <t>visibly focused</t>
  </si>
  <si>
    <t>can work consistently</t>
  </si>
  <si>
    <t>very persistent</t>
  </si>
  <si>
    <t>gets distracted fast</t>
  </si>
  <si>
    <t>very distracted</t>
  </si>
  <si>
    <t>is distracted by others</t>
  </si>
  <si>
    <t>can conclude very good</t>
  </si>
  <si>
    <t>is able to</t>
  </si>
  <si>
    <t>good connection</t>
  </si>
  <si>
    <t>does integrate between old and new stuff</t>
  </si>
  <si>
    <t xml:space="preserve">connects </t>
  </si>
  <si>
    <t xml:space="preserve">
</t>
  </si>
  <si>
    <t>jumps right in a new topic</t>
  </si>
  <si>
    <t>very open minded</t>
  </si>
  <si>
    <t>open to other aproaches</t>
  </si>
  <si>
    <t>accepts different approaches</t>
  </si>
  <si>
    <t xml:space="preserve">uses </t>
  </si>
  <si>
    <t>very active</t>
  </si>
  <si>
    <t>talkative</t>
  </si>
  <si>
    <t>very active and extroverted</t>
  </si>
  <si>
    <t>destroys other childrens buildings</t>
  </si>
  <si>
    <t>kinda mean and loud</t>
  </si>
  <si>
    <t>jokes with partner</t>
  </si>
  <si>
    <t>jokes from partner distract from task</t>
  </si>
  <si>
    <t>can draw conclusions</t>
  </si>
  <si>
    <t>works logically</t>
  </si>
  <si>
    <t>works in a logic way</t>
  </si>
  <si>
    <t>steps are not logical</t>
  </si>
  <si>
    <t xml:space="preserve">
</t>
  </si>
  <si>
    <t>Henriette</t>
  </si>
  <si>
    <t>Annabell</t>
  </si>
  <si>
    <t>yes, active in the team</t>
  </si>
  <si>
    <t xml:space="preserve">no, forgets about her team partner and chats with other </t>
  </si>
  <si>
    <t>no, does not work in team</t>
  </si>
  <si>
    <t>learns from Lulu</t>
  </si>
  <si>
    <t>yes from Lulu</t>
  </si>
  <si>
    <t>no because of team distractions</t>
  </si>
  <si>
    <t>no, because team distracts her</t>
  </si>
  <si>
    <t>distracted</t>
  </si>
  <si>
    <t>difficult</t>
  </si>
  <si>
    <t>divides tasks so everyone gets to do something</t>
  </si>
  <si>
    <t>less interested</t>
  </si>
  <si>
    <t>on her own</t>
  </si>
  <si>
    <t>working with partner</t>
  </si>
  <si>
    <t>mostly on her own</t>
  </si>
  <si>
    <t>shares lead with partner</t>
  </si>
  <si>
    <t>very active and contributing communication</t>
  </si>
  <si>
    <t>communication with partner</t>
  </si>
  <si>
    <t>lots of communication</t>
  </si>
  <si>
    <t>difficulties in communication</t>
  </si>
  <si>
    <t>lots of communication problems</t>
  </si>
  <si>
    <t>shares leadership, gives commands</t>
  </si>
  <si>
    <t>gives programming commands</t>
  </si>
  <si>
    <t>not leading</t>
  </si>
  <si>
    <t>sometimes</t>
  </si>
  <si>
    <t>some ideas</t>
  </si>
  <si>
    <t>creative ideas</t>
  </si>
  <si>
    <t>creative ideas, but off topic</t>
  </si>
  <si>
    <t>less productive ideas</t>
  </si>
  <si>
    <t>few ideas</t>
  </si>
  <si>
    <t>1
2
3</t>
  </si>
  <si>
    <t>ideas are oiginal</t>
  </si>
  <si>
    <t>very original</t>
  </si>
  <si>
    <t>ideas are original</t>
  </si>
  <si>
    <t>original off-topic ideas</t>
  </si>
  <si>
    <t>ideas are off topic</t>
  </si>
  <si>
    <t>yes, adapts other ideas</t>
  </si>
  <si>
    <t>no, easy distracted</t>
  </si>
  <si>
    <t>easy distracted</t>
  </si>
  <si>
    <t>gets distracted very fast</t>
  </si>
  <si>
    <t>only works on basics</t>
  </si>
  <si>
    <t>doesn't connect ideas</t>
  </si>
  <si>
    <t>not connecting ideas</t>
  </si>
  <si>
    <t>shy</t>
  </si>
  <si>
    <t>less shy</t>
  </si>
  <si>
    <t>interacts more</t>
  </si>
  <si>
    <t>more open</t>
  </si>
  <si>
    <t>gets active</t>
  </si>
  <si>
    <t>very very active</t>
  </si>
  <si>
    <t>gets very loud</t>
  </si>
  <si>
    <t>turned up</t>
  </si>
  <si>
    <t>childish &amp; playful</t>
  </si>
  <si>
    <t>acts childish</t>
  </si>
  <si>
    <t>childish</t>
  </si>
  <si>
    <t>lots of phantasy</t>
  </si>
  <si>
    <t>can imagine things in very little things</t>
  </si>
  <si>
    <t>has the ability to imagine things</t>
  </si>
  <si>
    <t xml:space="preserve"> </t>
  </si>
  <si>
    <t>Moritz</t>
  </si>
  <si>
    <t>Mats</t>
  </si>
  <si>
    <t>Elefant</t>
  </si>
  <si>
    <t xml:space="preserve">because this was the introduction, there wasn't enough data to collect </t>
  </si>
  <si>
    <t>could not participate</t>
  </si>
  <si>
    <t>learns from Benny</t>
  </si>
  <si>
    <t>not really contributing</t>
  </si>
  <si>
    <t>could also work alone</t>
  </si>
  <si>
    <t>probably faster alone</t>
  </si>
  <si>
    <t>rather no</t>
  </si>
  <si>
    <t>good team with Benny</t>
  </si>
  <si>
    <t>yes, but more reserved</t>
  </si>
  <si>
    <t>good teamwork with Lulu</t>
  </si>
  <si>
    <t>Team takes a long time to finish task</t>
  </si>
  <si>
    <t>his team struggles to work as a team</t>
  </si>
  <si>
    <t>shares the lead between his partners</t>
  </si>
  <si>
    <t>doesn't include himself</t>
  </si>
  <si>
    <t>no effort</t>
  </si>
  <si>
    <t>not much effort</t>
  </si>
  <si>
    <t>shared leadership</t>
  </si>
  <si>
    <t>lots of communication between him and his partner</t>
  </si>
  <si>
    <t>good communication in team</t>
  </si>
  <si>
    <t>can communicate okay</t>
  </si>
  <si>
    <t>bad communication</t>
  </si>
  <si>
    <t>communication with team partners does not exist</t>
  </si>
  <si>
    <t>can lead, but rather reserved</t>
  </si>
  <si>
    <t>yes but still reserved</t>
  </si>
  <si>
    <t>doesn't lead</t>
  </si>
  <si>
    <t>lots of input</t>
  </si>
  <si>
    <t>adds ideas to program</t>
  </si>
  <si>
    <t>has many ideas</t>
  </si>
  <si>
    <t>less ideas than before</t>
  </si>
  <si>
    <t>brings nothing in</t>
  </si>
  <si>
    <t>only able to follow guide</t>
  </si>
  <si>
    <t>ideas are kinda original</t>
  </si>
  <si>
    <t>some original ideas</t>
  </si>
  <si>
    <t>added ideas are new</t>
  </si>
  <si>
    <t>new ideas</t>
  </si>
  <si>
    <t>not very original</t>
  </si>
  <si>
    <t>less original ideas</t>
  </si>
  <si>
    <t>no original ideas</t>
  </si>
  <si>
    <t>is flexible</t>
  </si>
  <si>
    <t>adapts new ideas</t>
  </si>
  <si>
    <t>able to adapt new ideas</t>
  </si>
  <si>
    <t>adapts ideas from teammate</t>
  </si>
  <si>
    <t>adapts advice</t>
  </si>
  <si>
    <t>sticks to own idea</t>
  </si>
  <si>
    <t>no concentration for adapting ideas</t>
  </si>
  <si>
    <t>can do it</t>
  </si>
  <si>
    <t>okay</t>
  </si>
  <si>
    <t>looses it</t>
  </si>
  <si>
    <t>stays focused</t>
  </si>
  <si>
    <t>works focussed on details</t>
  </si>
  <si>
    <t>keeps being focused</t>
  </si>
  <si>
    <t>fokused on task</t>
  </si>
  <si>
    <t>can't stay focussed</t>
  </si>
  <si>
    <t>gets distracted quickly</t>
  </si>
  <si>
    <t xml:space="preserve">
</t>
  </si>
  <si>
    <t>good connecting ideas</t>
  </si>
  <si>
    <t>connects different ideas</t>
  </si>
  <si>
    <t>good connection between ideas</t>
  </si>
  <si>
    <t>definetly</t>
  </si>
  <si>
    <t>wants to add more</t>
  </si>
  <si>
    <t xml:space="preserve">high urge for improving </t>
  </si>
  <si>
    <t>less</t>
  </si>
  <si>
    <t>makes jokes with his partner</t>
  </si>
  <si>
    <t>jokes around</t>
  </si>
  <si>
    <t>too many jokes with partner</t>
  </si>
  <si>
    <t>jokes more than working on task</t>
  </si>
  <si>
    <t>less than others</t>
  </si>
  <si>
    <t>more bound to realism</t>
  </si>
  <si>
    <t>prefers realism</t>
  </si>
  <si>
    <t>rather realistic</t>
  </si>
  <si>
    <t>likes realism more</t>
  </si>
  <si>
    <t>mostly logical thinking</t>
  </si>
  <si>
    <t>programming is logical</t>
  </si>
  <si>
    <t>logical programming steps</t>
  </si>
  <si>
    <t>Lulu</t>
  </si>
  <si>
    <t>Luise</t>
  </si>
  <si>
    <t>active in the team</t>
  </si>
  <si>
    <t>works in team</t>
  </si>
  <si>
    <t>good teamwork</t>
  </si>
  <si>
    <t>learns by explaining to partner</t>
  </si>
  <si>
    <t>partner profits</t>
  </si>
  <si>
    <t>no, team distracts her</t>
  </si>
  <si>
    <t>no, distractions in team</t>
  </si>
  <si>
    <t>struggles when working in team</t>
  </si>
  <si>
    <t>teamwork does not work</t>
  </si>
  <si>
    <t>feedback is not given</t>
  </si>
  <si>
    <t>no feedback</t>
  </si>
  <si>
    <t>rather submissive</t>
  </si>
  <si>
    <t xml:space="preserve">"forgets" about team mate </t>
  </si>
  <si>
    <t>does not work with her assigned partner</t>
  </si>
  <si>
    <t>can't say she would value contributions</t>
  </si>
  <si>
    <t xml:space="preserve">yes </t>
  </si>
  <si>
    <t>lots of expedient communication</t>
  </si>
  <si>
    <t>communication between partners does not help finish assigned task</t>
  </si>
  <si>
    <t>"teaches" partner</t>
  </si>
  <si>
    <t>has some good ideas</t>
  </si>
  <si>
    <t>brings in ideas</t>
  </si>
  <si>
    <t>brings her ideas in</t>
  </si>
  <si>
    <t>has good ideas</t>
  </si>
  <si>
    <t>less ideas</t>
  </si>
  <si>
    <t>too distracted, almost no ideas</t>
  </si>
  <si>
    <t>less ideas due to distraction</t>
  </si>
  <si>
    <t>some ideas are original</t>
  </si>
  <si>
    <t>had some very original ideas</t>
  </si>
  <si>
    <t>struggles</t>
  </si>
  <si>
    <t>only to some extend</t>
  </si>
  <si>
    <t>can't</t>
  </si>
  <si>
    <t>difficulites</t>
  </si>
  <si>
    <t>is okay</t>
  </si>
  <si>
    <t>can do</t>
  </si>
  <si>
    <t>is able</t>
  </si>
  <si>
    <t>is not able</t>
  </si>
  <si>
    <t>more or less</t>
  </si>
  <si>
    <t>is open</t>
  </si>
  <si>
    <t>can imagine a lot</t>
  </si>
  <si>
    <t>not always logical</t>
  </si>
  <si>
    <t>reasonable</t>
  </si>
  <si>
    <t>able to think logically</t>
  </si>
  <si>
    <t>goog logical thinking</t>
  </si>
  <si>
    <t>less logical thinking</t>
  </si>
  <si>
    <t>Heinz</t>
  </si>
  <si>
    <t>Mohammed</t>
  </si>
  <si>
    <t>dominates teammate</t>
  </si>
  <si>
    <t>dominates</t>
  </si>
  <si>
    <t>dominates partner</t>
  </si>
  <si>
    <t>struggles when working in a team</t>
  </si>
  <si>
    <t>not very well</t>
  </si>
  <si>
    <t>too dominant for team work</t>
  </si>
  <si>
    <t>gets better</t>
  </si>
  <si>
    <t>can work with others</t>
  </si>
  <si>
    <t>teamwork is possible</t>
  </si>
  <si>
    <t>asks about task and what he should do now</t>
  </si>
  <si>
    <t>asks about task</t>
  </si>
  <si>
    <t>asks about task, needs lot of help</t>
  </si>
  <si>
    <t>doesn't really include Sara</t>
  </si>
  <si>
    <t>has difficulties</t>
  </si>
  <si>
    <t>does not include others</t>
  </si>
  <si>
    <t>works more alone</t>
  </si>
  <si>
    <t>Doesn't really comunicate with teammate</t>
  </si>
  <si>
    <t>not so much communication</t>
  </si>
  <si>
    <t>not really, works mainly alone</t>
  </si>
  <si>
    <t>more of a lone fighter</t>
  </si>
  <si>
    <t>does not lead other team members</t>
  </si>
  <si>
    <t>works mostly alone</t>
  </si>
  <si>
    <t>can lead</t>
  </si>
  <si>
    <t>brings in Ideas</t>
  </si>
  <si>
    <t>struggles with new ideas</t>
  </si>
  <si>
    <t>brings in new Ideas</t>
  </si>
  <si>
    <t>brought in some ideas to the task</t>
  </si>
  <si>
    <t>has some ideas for the project</t>
  </si>
  <si>
    <t>some ideas to build</t>
  </si>
  <si>
    <t>some new ideas</t>
  </si>
  <si>
    <t>no real originality</t>
  </si>
  <si>
    <t>able to bring in some new ideas</t>
  </si>
  <si>
    <t>not very original ideas</t>
  </si>
  <si>
    <t>ideas are not very original</t>
  </si>
  <si>
    <t>only when shown</t>
  </si>
  <si>
    <t>not flexible in using others' ideas</t>
  </si>
  <si>
    <t>able to adapt on the task</t>
  </si>
  <si>
    <t>not felxible, sticks to his idea</t>
  </si>
  <si>
    <t>a bit better, includes others' ideas</t>
  </si>
  <si>
    <t>no abstraction</t>
  </si>
  <si>
    <t>little abstraction visible</t>
  </si>
  <si>
    <t>asks what he could do next every five minutes</t>
  </si>
  <si>
    <t>bad, has to be given input all the time</t>
  </si>
  <si>
    <t>asked about the task pretty often</t>
  </si>
  <si>
    <t>could finish his task without asking  between</t>
  </si>
  <si>
    <t>sticks on task with a little help</t>
  </si>
  <si>
    <t>needs help to keep building</t>
  </si>
  <si>
    <t>doesn't connect ideas often</t>
  </si>
  <si>
    <t>not able to connect to the others' ideas</t>
  </si>
  <si>
    <t>able to connect some ideas</t>
  </si>
  <si>
    <t>struggeled to connect the idea of the course</t>
  </si>
  <si>
    <t>connected the idea to his model</t>
  </si>
  <si>
    <t>included others' ideas in his build</t>
  </si>
  <si>
    <t>only accepts few ideas</t>
  </si>
  <si>
    <t>not open minded</t>
  </si>
  <si>
    <t>does struggle with new things</t>
  </si>
  <si>
    <t>prefers older things</t>
  </si>
  <si>
    <t>accepting some ideas from partner</t>
  </si>
  <si>
    <t>has his problems</t>
  </si>
  <si>
    <t>sometimes makes jokes</t>
  </si>
  <si>
    <t>tries to make jokes</t>
  </si>
  <si>
    <t>was missing, copied ideas from other groups</t>
  </si>
  <si>
    <t>struggled with having phantasy</t>
  </si>
  <si>
    <t>very bad</t>
  </si>
  <si>
    <t>was able to build an own model</t>
  </si>
  <si>
    <t>logical ability is not very good</t>
  </si>
  <si>
    <t>slightliy better logical thinking</t>
  </si>
  <si>
    <t>some logical connections</t>
  </si>
  <si>
    <t>took logical connections to subject</t>
  </si>
  <si>
    <t>Abdelrahman</t>
  </si>
  <si>
    <t>Wasn't very clear but he prefers working alone most of the time</t>
  </si>
  <si>
    <t>Prefers working alone</t>
  </si>
  <si>
    <t>Starts accepting his teammates but only when pushed to work with them</t>
  </si>
  <si>
    <t>Good but could be better</t>
  </si>
  <si>
    <t>Needs to accept his teammates to be able to be open to learning</t>
  </si>
  <si>
    <t>Has a problem with accepting his teammates' ideas</t>
  </si>
  <si>
    <t>Yes</t>
  </si>
  <si>
    <t>needs to be pushed to work with a team</t>
  </si>
  <si>
    <t>Needs to be pushed to work in a team</t>
  </si>
  <si>
    <t>yvery responsice</t>
  </si>
  <si>
    <t>Still not really</t>
  </si>
  <si>
    <t>Needs to exert more effort</t>
  </si>
  <si>
    <t>prefers his own ideas over others</t>
  </si>
  <si>
    <t>Prefers his own ideas over others'</t>
  </si>
  <si>
    <t>Prefers his own ideas ober others'</t>
  </si>
  <si>
    <t>Started accepting others' contributions</t>
  </si>
  <si>
    <t>Needs to work more on this aspect</t>
  </si>
  <si>
    <t>Started to do so</t>
  </si>
  <si>
    <t>Yes, but he doesn't prefer being the team or group leader</t>
  </si>
  <si>
    <t>yes but he doesn't prefer being the team or group  leader</t>
  </si>
  <si>
    <t>yes, but he still doesn't prefer being the team or group leader</t>
  </si>
  <si>
    <t>Great with generating new ideas</t>
  </si>
  <si>
    <t>Good with generating ne ideas</t>
  </si>
  <si>
    <t>Good with generating new ideas</t>
  </si>
  <si>
    <t>tries to be different than his team's ideas</t>
  </si>
  <si>
    <t>Good with generatin new ideas</t>
  </si>
  <si>
    <t>tries to be different from his teammates' ideas</t>
  </si>
  <si>
    <t>Tries to be different than his teammates' ideas</t>
  </si>
  <si>
    <t>needs to be more flexible. Can be a bit stupporn</t>
  </si>
  <si>
    <t>Still needs to be a bit more flexible and acceptin of other perspectives</t>
  </si>
  <si>
    <t>flexible only when persuaded</t>
  </si>
  <si>
    <t>Flexible only when persuated</t>
  </si>
  <si>
    <t>Good</t>
  </si>
  <si>
    <t>very very very persistent</t>
  </si>
  <si>
    <t>Very</t>
  </si>
  <si>
    <t>needs to work more on integration skills</t>
  </si>
  <si>
    <t>Needs to work more on those skills</t>
  </si>
  <si>
    <t>Started getting better</t>
  </si>
  <si>
    <t>needs to be convinced and persuaded</t>
  </si>
  <si>
    <t>still needs to be convinced and persuaded</t>
  </si>
  <si>
    <t>Still needs to be convinced and persuaded</t>
  </si>
  <si>
    <t>More open to accepting other ideas and approaches</t>
  </si>
  <si>
    <t>wasnt very obvious</t>
  </si>
  <si>
    <t>Wasn't obvious</t>
  </si>
  <si>
    <t>Still not clear</t>
  </si>
  <si>
    <t>Not very open humour</t>
  </si>
  <si>
    <t>a bit too logical</t>
  </si>
  <si>
    <t>Still a bit too logical</t>
  </si>
  <si>
    <t>Good logical thinking</t>
  </si>
  <si>
    <t>Great logical thinking</t>
  </si>
  <si>
    <t>Gamal</t>
  </si>
  <si>
    <t>given that the team is composed of two , yes</t>
  </si>
  <si>
    <t>He's attached to one of his teammates and refuses to work or be paired with others</t>
  </si>
  <si>
    <t>He started valuing his other teammates and is willing to work with them</t>
  </si>
  <si>
    <t>great</t>
  </si>
  <si>
    <t>Great! Respects his teammate's turns and roles</t>
  </si>
  <si>
    <t>respects his teammates' turns and roles and started guiding others into doing the same thing</t>
  </si>
  <si>
    <t>still respects his teammates' turns and roles and started guiding others into doing the same thing</t>
  </si>
  <si>
    <t>needs motivation but is responsice</t>
  </si>
  <si>
    <t>Only when asked multiple times</t>
  </si>
  <si>
    <t>very good in communicating problems or progress</t>
  </si>
  <si>
    <t>Very good in communicating problems or progress</t>
  </si>
  <si>
    <t>started asking for feedback at the end of each session</t>
  </si>
  <si>
    <t>asks for feedback at the end of each session</t>
  </si>
  <si>
    <t>asks for feedback at tha end of each session</t>
  </si>
  <si>
    <t>needs more work in this aspect</t>
  </si>
  <si>
    <t>much much better than when he started</t>
  </si>
  <si>
    <t>Needs to be persuaded</t>
  </si>
  <si>
    <t>still needs to be persuaded</t>
  </si>
  <si>
    <t>needs to be persuaded, but is easily so</t>
  </si>
  <si>
    <t>started asking his teammates for their opinion</t>
  </si>
  <si>
    <t>started initiating communication with his team and instructor</t>
  </si>
  <si>
    <t>wasn't very obvious, but could be encouraged</t>
  </si>
  <si>
    <t>So far, early signs of leading his team were observed but not strongly yes</t>
  </si>
  <si>
    <t>Constantly generates ideas</t>
  </si>
  <si>
    <t>Always comes up with multiple great ideas throughout the session</t>
  </si>
  <si>
    <t>still comes up with multiple great ideas throughout the session</t>
  </si>
  <si>
    <t>always adds his own perspective to ideas</t>
  </si>
  <si>
    <t>tries to be unique with his ideas and doesn't like replicating ideas</t>
  </si>
  <si>
    <t>tries to be unique with his ideas and doesn't like replicating ideas, even his classmates' ideas</t>
  </si>
  <si>
    <t>still tries to be unique with his ideas and doesn't like replicating ideas, even his classmates' ideas</t>
  </si>
  <si>
    <t>still tries to be unique with his ideas and doesn't like replicating ideas, even his classmate's ideas</t>
  </si>
  <si>
    <t>flexible once persuaded</t>
  </si>
  <si>
    <t>only when persuaded with good reasoning</t>
  </si>
  <si>
    <t>started being more flexible</t>
  </si>
  <si>
    <t>much more flexible and adapts to change</t>
  </si>
  <si>
    <t>Detail oriented more</t>
  </si>
  <si>
    <t>He is more detail oriented, can sometimes miss the big pic</t>
  </si>
  <si>
    <t>Still is more detail oriented, can sometimes miss the big</t>
  </si>
  <si>
    <t>still is more detail oriented can sometimes miss the big pic</t>
  </si>
  <si>
    <t>when pointed out, he notices the bigger picture</t>
  </si>
  <si>
    <t>very persistent (in a good way)</t>
  </si>
  <si>
    <t>very persistent in a good way</t>
  </si>
  <si>
    <t>very</t>
  </si>
  <si>
    <t xml:space="preserve">very </t>
  </si>
  <si>
    <t>good integration</t>
  </si>
  <si>
    <t>good integration skills but could be better</t>
  </si>
  <si>
    <t>better integration in general</t>
  </si>
  <si>
    <t>open to other ideas ore persuaded</t>
  </si>
  <si>
    <t>very open to new ideas once persuaded</t>
  </si>
  <si>
    <t>Very open to new ideas once persuaded</t>
  </si>
  <si>
    <t>very open to new ideas</t>
  </si>
  <si>
    <t>seems to be more comfortable in showing this side but is a bit shy</t>
  </si>
  <si>
    <t xml:space="preserve"> Seems to be more comfortable in showing this side but is a bit shy</t>
  </si>
  <si>
    <t>started being more comfortable in openly showing his fun side</t>
  </si>
  <si>
    <t>he was really humorous this session</t>
  </si>
  <si>
    <t>he's very reasonable and logical</t>
  </si>
  <si>
    <t>He's very reasonable and logical</t>
  </si>
  <si>
    <t>Farid</t>
  </si>
  <si>
    <t>given that the team is composed of two, yes</t>
  </si>
  <si>
    <t>Wantes to work only with a certain teammate and wasn't very open to group work</t>
  </si>
  <si>
    <t>When persuaded, he works well with his teammates</t>
  </si>
  <si>
    <t>Started accepting his teammates, but needs more work</t>
  </si>
  <si>
    <t>yes!</t>
  </si>
  <si>
    <t>shows the feedback over accomplishments</t>
  </si>
  <si>
    <t>still shows feedback over accomplishments</t>
  </si>
  <si>
    <t>still shows feedback ober accomplishments</t>
  </si>
  <si>
    <t>good!</t>
  </si>
  <si>
    <t>great!</t>
  </si>
  <si>
    <t>yes! consantly expects feedback</t>
  </si>
  <si>
    <t>constantly asks for feedback</t>
  </si>
  <si>
    <t>yes! and respects others</t>
  </si>
  <si>
    <t>very good communication</t>
  </si>
  <si>
    <t>great communicator</t>
  </si>
  <si>
    <t>wasn't very obvious, maybe later on</t>
  </si>
  <si>
    <t>wasn't very obvious</t>
  </si>
  <si>
    <t>more of a follower/executer</t>
  </si>
  <si>
    <t>not much of a leader</t>
  </si>
  <si>
    <t>flooding with ideas</t>
  </si>
  <si>
    <t>flooding with ideas still</t>
  </si>
  <si>
    <t>Flooding with ideas still, can be a bit messy to his train of thoughts</t>
  </si>
  <si>
    <t>lots of ideas generated</t>
  </si>
  <si>
    <t>generates lots of ideas</t>
  </si>
  <si>
    <t>tries to recreate ideas but adds his own touch</t>
  </si>
  <si>
    <t>recreates more than comes up with original ideas</t>
  </si>
  <si>
    <t>still recreates more than comes up with original ideas</t>
  </si>
  <si>
    <t>when pushed to come up with a new idea, he exerts effort in this area</t>
  </si>
  <si>
    <t>very flexible once persuaded</t>
  </si>
  <si>
    <t>flexible once reasoned with</t>
  </si>
  <si>
    <t>pays attention to detail more</t>
  </si>
  <si>
    <t>pays atention to detail more</t>
  </si>
  <si>
    <t>more detail-oriented but could be guided to see the bigger pic</t>
  </si>
  <si>
    <t>started seeing the bigger picture</t>
  </si>
  <si>
    <t>very!</t>
  </si>
  <si>
    <t>integrates well</t>
  </si>
  <si>
    <t>once persvaded</t>
  </si>
  <si>
    <t>only when persuaded</t>
  </si>
  <si>
    <t>only when persuated</t>
  </si>
  <si>
    <t>started being more open minded when it comes to others' ideas and suggestions</t>
  </si>
  <si>
    <t>wasn't obvious in the first session</t>
  </si>
  <si>
    <t>good sense of humor</t>
  </si>
  <si>
    <t>good logical thinking, needs to be challenged more</t>
  </si>
  <si>
    <t>Omar</t>
  </si>
  <si>
    <t>yes, values team work</t>
  </si>
  <si>
    <t>Doesn't mind working with a team</t>
  </si>
  <si>
    <t>Great</t>
  </si>
  <si>
    <t>very unresponsive at first till he's encouraged</t>
  </si>
  <si>
    <t>unresponsive until encouraged multiple times</t>
  </si>
  <si>
    <t>started giving some response</t>
  </si>
  <si>
    <t>good, but needs more</t>
  </si>
  <si>
    <t>yes respects others' roles too</t>
  </si>
  <si>
    <t>needs to communicate more</t>
  </si>
  <si>
    <t>still needs to communicate more</t>
  </si>
  <si>
    <t>more of a follower, not a leader</t>
  </si>
  <si>
    <t>once encouraged and given a push, he tries to continue with ideas</t>
  </si>
  <si>
    <t>needs encouragement to come up with ideas</t>
  </si>
  <si>
    <t>started generating more ideas on his own</t>
  </si>
  <si>
    <t>he creates more then comes up with original ideas</t>
  </si>
  <si>
    <t>very flexible once shown another perspective</t>
  </si>
  <si>
    <t>very flexible</t>
  </si>
  <si>
    <t>pays attention more to the abstract idea than the details</t>
  </si>
  <si>
    <t>He isn't detail-oriented</t>
  </si>
  <si>
    <t>he isn't detail-oriented</t>
  </si>
  <si>
    <t>he isn't detail oriented</t>
  </si>
  <si>
    <t>started paying attention to details a bit, but without unseeing the bigger picture</t>
  </si>
  <si>
    <t>average</t>
  </si>
  <si>
    <t>still average</t>
  </si>
  <si>
    <t>needs to be more persistent</t>
  </si>
  <si>
    <t>very open to other ideas and approaches</t>
  </si>
  <si>
    <t>wasnt obvious</t>
  </si>
  <si>
    <t>very humorous it was refreshing</t>
  </si>
  <si>
    <t>good sense of humour</t>
  </si>
  <si>
    <t>more creative than logical</t>
  </si>
  <si>
    <t>still more creative than logical</t>
  </si>
  <si>
    <t>Teamwork</t>
  </si>
  <si>
    <t>X</t>
  </si>
  <si>
    <t>Elefanten</t>
  </si>
  <si>
    <t>Border Collies</t>
  </si>
  <si>
    <t>Difference total</t>
  </si>
  <si>
    <t>avg. Difference</t>
  </si>
  <si>
    <t>times different</t>
  </si>
  <si>
    <t>Klasse</t>
  </si>
  <si>
    <t>Name</t>
  </si>
  <si>
    <t>Typ 1</t>
  </si>
  <si>
    <t>Typ 2</t>
  </si>
  <si>
    <t>Typ 3</t>
  </si>
  <si>
    <t>Typ 4</t>
  </si>
  <si>
    <t>Typ 5</t>
  </si>
  <si>
    <t>Typ 6</t>
  </si>
  <si>
    <t>Gesamt</t>
  </si>
  <si>
    <t>Frage</t>
  </si>
  <si>
    <t>antwort</t>
  </si>
  <si>
    <t>B</t>
  </si>
  <si>
    <t>Projekt hat Spaß gemacht</t>
  </si>
  <si>
    <t>x</t>
  </si>
  <si>
    <t>C</t>
  </si>
  <si>
    <t>Kann mit anderen arbeiten</t>
  </si>
  <si>
    <t>D</t>
  </si>
  <si>
    <t>Aufgaben leicht gefallen</t>
  </si>
  <si>
    <t>Ideen in Diskussionen</t>
  </si>
  <si>
    <t>Durchsetzen</t>
  </si>
  <si>
    <t>kreativ</t>
  </si>
  <si>
    <t>A</t>
  </si>
  <si>
    <t>konnte gut fokussieren</t>
  </si>
  <si>
    <t>Durchschnitt</t>
  </si>
  <si>
    <t>Std.Abw.</t>
  </si>
  <si>
    <t>Varianz</t>
  </si>
  <si>
    <t>Standard.abw</t>
  </si>
  <si>
    <t>Summe</t>
  </si>
  <si>
    <t>SE Test</t>
  </si>
  <si>
    <t>SE Computer</t>
  </si>
  <si>
    <t>basic directions and sequences</t>
  </si>
  <si>
    <t>1-4</t>
  </si>
  <si>
    <t>loops implemented with repeat-times commands</t>
  </si>
  <si>
    <t>5-7</t>
  </si>
  <si>
    <t>loops implemented with repeat-until commands</t>
  </si>
  <si>
    <t>8-10</t>
  </si>
  <si>
    <t>simple conditionals implemented with if commands</t>
  </si>
  <si>
    <t>11-12</t>
  </si>
  <si>
    <t>complex conditionals implemented with if/else commands</t>
  </si>
  <si>
    <t>13-16</t>
  </si>
  <si>
    <t>while conditionals</t>
  </si>
  <si>
    <t>17-18</t>
  </si>
  <si>
    <t>simple functions</t>
  </si>
  <si>
    <t>19-21</t>
  </si>
  <si>
    <t>Total</t>
  </si>
  <si>
    <t>Typ</t>
  </si>
  <si>
    <t>Mittelwert</t>
  </si>
  <si>
    <t>shows no phantasy</t>
  </si>
  <si>
    <t>does not show</t>
  </si>
  <si>
    <t>no signs of phantasy</t>
  </si>
  <si>
    <t>struggles with phantasy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</si>
</sst>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8"/>
      <name val="Arial"/>
      <family val="2"/>
    </font>
    <font>
      <sz val="12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0" borderId="0" xfId="0" applyAlignment="1">
      <alignment horizont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4" fontId="0" fillId="2" borderId="10" xfId="0" applyNumberFormat="1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center" vertical="center" wrapText="1"/>
    </xf>
    <xf numFmtId="14" fontId="0" fillId="2" borderId="5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14" fontId="0" fillId="2" borderId="10" xfId="0" applyNumberForma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2" borderId="12" xfId="0" applyFill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15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14" fontId="0" fillId="2" borderId="10" xfId="0" applyNumberFormat="1" applyFill="1" applyBorder="1" applyAlignment="1">
      <alignment horizontal="center" wrapText="1"/>
    </xf>
    <xf numFmtId="14" fontId="0" fillId="2" borderId="4" xfId="0" applyNumberFormat="1" applyFill="1" applyBorder="1" applyAlignment="1">
      <alignment horizontal="center" wrapText="1"/>
    </xf>
    <xf numFmtId="14" fontId="0" fillId="2" borderId="5" xfId="0" applyNumberForma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1" xfId="0" applyBorder="1"/>
    <xf numFmtId="0" fontId="0" fillId="0" borderId="33" xfId="0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2" fillId="0" borderId="0" xfId="0" applyFont="1" applyAlignment="1">
      <alignment horizontal="center" vertical="top"/>
    </xf>
    <xf numFmtId="0" fontId="2" fillId="2" borderId="12" xfId="0" applyFont="1" applyFill="1" applyBorder="1" applyAlignment="1">
      <alignment horizontal="center"/>
    </xf>
    <xf numFmtId="0" fontId="0" fillId="0" borderId="33" xfId="0" applyBorder="1" applyAlignment="1">
      <alignment horizontal="center" wrapText="1"/>
    </xf>
    <xf numFmtId="0" fontId="2" fillId="0" borderId="0" xfId="0" applyFo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3" borderId="22" xfId="0" applyFill="1" applyBorder="1" applyAlignment="1">
      <alignment vertical="center" wrapText="1"/>
    </xf>
    <xf numFmtId="0" fontId="0" fillId="3" borderId="23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0" fillId="3" borderId="25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9" xfId="0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1" xfId="0" applyFill="1" applyBorder="1" applyAlignment="1">
      <alignment vertical="center" wrapText="1"/>
    </xf>
    <xf numFmtId="0" fontId="0" fillId="0" borderId="0" xfId="0" applyAlignment="1">
      <alignment wrapText="1"/>
    </xf>
    <xf numFmtId="2" fontId="0" fillId="0" borderId="1" xfId="0" applyNumberFormat="1" applyBorder="1"/>
    <xf numFmtId="2" fontId="0" fillId="0" borderId="19" xfId="0" applyNumberFormat="1" applyBorder="1"/>
    <xf numFmtId="2" fontId="0" fillId="0" borderId="0" xfId="0" applyNumberFormat="1"/>
    <xf numFmtId="14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right" wrapText="1"/>
    </xf>
    <xf numFmtId="14" fontId="0" fillId="5" borderId="0" xfId="0" applyNumberFormat="1" applyFill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0" borderId="0" xfId="0" applyFont="1"/>
    <xf numFmtId="49" fontId="0" fillId="0" borderId="0" xfId="0" applyNumberFormat="1"/>
    <xf numFmtId="10" fontId="0" fillId="0" borderId="0" xfId="0" applyNumberFormat="1"/>
    <xf numFmtId="0" fontId="0" fillId="7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0" fillId="3" borderId="22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wrapText="1"/>
    </xf>
    <xf numFmtId="0" fontId="0" fillId="3" borderId="21" xfId="0" applyFill="1" applyBorder="1" applyAlignment="1">
      <alignment horizontal="center" wrapText="1"/>
    </xf>
    <xf numFmtId="0" fontId="0" fillId="3" borderId="16" xfId="0" applyFill="1" applyBorder="1" applyAlignment="1">
      <alignment horizontal="center" wrapText="1"/>
    </xf>
    <xf numFmtId="0" fontId="0" fillId="3" borderId="2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25" xfId="0" applyBorder="1" applyAlignment="1">
      <alignment horizontal="center" vertical="center"/>
    </xf>
  </cellXfs>
  <cellStyles count="1">
    <cellStyle name="Standard" xfId="0" builtinId="0"/>
  </cellStyles>
  <dxfs count="4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ont>
        <strike val="0"/>
      </font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A009-CB40-4B41-A976-425A658B6F0A}">
  <sheetPr>
    <tabColor rgb="FFFFFF00"/>
  </sheetPr>
  <dimension ref="A1:M55"/>
  <sheetViews>
    <sheetView topLeftCell="B16" workbookViewId="0">
      <selection activeCell="D21" sqref="D21"/>
    </sheetView>
  </sheetViews>
  <sheetFormatPr baseColWidth="10" defaultColWidth="11.54296875" defaultRowHeight="15" x14ac:dyDescent="0.25"/>
  <cols>
    <col min="1" max="1" width="22.1796875" style="2" customWidth="1"/>
    <col min="2" max="16384" width="11.54296875" style="2"/>
  </cols>
  <sheetData>
    <row r="1" spans="1:13" x14ac:dyDescent="0.25">
      <c r="A1" s="4" t="s">
        <v>0</v>
      </c>
      <c r="B1" s="2" t="s">
        <v>1</v>
      </c>
      <c r="C1" s="2" t="s">
        <v>2</v>
      </c>
    </row>
    <row r="2" spans="1:13" x14ac:dyDescent="0.25">
      <c r="A2" s="4" t="s">
        <v>3</v>
      </c>
      <c r="B2" s="2" t="s">
        <v>4</v>
      </c>
    </row>
    <row r="3" spans="1:13" ht="15.6" thickBot="1" x14ac:dyDescent="0.3"/>
    <row r="4" spans="1:13" x14ac:dyDescent="0.25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3" ht="15.6" thickBot="1" x14ac:dyDescent="0.3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3" s="5" customFormat="1" ht="15.6" x14ac:dyDescent="0.25">
      <c r="A6" s="10" t="s">
        <v>7</v>
      </c>
      <c r="B6" s="138" t="s">
        <v>8</v>
      </c>
      <c r="C6" s="139"/>
      <c r="D6" s="20"/>
      <c r="E6" s="144" t="s">
        <v>9</v>
      </c>
      <c r="F6" s="20"/>
      <c r="G6" s="20"/>
      <c r="H6" s="20"/>
      <c r="I6" s="20"/>
      <c r="J6" s="144" t="s">
        <v>10</v>
      </c>
      <c r="K6" s="20"/>
      <c r="L6" s="144" t="s">
        <v>11</v>
      </c>
      <c r="M6" s="21"/>
    </row>
    <row r="7" spans="1:13" ht="60" x14ac:dyDescent="0.25">
      <c r="A7" s="11" t="s">
        <v>12</v>
      </c>
      <c r="B7" s="140"/>
      <c r="C7" s="141"/>
      <c r="D7" s="22" t="s">
        <v>13</v>
      </c>
      <c r="E7" s="145"/>
      <c r="F7" s="22" t="s">
        <v>13</v>
      </c>
      <c r="G7" s="22" t="s">
        <v>14</v>
      </c>
      <c r="H7" s="22" t="s">
        <v>13</v>
      </c>
      <c r="I7" s="22" t="s">
        <v>13</v>
      </c>
      <c r="J7" s="145"/>
      <c r="K7" s="22" t="s">
        <v>13</v>
      </c>
      <c r="L7" s="145"/>
      <c r="M7" s="22" t="s">
        <v>13</v>
      </c>
    </row>
    <row r="8" spans="1:13" ht="45" x14ac:dyDescent="0.25">
      <c r="A8" s="11" t="s">
        <v>15</v>
      </c>
      <c r="B8" s="140"/>
      <c r="C8" s="141"/>
      <c r="D8" s="22" t="s">
        <v>16</v>
      </c>
      <c r="E8" s="145"/>
      <c r="F8" s="22" t="s">
        <v>13</v>
      </c>
      <c r="G8" s="3" t="s">
        <v>13</v>
      </c>
      <c r="H8" s="22" t="s">
        <v>17</v>
      </c>
      <c r="I8" s="22" t="s">
        <v>13</v>
      </c>
      <c r="J8" s="145"/>
      <c r="K8" s="22" t="s">
        <v>13</v>
      </c>
      <c r="L8" s="145"/>
      <c r="M8" s="22" t="s">
        <v>13</v>
      </c>
    </row>
    <row r="9" spans="1:13" ht="60" x14ac:dyDescent="0.25">
      <c r="A9" s="11" t="s">
        <v>18</v>
      </c>
      <c r="B9" s="140"/>
      <c r="C9" s="141"/>
      <c r="D9" s="22" t="s">
        <v>13</v>
      </c>
      <c r="E9" s="145"/>
      <c r="F9" s="22" t="s">
        <v>19</v>
      </c>
      <c r="G9" s="22" t="s">
        <v>20</v>
      </c>
      <c r="H9" s="22" t="s">
        <v>13</v>
      </c>
      <c r="I9" s="22" t="s">
        <v>13</v>
      </c>
      <c r="J9" s="145"/>
      <c r="K9" s="22" t="s">
        <v>21</v>
      </c>
      <c r="L9" s="145"/>
      <c r="M9" s="22" t="s">
        <v>22</v>
      </c>
    </row>
    <row r="10" spans="1:13" x14ac:dyDescent="0.25">
      <c r="A10" s="11" t="s">
        <v>23</v>
      </c>
      <c r="B10" s="140"/>
      <c r="C10" s="141"/>
      <c r="D10" s="22" t="s">
        <v>24</v>
      </c>
      <c r="E10" s="145"/>
      <c r="F10" s="22" t="s">
        <v>24</v>
      </c>
      <c r="G10" s="22" t="s">
        <v>24</v>
      </c>
      <c r="H10" s="22" t="s">
        <v>24</v>
      </c>
      <c r="I10" s="22" t="s">
        <v>24</v>
      </c>
      <c r="J10" s="145"/>
      <c r="K10" s="22" t="s">
        <v>24</v>
      </c>
      <c r="L10" s="145"/>
      <c r="M10" s="22" t="s">
        <v>24</v>
      </c>
    </row>
    <row r="11" spans="1:13" x14ac:dyDescent="0.25">
      <c r="A11" s="11" t="s">
        <v>25</v>
      </c>
      <c r="B11" s="140"/>
      <c r="C11" s="141"/>
      <c r="D11" s="22" t="s">
        <v>24</v>
      </c>
      <c r="E11" s="145"/>
      <c r="F11" s="22" t="s">
        <v>24</v>
      </c>
      <c r="G11" s="22" t="s">
        <v>24</v>
      </c>
      <c r="H11" s="22" t="s">
        <v>24</v>
      </c>
      <c r="I11" s="22" t="s">
        <v>24</v>
      </c>
      <c r="J11" s="145"/>
      <c r="K11" s="22" t="s">
        <v>24</v>
      </c>
      <c r="L11" s="145"/>
      <c r="M11" s="23" t="s">
        <v>24</v>
      </c>
    </row>
    <row r="12" spans="1:13" ht="30" x14ac:dyDescent="0.25">
      <c r="A12" s="11" t="s">
        <v>26</v>
      </c>
      <c r="B12" s="140"/>
      <c r="C12" s="141"/>
      <c r="D12" s="22" t="s">
        <v>13</v>
      </c>
      <c r="E12" s="145"/>
      <c r="F12" s="22" t="s">
        <v>13</v>
      </c>
      <c r="G12" s="22" t="s">
        <v>13</v>
      </c>
      <c r="H12" s="22" t="s">
        <v>13</v>
      </c>
      <c r="I12" s="22" t="s">
        <v>13</v>
      </c>
      <c r="J12" s="145"/>
      <c r="K12" s="22" t="s">
        <v>13</v>
      </c>
      <c r="L12" s="145"/>
      <c r="M12" s="22" t="s">
        <v>13</v>
      </c>
    </row>
    <row r="13" spans="1:13" ht="30" x14ac:dyDescent="0.25">
      <c r="A13" s="11" t="s">
        <v>27</v>
      </c>
      <c r="B13" s="140"/>
      <c r="C13" s="141"/>
      <c r="D13" s="22" t="s">
        <v>13</v>
      </c>
      <c r="E13" s="145"/>
      <c r="F13" s="22" t="s">
        <v>28</v>
      </c>
      <c r="G13" s="22" t="s">
        <v>13</v>
      </c>
      <c r="H13" s="22"/>
      <c r="I13" s="22" t="s">
        <v>29</v>
      </c>
      <c r="J13" s="145"/>
      <c r="K13" s="22" t="s">
        <v>13</v>
      </c>
      <c r="L13" s="145"/>
      <c r="M13" s="22" t="s">
        <v>13</v>
      </c>
    </row>
    <row r="14" spans="1:13" ht="45" x14ac:dyDescent="0.25">
      <c r="A14" s="11" t="s">
        <v>30</v>
      </c>
      <c r="B14" s="140"/>
      <c r="C14" s="141"/>
      <c r="D14" s="22" t="s">
        <v>31</v>
      </c>
      <c r="E14" s="145"/>
      <c r="F14" s="22" t="s">
        <v>13</v>
      </c>
      <c r="G14" s="22" t="s">
        <v>13</v>
      </c>
      <c r="H14" s="22" t="s">
        <v>13</v>
      </c>
      <c r="I14" s="22" t="s">
        <v>13</v>
      </c>
      <c r="J14" s="145"/>
      <c r="K14" s="22" t="s">
        <v>13</v>
      </c>
      <c r="L14" s="145"/>
      <c r="M14" s="22" t="s">
        <v>13</v>
      </c>
    </row>
    <row r="15" spans="1:13" ht="105" x14ac:dyDescent="0.25">
      <c r="A15" s="11" t="s">
        <v>32</v>
      </c>
      <c r="B15" s="140"/>
      <c r="C15" s="141"/>
      <c r="D15" s="22" t="s">
        <v>33</v>
      </c>
      <c r="E15" s="145"/>
      <c r="F15" s="22" t="s">
        <v>13</v>
      </c>
      <c r="G15" s="22" t="s">
        <v>34</v>
      </c>
      <c r="H15" s="22" t="s">
        <v>35</v>
      </c>
      <c r="I15" s="22" t="s">
        <v>13</v>
      </c>
      <c r="J15" s="145"/>
      <c r="K15" s="22" t="s">
        <v>13</v>
      </c>
      <c r="L15" s="145"/>
      <c r="M15" s="22" t="s">
        <v>13</v>
      </c>
    </row>
    <row r="16" spans="1:13" x14ac:dyDescent="0.25">
      <c r="A16" s="11" t="s">
        <v>36</v>
      </c>
      <c r="B16" s="140"/>
      <c r="C16" s="141"/>
      <c r="D16" s="22" t="s">
        <v>13</v>
      </c>
      <c r="E16" s="145"/>
      <c r="F16" s="22" t="s">
        <v>13</v>
      </c>
      <c r="G16" s="22" t="s">
        <v>13</v>
      </c>
      <c r="H16" s="22" t="s">
        <v>13</v>
      </c>
      <c r="I16" s="22" t="s">
        <v>13</v>
      </c>
      <c r="J16" s="145"/>
      <c r="K16" s="22" t="s">
        <v>13</v>
      </c>
      <c r="L16" s="145"/>
      <c r="M16" s="22" t="s">
        <v>13</v>
      </c>
    </row>
    <row r="17" spans="1:13" x14ac:dyDescent="0.25">
      <c r="A17" s="11"/>
      <c r="B17" s="140"/>
      <c r="C17" s="141"/>
      <c r="D17" s="22"/>
      <c r="E17" s="145"/>
      <c r="F17" s="22"/>
      <c r="G17" s="22"/>
      <c r="H17" s="22"/>
      <c r="I17" s="22"/>
      <c r="J17" s="145"/>
      <c r="K17" s="22"/>
      <c r="L17" s="145"/>
      <c r="M17" s="23"/>
    </row>
    <row r="18" spans="1:13" s="5" customFormat="1" ht="15.6" x14ac:dyDescent="0.25">
      <c r="A18" s="12" t="s">
        <v>37</v>
      </c>
      <c r="B18" s="140"/>
      <c r="C18" s="141"/>
      <c r="D18" s="24"/>
      <c r="E18" s="145"/>
      <c r="F18" s="24"/>
      <c r="G18" s="24"/>
      <c r="H18" s="24"/>
      <c r="I18" s="24"/>
      <c r="J18" s="145"/>
      <c r="K18" s="24"/>
      <c r="L18" s="145"/>
      <c r="M18" s="25"/>
    </row>
    <row r="19" spans="1:13" s="5" customFormat="1" ht="15.6" x14ac:dyDescent="0.25">
      <c r="A19" s="12" t="s">
        <v>38</v>
      </c>
      <c r="B19" s="140"/>
      <c r="C19" s="141"/>
      <c r="D19" s="24"/>
      <c r="E19" s="145"/>
      <c r="F19" s="24"/>
      <c r="G19" s="24"/>
      <c r="H19" s="24"/>
      <c r="I19" s="24"/>
      <c r="J19" s="145"/>
      <c r="K19" s="24"/>
      <c r="L19" s="145"/>
      <c r="M19" s="25"/>
    </row>
    <row r="20" spans="1:13" ht="30" x14ac:dyDescent="0.25">
      <c r="A20" s="11" t="s">
        <v>39</v>
      </c>
      <c r="B20" s="140"/>
      <c r="C20" s="141"/>
      <c r="D20" s="22" t="s">
        <v>40</v>
      </c>
      <c r="E20" s="145"/>
      <c r="F20" s="22" t="s">
        <v>41</v>
      </c>
      <c r="G20" s="22" t="s">
        <v>42</v>
      </c>
      <c r="H20" s="22" t="s">
        <v>43</v>
      </c>
      <c r="I20" s="22" t="s">
        <v>44</v>
      </c>
      <c r="J20" s="145"/>
      <c r="K20" s="22" t="s">
        <v>45</v>
      </c>
      <c r="L20" s="145"/>
      <c r="M20" s="22" t="s">
        <v>46</v>
      </c>
    </row>
    <row r="21" spans="1:13" ht="45" x14ac:dyDescent="0.25">
      <c r="A21" s="11" t="s">
        <v>47</v>
      </c>
      <c r="B21" s="140"/>
      <c r="C21" s="141"/>
      <c r="D21" s="22" t="s">
        <v>48</v>
      </c>
      <c r="E21" s="145"/>
      <c r="F21" s="22" t="s">
        <v>49</v>
      </c>
      <c r="G21" s="22" t="s">
        <v>24</v>
      </c>
      <c r="H21" s="22" t="s">
        <v>46</v>
      </c>
      <c r="I21" s="22" t="s">
        <v>50</v>
      </c>
      <c r="J21" s="145"/>
      <c r="K21" s="22" t="s">
        <v>24</v>
      </c>
      <c r="L21" s="145"/>
      <c r="M21" s="22" t="s">
        <v>51</v>
      </c>
    </row>
    <row r="22" spans="1:13" ht="30" x14ac:dyDescent="0.25">
      <c r="A22" s="11" t="s">
        <v>52</v>
      </c>
      <c r="B22" s="140"/>
      <c r="C22" s="141"/>
      <c r="D22" s="22" t="s">
        <v>24</v>
      </c>
      <c r="E22" s="145"/>
      <c r="F22" s="22" t="s">
        <v>24</v>
      </c>
      <c r="G22" s="22" t="s">
        <v>24</v>
      </c>
      <c r="H22" s="22" t="s">
        <v>24</v>
      </c>
      <c r="I22" s="22" t="s">
        <v>24</v>
      </c>
      <c r="J22" s="145"/>
      <c r="K22" s="22" t="s">
        <v>24</v>
      </c>
      <c r="L22" s="145"/>
      <c r="M22" s="23" t="s">
        <v>24</v>
      </c>
    </row>
    <row r="23" spans="1:13" s="5" customFormat="1" ht="15.6" x14ac:dyDescent="0.25">
      <c r="A23" s="12" t="s">
        <v>53</v>
      </c>
      <c r="B23" s="140"/>
      <c r="C23" s="141"/>
      <c r="D23" s="24"/>
      <c r="E23" s="145"/>
      <c r="F23" s="24"/>
      <c r="G23" s="24"/>
      <c r="H23" s="24"/>
      <c r="I23" s="24"/>
      <c r="J23" s="145"/>
      <c r="K23" s="24"/>
      <c r="L23" s="145"/>
      <c r="M23" s="25"/>
    </row>
    <row r="24" spans="1:13" x14ac:dyDescent="0.25">
      <c r="A24" s="11" t="s">
        <v>54</v>
      </c>
      <c r="B24" s="140"/>
      <c r="C24" s="141"/>
      <c r="D24" s="22" t="s">
        <v>24</v>
      </c>
      <c r="E24" s="145"/>
      <c r="F24" s="22" t="s">
        <v>24</v>
      </c>
      <c r="G24" s="22" t="s">
        <v>24</v>
      </c>
      <c r="H24" s="22" t="s">
        <v>24</v>
      </c>
      <c r="I24" s="22"/>
      <c r="J24" s="145"/>
      <c r="K24" s="22"/>
      <c r="L24" s="145"/>
      <c r="M24" s="23" t="s">
        <v>24</v>
      </c>
    </row>
    <row r="25" spans="1:13" ht="45" x14ac:dyDescent="0.25">
      <c r="A25" s="11" t="s">
        <v>55</v>
      </c>
      <c r="B25" s="140"/>
      <c r="C25" s="141"/>
      <c r="D25" s="22" t="s">
        <v>56</v>
      </c>
      <c r="E25" s="145"/>
      <c r="F25" s="22" t="s">
        <v>57</v>
      </c>
      <c r="G25" s="22" t="s">
        <v>24</v>
      </c>
      <c r="H25" s="22" t="s">
        <v>56</v>
      </c>
      <c r="I25" s="22" t="s">
        <v>13</v>
      </c>
      <c r="J25" s="145"/>
      <c r="K25" s="22" t="s">
        <v>58</v>
      </c>
      <c r="L25" s="145"/>
      <c r="M25" s="22" t="s">
        <v>13</v>
      </c>
    </row>
    <row r="26" spans="1:13" x14ac:dyDescent="0.25">
      <c r="A26" s="11" t="s">
        <v>59</v>
      </c>
      <c r="B26" s="140"/>
      <c r="C26" s="141"/>
      <c r="D26" s="22" t="s">
        <v>56</v>
      </c>
      <c r="E26" s="145"/>
      <c r="F26" s="22" t="s">
        <v>56</v>
      </c>
      <c r="G26" s="22" t="s">
        <v>56</v>
      </c>
      <c r="H26" s="22" t="s">
        <v>56</v>
      </c>
      <c r="I26" s="22" t="s">
        <v>56</v>
      </c>
      <c r="J26" s="145"/>
      <c r="K26" s="22" t="s">
        <v>56</v>
      </c>
      <c r="L26" s="145"/>
      <c r="M26" s="22" t="s">
        <v>56</v>
      </c>
    </row>
    <row r="27" spans="1:13" s="5" customFormat="1" ht="15.6" x14ac:dyDescent="0.25">
      <c r="A27" s="12" t="s">
        <v>60</v>
      </c>
      <c r="B27" s="140"/>
      <c r="C27" s="141"/>
      <c r="D27" s="24"/>
      <c r="E27" s="145"/>
      <c r="F27" s="24"/>
      <c r="G27" s="24"/>
      <c r="H27" s="24"/>
      <c r="I27" s="24"/>
      <c r="J27" s="145"/>
      <c r="K27" s="24"/>
      <c r="L27" s="145"/>
      <c r="M27" s="25"/>
    </row>
    <row r="28" spans="1:13" ht="60" x14ac:dyDescent="0.25">
      <c r="A28" s="11" t="s">
        <v>61</v>
      </c>
      <c r="B28" s="140"/>
      <c r="C28" s="141"/>
      <c r="D28" s="22" t="s">
        <v>13</v>
      </c>
      <c r="E28" s="145"/>
      <c r="F28" s="22" t="s">
        <v>62</v>
      </c>
      <c r="G28" s="22" t="s">
        <v>63</v>
      </c>
      <c r="H28" s="22" t="s">
        <v>13</v>
      </c>
      <c r="I28" s="22" t="s">
        <v>13</v>
      </c>
      <c r="J28" s="145"/>
      <c r="K28" s="22" t="s">
        <v>13</v>
      </c>
      <c r="L28" s="145"/>
      <c r="M28" s="22" t="s">
        <v>13</v>
      </c>
    </row>
    <row r="29" spans="1:13" x14ac:dyDescent="0.25">
      <c r="A29" s="11" t="s">
        <v>64</v>
      </c>
      <c r="B29" s="140"/>
      <c r="C29" s="141"/>
      <c r="D29" s="22" t="s">
        <v>24</v>
      </c>
      <c r="E29" s="145"/>
      <c r="F29" s="22" t="s">
        <v>24</v>
      </c>
      <c r="G29" s="22" t="s">
        <v>24</v>
      </c>
      <c r="H29" s="22" t="s">
        <v>24</v>
      </c>
      <c r="I29" s="22" t="s">
        <v>24</v>
      </c>
      <c r="J29" s="145"/>
      <c r="K29" s="22" t="s">
        <v>24</v>
      </c>
      <c r="L29" s="145"/>
      <c r="M29" s="23" t="s">
        <v>24</v>
      </c>
    </row>
    <row r="30" spans="1:13" x14ac:dyDescent="0.25">
      <c r="A30" s="11" t="s">
        <v>65</v>
      </c>
      <c r="B30" s="140"/>
      <c r="C30" s="141"/>
      <c r="D30" s="22" t="s">
        <v>24</v>
      </c>
      <c r="E30" s="145"/>
      <c r="F30" s="22" t="s">
        <v>24</v>
      </c>
      <c r="G30" s="22" t="s">
        <v>24</v>
      </c>
      <c r="H30" s="22" t="s">
        <v>24</v>
      </c>
      <c r="I30" s="22" t="s">
        <v>24</v>
      </c>
      <c r="J30" s="145"/>
      <c r="K30" s="22" t="s">
        <v>24</v>
      </c>
      <c r="L30" s="145"/>
      <c r="M30" s="23" t="s">
        <v>24</v>
      </c>
    </row>
    <row r="31" spans="1:13" x14ac:dyDescent="0.25">
      <c r="A31" s="11" t="s">
        <v>66</v>
      </c>
      <c r="B31" s="140"/>
      <c r="C31" s="141"/>
      <c r="D31" s="22" t="s">
        <v>24</v>
      </c>
      <c r="E31" s="145"/>
      <c r="F31" s="22" t="s">
        <v>24</v>
      </c>
      <c r="G31" s="22" t="s">
        <v>24</v>
      </c>
      <c r="H31" s="22" t="s">
        <v>24</v>
      </c>
      <c r="I31" s="22" t="s">
        <v>24</v>
      </c>
      <c r="J31" s="145"/>
      <c r="K31" s="22" t="s">
        <v>24</v>
      </c>
      <c r="L31" s="145"/>
      <c r="M31" s="23" t="s">
        <v>24</v>
      </c>
    </row>
    <row r="32" spans="1:13" s="5" customFormat="1" ht="15.6" x14ac:dyDescent="0.25">
      <c r="A32" s="12" t="s">
        <v>67</v>
      </c>
      <c r="B32" s="140"/>
      <c r="C32" s="141"/>
      <c r="D32" s="24"/>
      <c r="E32" s="145"/>
      <c r="F32" s="24"/>
      <c r="G32" s="24"/>
      <c r="H32" s="24"/>
      <c r="I32" s="24"/>
      <c r="J32" s="145"/>
      <c r="K32" s="24"/>
      <c r="L32" s="145"/>
      <c r="M32" s="25"/>
    </row>
    <row r="33" spans="1:13" ht="45" x14ac:dyDescent="0.25">
      <c r="A33" s="11" t="s">
        <v>68</v>
      </c>
      <c r="B33" s="140"/>
      <c r="C33" s="141"/>
      <c r="D33" s="22" t="s">
        <v>69</v>
      </c>
      <c r="E33" s="145"/>
      <c r="F33" s="22" t="s">
        <v>70</v>
      </c>
      <c r="G33" s="22" t="s">
        <v>71</v>
      </c>
      <c r="H33" s="22" t="s">
        <v>70</v>
      </c>
      <c r="I33" s="22" t="s">
        <v>72</v>
      </c>
      <c r="J33" s="145"/>
      <c r="K33" s="22" t="s">
        <v>73</v>
      </c>
      <c r="L33" s="145"/>
      <c r="M33" s="22" t="s">
        <v>13</v>
      </c>
    </row>
    <row r="34" spans="1:13" ht="15.6" thickBot="1" x14ac:dyDescent="0.3">
      <c r="A34" s="13"/>
      <c r="B34" s="140"/>
      <c r="C34" s="141"/>
      <c r="D34" s="26"/>
      <c r="E34" s="145"/>
      <c r="F34" s="26"/>
      <c r="G34" s="26"/>
      <c r="H34" s="26"/>
      <c r="I34" s="26"/>
      <c r="J34" s="145"/>
      <c r="K34" s="26"/>
      <c r="L34" s="145"/>
      <c r="M34" s="27"/>
    </row>
    <row r="35" spans="1:13" s="5" customFormat="1" ht="31.2" x14ac:dyDescent="0.25">
      <c r="A35" s="10" t="s">
        <v>74</v>
      </c>
      <c r="B35" s="140"/>
      <c r="C35" s="141"/>
      <c r="D35" s="20"/>
      <c r="E35" s="145"/>
      <c r="F35" s="20"/>
      <c r="G35" s="20"/>
      <c r="H35" s="20"/>
      <c r="I35" s="20"/>
      <c r="J35" s="145"/>
      <c r="K35" s="20"/>
      <c r="L35" s="145"/>
      <c r="M35" s="21"/>
    </row>
    <row r="36" spans="1:13" s="5" customFormat="1" ht="15.6" x14ac:dyDescent="0.25">
      <c r="A36" s="12" t="s">
        <v>75</v>
      </c>
      <c r="B36" s="140"/>
      <c r="C36" s="141"/>
      <c r="D36" s="24">
        <f>AVERAGE(D37:D39)</f>
        <v>1.3333333333333333</v>
      </c>
      <c r="E36" s="145"/>
      <c r="F36" s="24">
        <f>AVERAGE(F37:F39)</f>
        <v>1.3333333333333333</v>
      </c>
      <c r="G36" s="24">
        <f>AVERAGE(G37:G39)</f>
        <v>1.3333333333333333</v>
      </c>
      <c r="H36" s="24">
        <f>AVERAGE(H37:H39)</f>
        <v>2</v>
      </c>
      <c r="I36" s="24">
        <f>AVERAGE(I37:I39)</f>
        <v>1.3333333333333333</v>
      </c>
      <c r="J36" s="145"/>
      <c r="K36" s="24">
        <f>AVERAGE(K37:K39)</f>
        <v>1.3333333333333333</v>
      </c>
      <c r="L36" s="145"/>
      <c r="M36" s="24">
        <f>AVERAGE(M37:M39)</f>
        <v>1.3333333333333333</v>
      </c>
    </row>
    <row r="37" spans="1:13" x14ac:dyDescent="0.25">
      <c r="A37" s="11" t="s">
        <v>76</v>
      </c>
      <c r="B37" s="140"/>
      <c r="C37" s="141"/>
      <c r="D37" s="22">
        <v>2</v>
      </c>
      <c r="E37" s="145"/>
      <c r="F37" s="22">
        <v>2</v>
      </c>
      <c r="G37" s="22">
        <v>2</v>
      </c>
      <c r="H37" s="22">
        <v>2</v>
      </c>
      <c r="I37" s="22">
        <v>2</v>
      </c>
      <c r="J37" s="145"/>
      <c r="K37" s="22">
        <v>2</v>
      </c>
      <c r="L37" s="145"/>
      <c r="M37" s="23">
        <v>2</v>
      </c>
    </row>
    <row r="38" spans="1:13" x14ac:dyDescent="0.25">
      <c r="A38" s="11" t="s">
        <v>77</v>
      </c>
      <c r="B38" s="140"/>
      <c r="C38" s="141"/>
      <c r="D38" s="22">
        <v>1</v>
      </c>
      <c r="E38" s="145"/>
      <c r="F38" s="22">
        <v>1</v>
      </c>
      <c r="G38" s="22">
        <v>1</v>
      </c>
      <c r="H38" s="22">
        <v>2</v>
      </c>
      <c r="I38" s="22">
        <v>1</v>
      </c>
      <c r="J38" s="145"/>
      <c r="K38" s="22">
        <v>1</v>
      </c>
      <c r="L38" s="145"/>
      <c r="M38" s="23">
        <v>1</v>
      </c>
    </row>
    <row r="39" spans="1:13" ht="30" x14ac:dyDescent="0.25">
      <c r="A39" s="11" t="s">
        <v>78</v>
      </c>
      <c r="B39" s="140"/>
      <c r="C39" s="141"/>
      <c r="D39" s="22">
        <v>1</v>
      </c>
      <c r="E39" s="145"/>
      <c r="F39" s="22">
        <v>1</v>
      </c>
      <c r="G39" s="22">
        <v>1</v>
      </c>
      <c r="H39" s="22">
        <v>2</v>
      </c>
      <c r="I39" s="22">
        <v>1</v>
      </c>
      <c r="J39" s="145"/>
      <c r="K39" s="22">
        <v>1</v>
      </c>
      <c r="L39" s="145"/>
      <c r="M39" s="23">
        <v>1</v>
      </c>
    </row>
    <row r="40" spans="1:13" s="5" customFormat="1" ht="15.6" x14ac:dyDescent="0.25">
      <c r="A40" s="12" t="s">
        <v>79</v>
      </c>
      <c r="B40" s="140"/>
      <c r="C40" s="141"/>
      <c r="D40" s="24" t="e">
        <f>AVERAGE(D41:D42)</f>
        <v>#DIV/0!</v>
      </c>
      <c r="E40" s="145"/>
      <c r="F40" s="24">
        <f>AVERAGE(F41:F42)</f>
        <v>2</v>
      </c>
      <c r="G40" s="24">
        <f>AVERAGE(G41:G42)</f>
        <v>2</v>
      </c>
      <c r="H40" s="24">
        <f>AVERAGE(H41:H42)</f>
        <v>2</v>
      </c>
      <c r="I40" s="24">
        <f>AVERAGE(I41:I42)</f>
        <v>2</v>
      </c>
      <c r="J40" s="145"/>
      <c r="K40" s="24">
        <f>AVERAGE(K41:K42)</f>
        <v>2</v>
      </c>
      <c r="L40" s="145"/>
      <c r="M40" s="24">
        <f>AVERAGE(M41:M42)</f>
        <v>2</v>
      </c>
    </row>
    <row r="41" spans="1:13" x14ac:dyDescent="0.25">
      <c r="A41" s="11" t="s">
        <v>80</v>
      </c>
      <c r="B41" s="140"/>
      <c r="C41" s="141"/>
      <c r="D41" s="22" t="s">
        <v>24</v>
      </c>
      <c r="E41" s="145"/>
      <c r="F41" s="22">
        <v>2</v>
      </c>
      <c r="G41" s="22" t="s">
        <v>24</v>
      </c>
      <c r="H41" s="22" t="s">
        <v>24</v>
      </c>
      <c r="I41" s="22" t="s">
        <v>24</v>
      </c>
      <c r="J41" s="145"/>
      <c r="K41" s="22">
        <v>2</v>
      </c>
      <c r="L41" s="145"/>
      <c r="M41" s="23">
        <v>2</v>
      </c>
    </row>
    <row r="42" spans="1:13" ht="30" x14ac:dyDescent="0.25">
      <c r="A42" s="11" t="s">
        <v>81</v>
      </c>
      <c r="B42" s="140"/>
      <c r="C42" s="141"/>
      <c r="D42" s="22" t="s">
        <v>24</v>
      </c>
      <c r="E42" s="145"/>
      <c r="F42" s="22">
        <v>2</v>
      </c>
      <c r="G42" s="22">
        <v>2</v>
      </c>
      <c r="H42" s="22">
        <v>2</v>
      </c>
      <c r="I42" s="22">
        <v>2</v>
      </c>
      <c r="J42" s="145"/>
      <c r="K42" s="22">
        <v>2</v>
      </c>
      <c r="L42" s="145"/>
      <c r="M42" s="23">
        <v>2</v>
      </c>
    </row>
    <row r="43" spans="1:13" s="5" customFormat="1" ht="15.6" x14ac:dyDescent="0.25">
      <c r="A43" s="12" t="s">
        <v>82</v>
      </c>
      <c r="B43" s="140"/>
      <c r="C43" s="141"/>
      <c r="D43" s="24">
        <f>AVERAGE(D44:D46)</f>
        <v>2</v>
      </c>
      <c r="E43" s="145"/>
      <c r="F43" s="24">
        <f>AVERAGE(F44:F46)</f>
        <v>1.5</v>
      </c>
      <c r="G43" s="24">
        <f>AVERAGE(G44:G46)</f>
        <v>2</v>
      </c>
      <c r="H43" s="24">
        <f>AVERAGE(H44:H46)</f>
        <v>2</v>
      </c>
      <c r="I43" s="24">
        <f>AVERAGE(I44:I46)</f>
        <v>2</v>
      </c>
      <c r="J43" s="145"/>
      <c r="K43" s="24">
        <f>AVERAGE(K44:K46)</f>
        <v>2</v>
      </c>
      <c r="L43" s="145"/>
      <c r="M43" s="24">
        <f>AVERAGE(M44:M46)</f>
        <v>2</v>
      </c>
    </row>
    <row r="44" spans="1:13" x14ac:dyDescent="0.25">
      <c r="A44" s="11" t="s">
        <v>83</v>
      </c>
      <c r="B44" s="140"/>
      <c r="C44" s="141"/>
      <c r="D44" s="22" t="s">
        <v>24</v>
      </c>
      <c r="E44" s="145"/>
      <c r="F44" s="22" t="s">
        <v>24</v>
      </c>
      <c r="G44" s="22" t="s">
        <v>24</v>
      </c>
      <c r="H44" s="22" t="s">
        <v>24</v>
      </c>
      <c r="I44" s="22" t="s">
        <v>24</v>
      </c>
      <c r="J44" s="145"/>
      <c r="K44" s="22" t="s">
        <v>24</v>
      </c>
      <c r="L44" s="145"/>
      <c r="M44" s="23" t="s">
        <v>24</v>
      </c>
    </row>
    <row r="45" spans="1:13" ht="30" x14ac:dyDescent="0.25">
      <c r="A45" s="11" t="s">
        <v>84</v>
      </c>
      <c r="B45" s="140"/>
      <c r="C45" s="141"/>
      <c r="D45" s="22">
        <v>2</v>
      </c>
      <c r="E45" s="145"/>
      <c r="F45" s="22">
        <v>2</v>
      </c>
      <c r="G45" s="22">
        <v>2</v>
      </c>
      <c r="H45" s="22">
        <v>2</v>
      </c>
      <c r="I45" s="22">
        <v>2</v>
      </c>
      <c r="J45" s="145"/>
      <c r="K45" s="22">
        <v>2</v>
      </c>
      <c r="L45" s="145"/>
      <c r="M45" s="23">
        <v>2</v>
      </c>
    </row>
    <row r="46" spans="1:13" ht="30" x14ac:dyDescent="0.25">
      <c r="A46" s="11" t="s">
        <v>85</v>
      </c>
      <c r="B46" s="140"/>
      <c r="C46" s="141"/>
      <c r="D46" s="22" t="s">
        <v>24</v>
      </c>
      <c r="E46" s="145"/>
      <c r="F46" s="22">
        <v>1</v>
      </c>
      <c r="G46" s="22">
        <v>2</v>
      </c>
      <c r="H46" s="22">
        <v>2</v>
      </c>
      <c r="I46" s="22">
        <v>2</v>
      </c>
      <c r="J46" s="145"/>
      <c r="K46" s="22">
        <v>2</v>
      </c>
      <c r="L46" s="145"/>
      <c r="M46" s="23">
        <v>2</v>
      </c>
    </row>
    <row r="47" spans="1:13" s="5" customFormat="1" ht="15.6" x14ac:dyDescent="0.25">
      <c r="A47" s="12" t="s">
        <v>86</v>
      </c>
      <c r="B47" s="140"/>
      <c r="C47" s="141"/>
      <c r="D47" s="24">
        <f>AVERAGE(D48:D51)</f>
        <v>2</v>
      </c>
      <c r="E47" s="145"/>
      <c r="F47" s="24">
        <f>AVERAGE(F48:F51)</f>
        <v>2</v>
      </c>
      <c r="G47" s="24">
        <f>AVERAGE(G48:G51)</f>
        <v>2</v>
      </c>
      <c r="H47" s="24">
        <f>AVERAGE(H48:H51)</f>
        <v>2</v>
      </c>
      <c r="I47" s="24">
        <f>AVERAGE(I48:I51)</f>
        <v>2</v>
      </c>
      <c r="J47" s="145"/>
      <c r="K47" s="24">
        <f>AVERAGE(K48:K51)</f>
        <v>2</v>
      </c>
      <c r="L47" s="145"/>
      <c r="M47" s="24">
        <f>AVERAGE(M48:M51)</f>
        <v>2</v>
      </c>
    </row>
    <row r="48" spans="1:13" x14ac:dyDescent="0.25">
      <c r="A48" s="11" t="s">
        <v>87</v>
      </c>
      <c r="B48" s="140"/>
      <c r="C48" s="141"/>
      <c r="D48" s="22">
        <v>2</v>
      </c>
      <c r="E48" s="145"/>
      <c r="F48" s="22">
        <v>2</v>
      </c>
      <c r="G48" s="22">
        <v>2</v>
      </c>
      <c r="H48" s="22">
        <v>2</v>
      </c>
      <c r="I48" s="22">
        <v>2</v>
      </c>
      <c r="J48" s="145"/>
      <c r="K48" s="22">
        <v>2</v>
      </c>
      <c r="L48" s="145"/>
      <c r="M48" s="23">
        <v>2</v>
      </c>
    </row>
    <row r="49" spans="1:13" x14ac:dyDescent="0.25">
      <c r="A49" s="11" t="s">
        <v>88</v>
      </c>
      <c r="B49" s="140"/>
      <c r="C49" s="141"/>
      <c r="D49" s="22" t="s">
        <v>24</v>
      </c>
      <c r="E49" s="145"/>
      <c r="F49" s="22" t="s">
        <v>24</v>
      </c>
      <c r="G49" s="22">
        <v>2</v>
      </c>
      <c r="H49" s="22" t="s">
        <v>24</v>
      </c>
      <c r="I49" s="22" t="s">
        <v>24</v>
      </c>
      <c r="J49" s="145"/>
      <c r="K49" s="22" t="s">
        <v>24</v>
      </c>
      <c r="L49" s="145"/>
      <c r="M49" s="23" t="s">
        <v>24</v>
      </c>
    </row>
    <row r="50" spans="1:13" ht="29.25" customHeight="1" x14ac:dyDescent="0.25">
      <c r="A50" s="11" t="s">
        <v>89</v>
      </c>
      <c r="B50" s="140"/>
      <c r="C50" s="141"/>
      <c r="D50" s="22">
        <v>2</v>
      </c>
      <c r="E50" s="145"/>
      <c r="F50" s="22" t="s">
        <v>24</v>
      </c>
      <c r="G50" s="22">
        <v>2</v>
      </c>
      <c r="H50" s="22">
        <v>2</v>
      </c>
      <c r="I50" s="22" t="s">
        <v>24</v>
      </c>
      <c r="J50" s="145"/>
      <c r="K50" s="22">
        <v>2</v>
      </c>
      <c r="L50" s="145"/>
      <c r="M50" s="23">
        <v>2</v>
      </c>
    </row>
    <row r="51" spans="1:13" x14ac:dyDescent="0.25">
      <c r="A51" s="11" t="s">
        <v>90</v>
      </c>
      <c r="B51" s="140"/>
      <c r="C51" s="141"/>
      <c r="D51" s="22" t="s">
        <v>24</v>
      </c>
      <c r="E51" s="145"/>
      <c r="F51" s="22" t="s">
        <v>24</v>
      </c>
      <c r="G51" s="22" t="s">
        <v>24</v>
      </c>
      <c r="H51" s="22" t="s">
        <v>24</v>
      </c>
      <c r="I51" s="22" t="s">
        <v>24</v>
      </c>
      <c r="J51" s="145"/>
      <c r="K51" s="22" t="s">
        <v>24</v>
      </c>
      <c r="L51" s="145"/>
      <c r="M51" s="23" t="s">
        <v>24</v>
      </c>
    </row>
    <row r="52" spans="1:13" s="5" customFormat="1" ht="15.6" x14ac:dyDescent="0.25">
      <c r="A52" s="12" t="s">
        <v>54</v>
      </c>
      <c r="B52" s="140"/>
      <c r="C52" s="141"/>
      <c r="D52" s="24">
        <f>AVERAGE(D53:D55)</f>
        <v>1.3333333333333333</v>
      </c>
      <c r="E52" s="145"/>
      <c r="F52" s="24">
        <f>AVERAGE(F53:F55)</f>
        <v>1.6666666666666667</v>
      </c>
      <c r="G52" s="24">
        <f>AVERAGE(G53:G55)</f>
        <v>1</v>
      </c>
      <c r="H52" s="24">
        <f>AVERAGE(H53:H55)</f>
        <v>1.5</v>
      </c>
      <c r="I52" s="24">
        <f>AVERAGE(I53:I55)</f>
        <v>1.3333333333333333</v>
      </c>
      <c r="J52" s="145"/>
      <c r="K52" s="24">
        <f>AVERAGE(K53:K55)</f>
        <v>1</v>
      </c>
      <c r="L52" s="145"/>
      <c r="M52" s="24">
        <f>AVERAGE(M53:M55)</f>
        <v>1.6666666666666667</v>
      </c>
    </row>
    <row r="53" spans="1:13" ht="30" x14ac:dyDescent="0.25">
      <c r="A53" s="11" t="s">
        <v>91</v>
      </c>
      <c r="B53" s="140"/>
      <c r="C53" s="141"/>
      <c r="D53" s="22">
        <v>2</v>
      </c>
      <c r="E53" s="145"/>
      <c r="F53" s="22">
        <v>2</v>
      </c>
      <c r="G53" s="22">
        <v>1</v>
      </c>
      <c r="H53" s="22">
        <v>2</v>
      </c>
      <c r="I53" s="22">
        <v>2</v>
      </c>
      <c r="J53" s="145"/>
      <c r="K53" s="22">
        <v>1</v>
      </c>
      <c r="L53" s="145"/>
      <c r="M53" s="23">
        <v>2</v>
      </c>
    </row>
    <row r="54" spans="1:13" x14ac:dyDescent="0.25">
      <c r="A54" s="11" t="s">
        <v>92</v>
      </c>
      <c r="B54" s="140"/>
      <c r="C54" s="141"/>
      <c r="D54" s="22">
        <v>1</v>
      </c>
      <c r="E54" s="145"/>
      <c r="F54" s="22">
        <v>2</v>
      </c>
      <c r="G54" s="22">
        <v>1</v>
      </c>
      <c r="H54" s="22" t="s">
        <v>24</v>
      </c>
      <c r="I54" s="22">
        <v>1</v>
      </c>
      <c r="J54" s="145"/>
      <c r="K54" s="22">
        <v>1</v>
      </c>
      <c r="L54" s="145"/>
      <c r="M54" s="23">
        <v>2</v>
      </c>
    </row>
    <row r="55" spans="1:13" ht="30" x14ac:dyDescent="0.25">
      <c r="A55" s="9" t="s">
        <v>93</v>
      </c>
      <c r="B55" s="142"/>
      <c r="C55" s="143"/>
      <c r="D55" s="28">
        <v>1</v>
      </c>
      <c r="E55" s="146"/>
      <c r="F55" s="28">
        <v>1</v>
      </c>
      <c r="G55" s="28">
        <v>1</v>
      </c>
      <c r="H55" s="28">
        <v>1</v>
      </c>
      <c r="I55" s="28">
        <v>1</v>
      </c>
      <c r="J55" s="146"/>
      <c r="K55" s="28">
        <v>1</v>
      </c>
      <c r="L55" s="146"/>
      <c r="M55" s="29">
        <v>1</v>
      </c>
    </row>
  </sheetData>
  <mergeCells count="4">
    <mergeCell ref="B6:C55"/>
    <mergeCell ref="E6:E55"/>
    <mergeCell ref="L6:L55"/>
    <mergeCell ref="J6:J55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64EAB-BE65-4846-A68F-7A4B9AD890C1}">
  <sheetPr>
    <tabColor rgb="FF00B050"/>
  </sheetPr>
  <dimension ref="A1:N56"/>
  <sheetViews>
    <sheetView topLeftCell="A31" zoomScale="85" zoomScaleNormal="85" workbookViewId="0">
      <selection activeCell="H40" sqref="H40"/>
    </sheetView>
  </sheetViews>
  <sheetFormatPr baseColWidth="10" defaultColWidth="11.54296875" defaultRowHeight="15" x14ac:dyDescent="0.25"/>
  <cols>
    <col min="1" max="1" width="22.1796875" customWidth="1"/>
  </cols>
  <sheetData>
    <row r="1" spans="1:14" x14ac:dyDescent="0.25">
      <c r="A1" s="1" t="s">
        <v>0</v>
      </c>
      <c r="B1" t="s">
        <v>164</v>
      </c>
      <c r="C1" t="s">
        <v>165</v>
      </c>
    </row>
    <row r="2" spans="1:14" x14ac:dyDescent="0.25">
      <c r="A2" s="1" t="s">
        <v>3</v>
      </c>
      <c r="B2" t="s">
        <v>166</v>
      </c>
    </row>
    <row r="3" spans="1:14" ht="15.6" thickBot="1" x14ac:dyDescent="0.3"/>
    <row r="4" spans="1:14" x14ac:dyDescent="0.25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4" ht="15.6" thickBot="1" x14ac:dyDescent="0.3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4" s="6" customFormat="1" ht="15.6" x14ac:dyDescent="0.3">
      <c r="A6" s="51" t="s">
        <v>7</v>
      </c>
      <c r="B6" s="150"/>
      <c r="C6" s="52"/>
      <c r="D6" s="52"/>
      <c r="E6" s="144" t="s">
        <v>9</v>
      </c>
      <c r="F6" s="52"/>
      <c r="G6" s="52"/>
      <c r="H6" s="52"/>
      <c r="I6" s="52"/>
      <c r="J6" s="144" t="s">
        <v>10</v>
      </c>
      <c r="K6" s="52"/>
      <c r="L6" s="52"/>
      <c r="M6" s="53"/>
      <c r="N6" s="54"/>
    </row>
    <row r="7" spans="1:14" ht="30" x14ac:dyDescent="0.25">
      <c r="A7" s="11" t="s">
        <v>12</v>
      </c>
      <c r="B7" s="151"/>
      <c r="C7" s="55" t="s">
        <v>167</v>
      </c>
      <c r="D7" s="55" t="s">
        <v>168</v>
      </c>
      <c r="E7" s="145"/>
      <c r="F7" s="55" t="s">
        <v>169</v>
      </c>
      <c r="G7" s="55" t="s">
        <v>13</v>
      </c>
      <c r="H7" s="55" t="s">
        <v>137</v>
      </c>
      <c r="I7" s="55" t="s">
        <v>137</v>
      </c>
      <c r="J7" s="145"/>
      <c r="K7" s="55" t="s">
        <v>137</v>
      </c>
      <c r="L7" s="55" t="s">
        <v>137</v>
      </c>
      <c r="M7" s="56" t="s">
        <v>137</v>
      </c>
      <c r="N7" s="46"/>
    </row>
    <row r="8" spans="1:14" ht="30" x14ac:dyDescent="0.25">
      <c r="A8" s="11" t="s">
        <v>15</v>
      </c>
      <c r="B8" s="151"/>
      <c r="C8" s="55" t="s">
        <v>137</v>
      </c>
      <c r="D8" s="55" t="s">
        <v>137</v>
      </c>
      <c r="E8" s="145"/>
      <c r="F8" s="55"/>
      <c r="G8" s="55" t="s">
        <v>137</v>
      </c>
      <c r="H8" s="55"/>
      <c r="I8" s="55" t="s">
        <v>137</v>
      </c>
      <c r="J8" s="145"/>
      <c r="K8" s="55" t="s">
        <v>137</v>
      </c>
      <c r="L8" s="55" t="s">
        <v>137</v>
      </c>
      <c r="M8" s="56" t="s">
        <v>137</v>
      </c>
      <c r="N8" s="46"/>
    </row>
    <row r="9" spans="1:14" ht="45" x14ac:dyDescent="0.25">
      <c r="A9" s="11" t="s">
        <v>18</v>
      </c>
      <c r="B9" s="151"/>
      <c r="C9" s="55" t="s">
        <v>170</v>
      </c>
      <c r="D9" s="55" t="s">
        <v>171</v>
      </c>
      <c r="E9" s="145"/>
      <c r="F9" s="55" t="s">
        <v>172</v>
      </c>
      <c r="G9" s="55" t="s">
        <v>173</v>
      </c>
      <c r="H9" s="55"/>
      <c r="I9" s="55"/>
      <c r="J9" s="145"/>
      <c r="K9" s="55" t="s">
        <v>174</v>
      </c>
      <c r="L9" s="55" t="s">
        <v>175</v>
      </c>
      <c r="M9" s="57" t="s">
        <v>176</v>
      </c>
      <c r="N9" s="46"/>
    </row>
    <row r="10" spans="1:14" ht="45.6" thickBot="1" x14ac:dyDescent="0.3">
      <c r="A10" s="11" t="s">
        <v>23</v>
      </c>
      <c r="B10" s="151"/>
      <c r="C10" s="55" t="s">
        <v>177</v>
      </c>
      <c r="D10" s="55" t="s">
        <v>24</v>
      </c>
      <c r="E10" s="145"/>
      <c r="F10" s="55" t="s">
        <v>178</v>
      </c>
      <c r="G10" s="55" t="s">
        <v>24</v>
      </c>
      <c r="H10" s="55" t="s">
        <v>24</v>
      </c>
      <c r="I10" s="55" t="s">
        <v>24</v>
      </c>
      <c r="J10" s="145"/>
      <c r="K10" s="55" t="s">
        <v>24</v>
      </c>
      <c r="L10" s="55" t="s">
        <v>24</v>
      </c>
      <c r="M10" s="58" t="s">
        <v>24</v>
      </c>
      <c r="N10" s="46"/>
    </row>
    <row r="11" spans="1:14" ht="75" x14ac:dyDescent="0.25">
      <c r="A11" s="11" t="s">
        <v>25</v>
      </c>
      <c r="B11" s="151"/>
      <c r="C11" s="55" t="s">
        <v>24</v>
      </c>
      <c r="D11" s="55" t="s">
        <v>24</v>
      </c>
      <c r="E11" s="145"/>
      <c r="F11" s="55" t="s">
        <v>24</v>
      </c>
      <c r="G11" s="55" t="s">
        <v>179</v>
      </c>
      <c r="H11" s="55" t="s">
        <v>24</v>
      </c>
      <c r="I11" s="55" t="s">
        <v>24</v>
      </c>
      <c r="J11" s="145"/>
      <c r="K11" s="55" t="s">
        <v>24</v>
      </c>
      <c r="L11" s="55" t="s">
        <v>24</v>
      </c>
      <c r="M11" s="59" t="s">
        <v>24</v>
      </c>
      <c r="N11" s="46"/>
    </row>
    <row r="12" spans="1:14" ht="30" x14ac:dyDescent="0.25">
      <c r="A12" s="11" t="s">
        <v>26</v>
      </c>
      <c r="B12" s="151"/>
      <c r="C12" s="55" t="s">
        <v>180</v>
      </c>
      <c r="D12" s="55" t="s">
        <v>180</v>
      </c>
      <c r="E12" s="145"/>
      <c r="F12" s="55" t="s">
        <v>24</v>
      </c>
      <c r="G12" s="55"/>
      <c r="H12" s="55"/>
      <c r="I12" s="55"/>
      <c r="J12" s="145"/>
      <c r="K12" s="55"/>
      <c r="L12" s="55"/>
      <c r="M12" s="60"/>
      <c r="N12" s="46"/>
    </row>
    <row r="13" spans="1:14" ht="30" x14ac:dyDescent="0.25">
      <c r="A13" s="11" t="s">
        <v>27</v>
      </c>
      <c r="B13" s="151"/>
      <c r="C13" s="55" t="s">
        <v>181</v>
      </c>
      <c r="D13" s="55" t="s">
        <v>13</v>
      </c>
      <c r="E13" s="145"/>
      <c r="F13" s="55" t="s">
        <v>182</v>
      </c>
      <c r="G13" s="55" t="s">
        <v>13</v>
      </c>
      <c r="H13" s="55" t="s">
        <v>183</v>
      </c>
      <c r="I13" s="55" t="s">
        <v>13</v>
      </c>
      <c r="J13" s="145"/>
      <c r="K13" s="55" t="s">
        <v>51</v>
      </c>
      <c r="L13" s="55" t="s">
        <v>51</v>
      </c>
      <c r="M13" s="56" t="s">
        <v>51</v>
      </c>
      <c r="N13" s="46"/>
    </row>
    <row r="14" spans="1:14" ht="45" x14ac:dyDescent="0.25">
      <c r="A14" s="11" t="s">
        <v>30</v>
      </c>
      <c r="B14" s="151"/>
      <c r="C14" s="55" t="s">
        <v>184</v>
      </c>
      <c r="D14" s="55" t="s">
        <v>185</v>
      </c>
      <c r="E14" s="145"/>
      <c r="F14" s="55" t="s">
        <v>13</v>
      </c>
      <c r="G14" s="55" t="s">
        <v>13</v>
      </c>
      <c r="H14" s="55" t="s">
        <v>13</v>
      </c>
      <c r="I14" s="55" t="s">
        <v>13</v>
      </c>
      <c r="J14" s="145"/>
      <c r="K14" s="55" t="s">
        <v>13</v>
      </c>
      <c r="L14" s="55" t="s">
        <v>13</v>
      </c>
      <c r="M14" s="56" t="s">
        <v>13</v>
      </c>
      <c r="N14" s="46"/>
    </row>
    <row r="15" spans="1:14" ht="60" x14ac:dyDescent="0.25">
      <c r="A15" s="11" t="s">
        <v>32</v>
      </c>
      <c r="B15" s="151"/>
      <c r="C15" s="55" t="s">
        <v>186</v>
      </c>
      <c r="D15" s="55" t="s">
        <v>13</v>
      </c>
      <c r="E15" s="145"/>
      <c r="F15" s="55" t="s">
        <v>187</v>
      </c>
      <c r="G15" s="55" t="s">
        <v>188</v>
      </c>
      <c r="H15" s="55" t="s">
        <v>189</v>
      </c>
      <c r="I15" s="55" t="s">
        <v>190</v>
      </c>
      <c r="J15" s="145"/>
      <c r="K15" s="55" t="s">
        <v>191</v>
      </c>
      <c r="L15" s="55" t="s">
        <v>192</v>
      </c>
      <c r="M15" s="56" t="s">
        <v>193</v>
      </c>
      <c r="N15" s="46"/>
    </row>
    <row r="16" spans="1:14" ht="60" x14ac:dyDescent="0.25">
      <c r="A16" s="11" t="s">
        <v>36</v>
      </c>
      <c r="B16" s="151"/>
      <c r="C16" s="55" t="s">
        <v>194</v>
      </c>
      <c r="D16" s="55" t="s">
        <v>13</v>
      </c>
      <c r="E16" s="145"/>
      <c r="F16" s="55" t="s">
        <v>13</v>
      </c>
      <c r="G16" s="55" t="s">
        <v>13</v>
      </c>
      <c r="H16" s="55" t="s">
        <v>13</v>
      </c>
      <c r="I16" s="55" t="s">
        <v>13</v>
      </c>
      <c r="J16" s="145"/>
      <c r="K16" s="55" t="s">
        <v>195</v>
      </c>
      <c r="L16" s="55" t="s">
        <v>137</v>
      </c>
      <c r="M16" s="56" t="s">
        <v>137</v>
      </c>
      <c r="N16" s="46"/>
    </row>
    <row r="17" spans="1:14" x14ac:dyDescent="0.25">
      <c r="A17" s="61"/>
      <c r="B17" s="151"/>
      <c r="C17" s="55"/>
      <c r="D17" s="55"/>
      <c r="E17" s="145"/>
      <c r="F17" s="55"/>
      <c r="G17" s="55"/>
      <c r="H17" s="55"/>
      <c r="I17" s="55"/>
      <c r="J17" s="145"/>
      <c r="K17" s="55"/>
      <c r="L17" s="55"/>
      <c r="M17" s="56"/>
      <c r="N17" s="46"/>
    </row>
    <row r="18" spans="1:14" s="6" customFormat="1" ht="15.6" x14ac:dyDescent="0.25">
      <c r="A18" s="12" t="s">
        <v>37</v>
      </c>
      <c r="B18" s="151"/>
      <c r="C18" s="62"/>
      <c r="D18" s="62"/>
      <c r="E18" s="145"/>
      <c r="F18" s="62"/>
      <c r="G18" s="62"/>
      <c r="H18" s="62"/>
      <c r="I18" s="62"/>
      <c r="J18" s="145"/>
      <c r="K18" s="62"/>
      <c r="L18" s="62"/>
      <c r="M18" s="63"/>
      <c r="N18" s="54"/>
    </row>
    <row r="19" spans="1:14" s="6" customFormat="1" ht="15.6" x14ac:dyDescent="0.25">
      <c r="A19" s="12" t="s">
        <v>38</v>
      </c>
      <c r="B19" s="151"/>
      <c r="C19" s="62"/>
      <c r="D19" s="62"/>
      <c r="E19" s="145"/>
      <c r="F19" s="62"/>
      <c r="G19" s="62"/>
      <c r="H19" s="62"/>
      <c r="I19" s="62"/>
      <c r="J19" s="145"/>
      <c r="K19" s="62"/>
      <c r="L19" s="62"/>
      <c r="M19" s="63"/>
      <c r="N19" s="54"/>
    </row>
    <row r="20" spans="1:14" ht="75" x14ac:dyDescent="0.25">
      <c r="A20" s="11" t="s">
        <v>39</v>
      </c>
      <c r="B20" s="151"/>
      <c r="C20" s="55" t="s">
        <v>196</v>
      </c>
      <c r="D20" s="55" t="s">
        <v>197</v>
      </c>
      <c r="E20" s="145"/>
      <c r="F20" s="55" t="s">
        <v>198</v>
      </c>
      <c r="G20" s="55" t="s">
        <v>199</v>
      </c>
      <c r="H20" s="55" t="s">
        <v>200</v>
      </c>
      <c r="I20" s="55" t="s">
        <v>201</v>
      </c>
      <c r="J20" s="145"/>
      <c r="K20" s="55" t="s">
        <v>51</v>
      </c>
      <c r="L20" s="55" t="s">
        <v>202</v>
      </c>
      <c r="M20" s="56" t="s">
        <v>203</v>
      </c>
      <c r="N20" s="46"/>
    </row>
    <row r="21" spans="1:14" ht="45" x14ac:dyDescent="0.25">
      <c r="A21" s="11" t="s">
        <v>47</v>
      </c>
      <c r="B21" s="151"/>
      <c r="C21" s="55" t="s">
        <v>204</v>
      </c>
      <c r="D21" s="55" t="s">
        <v>205</v>
      </c>
      <c r="E21" s="145"/>
      <c r="F21" s="55" t="s">
        <v>13</v>
      </c>
      <c r="G21" s="55" t="s">
        <v>206</v>
      </c>
      <c r="H21" s="55" t="s">
        <v>207</v>
      </c>
      <c r="I21" s="55" t="s">
        <v>208</v>
      </c>
      <c r="J21" s="145"/>
      <c r="K21" s="55" t="s">
        <v>209</v>
      </c>
      <c r="L21" s="55" t="s">
        <v>210</v>
      </c>
      <c r="M21" s="56" t="s">
        <v>210</v>
      </c>
      <c r="N21" s="46"/>
    </row>
    <row r="22" spans="1:14" ht="30" x14ac:dyDescent="0.25">
      <c r="A22" s="11" t="s">
        <v>52</v>
      </c>
      <c r="B22" s="151"/>
      <c r="C22" s="55" t="s">
        <v>13</v>
      </c>
      <c r="D22" s="55" t="s">
        <v>13</v>
      </c>
      <c r="E22" s="145"/>
      <c r="F22" s="55" t="s">
        <v>13</v>
      </c>
      <c r="G22" s="55" t="s">
        <v>13</v>
      </c>
      <c r="H22" s="55" t="s">
        <v>13</v>
      </c>
      <c r="I22" s="55" t="s">
        <v>211</v>
      </c>
      <c r="J22" s="145"/>
      <c r="K22" s="55" t="s">
        <v>137</v>
      </c>
      <c r="L22" s="55" t="s">
        <v>137</v>
      </c>
      <c r="M22" s="56" t="s">
        <v>137</v>
      </c>
      <c r="N22" s="46"/>
    </row>
    <row r="23" spans="1:14" s="6" customFormat="1" ht="15.6" x14ac:dyDescent="0.25">
      <c r="A23" s="12" t="s">
        <v>53</v>
      </c>
      <c r="B23" s="151"/>
      <c r="C23" s="62"/>
      <c r="D23" s="62"/>
      <c r="E23" s="145"/>
      <c r="F23" s="62"/>
      <c r="G23" s="62"/>
      <c r="H23" s="62"/>
      <c r="I23" s="62"/>
      <c r="J23" s="145"/>
      <c r="K23" s="62"/>
      <c r="L23" s="62"/>
      <c r="M23" s="63"/>
      <c r="N23" s="54"/>
    </row>
    <row r="24" spans="1:14" x14ac:dyDescent="0.25">
      <c r="A24" s="11" t="s">
        <v>54</v>
      </c>
      <c r="B24" s="151"/>
      <c r="C24" s="55" t="s">
        <v>13</v>
      </c>
      <c r="D24" s="55" t="s">
        <v>13</v>
      </c>
      <c r="E24" s="145"/>
      <c r="F24" s="55" t="s">
        <v>13</v>
      </c>
      <c r="G24" s="55" t="s">
        <v>13</v>
      </c>
      <c r="H24" s="55" t="s">
        <v>13</v>
      </c>
      <c r="I24" s="55" t="s">
        <v>13</v>
      </c>
      <c r="J24" s="145"/>
      <c r="K24" s="55" t="s">
        <v>13</v>
      </c>
      <c r="L24" s="55" t="s">
        <v>13</v>
      </c>
      <c r="M24" s="56" t="s">
        <v>13</v>
      </c>
      <c r="N24" s="46"/>
    </row>
    <row r="25" spans="1:14" ht="45" x14ac:dyDescent="0.25">
      <c r="A25" s="11" t="s">
        <v>55</v>
      </c>
      <c r="B25" s="151"/>
      <c r="C25" s="55" t="s">
        <v>212</v>
      </c>
      <c r="D25" s="55" t="s">
        <v>213</v>
      </c>
      <c r="E25" s="145"/>
      <c r="F25" s="55" t="s">
        <v>13</v>
      </c>
      <c r="G25" s="55" t="s">
        <v>214</v>
      </c>
      <c r="H25" s="55" t="s">
        <v>215</v>
      </c>
      <c r="I25" s="55" t="s">
        <v>215</v>
      </c>
      <c r="J25" s="145"/>
      <c r="K25" s="55" t="s">
        <v>216</v>
      </c>
      <c r="L25" s="55" t="s">
        <v>217</v>
      </c>
      <c r="M25" s="56" t="s">
        <v>218</v>
      </c>
      <c r="N25" s="46"/>
    </row>
    <row r="26" spans="1:14" ht="60" x14ac:dyDescent="0.25">
      <c r="A26" s="11" t="s">
        <v>59</v>
      </c>
      <c r="B26" s="151"/>
      <c r="C26" s="55" t="s">
        <v>219</v>
      </c>
      <c r="D26" s="55" t="s">
        <v>220</v>
      </c>
      <c r="E26" s="145"/>
      <c r="F26" s="55" t="s">
        <v>13</v>
      </c>
      <c r="G26" s="46" t="s">
        <v>221</v>
      </c>
      <c r="H26" s="55" t="s">
        <v>222</v>
      </c>
      <c r="I26" s="55" t="s">
        <v>223</v>
      </c>
      <c r="J26" s="145"/>
      <c r="K26" s="55"/>
      <c r="L26" s="55" t="s">
        <v>24</v>
      </c>
      <c r="M26" s="56" t="s">
        <v>24</v>
      </c>
      <c r="N26" s="7" t="s">
        <v>224</v>
      </c>
    </row>
    <row r="27" spans="1:14" s="6" customFormat="1" ht="15.6" x14ac:dyDescent="0.25">
      <c r="A27" s="12" t="s">
        <v>60</v>
      </c>
      <c r="B27" s="151"/>
      <c r="C27" s="62"/>
      <c r="D27" s="62"/>
      <c r="E27" s="145"/>
      <c r="F27" s="62"/>
      <c r="G27" s="62"/>
      <c r="H27" s="62"/>
      <c r="I27" s="62"/>
      <c r="J27" s="145"/>
      <c r="K27" s="62"/>
      <c r="L27" s="62"/>
      <c r="M27" s="63"/>
      <c r="N27" s="54"/>
    </row>
    <row r="28" spans="1:14" ht="45" x14ac:dyDescent="0.25">
      <c r="A28" s="11" t="s">
        <v>61</v>
      </c>
      <c r="B28" s="151"/>
      <c r="C28" s="55" t="s">
        <v>225</v>
      </c>
      <c r="D28" s="55" t="s">
        <v>226</v>
      </c>
      <c r="E28" s="145"/>
      <c r="F28" s="55" t="s">
        <v>227</v>
      </c>
      <c r="G28" s="55" t="s">
        <v>228</v>
      </c>
      <c r="H28" s="55"/>
      <c r="I28" s="55" t="s">
        <v>229</v>
      </c>
      <c r="J28" s="145"/>
      <c r="K28" s="55"/>
      <c r="L28" s="55"/>
      <c r="M28" s="56"/>
      <c r="N28" s="46"/>
    </row>
    <row r="29" spans="1:14" ht="60" x14ac:dyDescent="0.25">
      <c r="A29" s="11" t="s">
        <v>64</v>
      </c>
      <c r="B29" s="151"/>
      <c r="C29" s="55" t="s">
        <v>230</v>
      </c>
      <c r="D29" s="55"/>
      <c r="E29" s="145"/>
      <c r="F29" s="55" t="s">
        <v>231</v>
      </c>
      <c r="G29" s="55" t="s">
        <v>232</v>
      </c>
      <c r="H29" s="55"/>
      <c r="I29" s="55"/>
      <c r="J29" s="145"/>
      <c r="K29" s="55" t="s">
        <v>233</v>
      </c>
      <c r="L29" s="55" t="s">
        <v>234</v>
      </c>
      <c r="M29" s="56"/>
      <c r="N29" s="46"/>
    </row>
    <row r="30" spans="1:14" ht="60" x14ac:dyDescent="0.25">
      <c r="A30" s="11" t="s">
        <v>65</v>
      </c>
      <c r="B30" s="151"/>
      <c r="C30" s="55" t="s">
        <v>235</v>
      </c>
      <c r="D30" s="55" t="s">
        <v>235</v>
      </c>
      <c r="E30" s="145"/>
      <c r="F30" s="55" t="s">
        <v>235</v>
      </c>
      <c r="G30" s="55" t="s">
        <v>235</v>
      </c>
      <c r="H30" s="55" t="s">
        <v>235</v>
      </c>
      <c r="I30" s="55" t="s">
        <v>235</v>
      </c>
      <c r="J30" s="145"/>
      <c r="K30" s="55" t="s">
        <v>235</v>
      </c>
      <c r="L30" s="55" t="s">
        <v>235</v>
      </c>
      <c r="M30" s="55" t="s">
        <v>236</v>
      </c>
      <c r="N30" s="7" t="s">
        <v>224</v>
      </c>
    </row>
    <row r="31" spans="1:14" x14ac:dyDescent="0.25">
      <c r="A31" s="11" t="s">
        <v>66</v>
      </c>
      <c r="B31" s="151"/>
      <c r="C31" s="55"/>
      <c r="D31" s="55"/>
      <c r="E31" s="145"/>
      <c r="F31" s="55" t="s">
        <v>207</v>
      </c>
      <c r="G31" s="55"/>
      <c r="H31" s="55"/>
      <c r="I31" s="55"/>
      <c r="J31" s="145"/>
      <c r="K31" s="55"/>
      <c r="L31" s="55"/>
      <c r="M31" s="56"/>
      <c r="N31" s="46"/>
    </row>
    <row r="32" spans="1:14" s="6" customFormat="1" ht="15.6" x14ac:dyDescent="0.25">
      <c r="A32" s="12" t="s">
        <v>67</v>
      </c>
      <c r="B32" s="151"/>
      <c r="C32" s="62"/>
      <c r="D32" s="62"/>
      <c r="E32" s="145"/>
      <c r="F32" s="62"/>
      <c r="G32" s="62"/>
      <c r="H32" s="62"/>
      <c r="I32" s="62"/>
      <c r="J32" s="145"/>
      <c r="K32" s="62"/>
      <c r="L32" s="62"/>
      <c r="M32" s="63"/>
      <c r="N32" s="54"/>
    </row>
    <row r="33" spans="1:14" ht="30" x14ac:dyDescent="0.25">
      <c r="A33" s="11" t="s">
        <v>68</v>
      </c>
      <c r="B33" s="151"/>
      <c r="C33" s="55" t="s">
        <v>237</v>
      </c>
      <c r="D33" s="55" t="s">
        <v>69</v>
      </c>
      <c r="E33" s="145"/>
      <c r="F33" s="55" t="s">
        <v>238</v>
      </c>
      <c r="G33" s="55"/>
      <c r="H33" s="55" t="s">
        <v>239</v>
      </c>
      <c r="I33" s="55"/>
      <c r="J33" s="145"/>
      <c r="K33" s="55" t="s">
        <v>51</v>
      </c>
      <c r="L33" s="55" t="s">
        <v>240</v>
      </c>
      <c r="M33" s="56"/>
      <c r="N33" s="46"/>
    </row>
    <row r="34" spans="1:14" ht="15.6" thickBot="1" x14ac:dyDescent="0.3">
      <c r="A34" s="64"/>
      <c r="B34" s="151"/>
      <c r="C34" s="65"/>
      <c r="D34" s="65"/>
      <c r="E34" s="145"/>
      <c r="F34" s="65"/>
      <c r="G34" s="65"/>
      <c r="H34" s="65"/>
      <c r="I34" s="65"/>
      <c r="J34" s="145"/>
      <c r="K34" s="65"/>
      <c r="L34" s="65"/>
      <c r="M34" s="66"/>
      <c r="N34" s="46"/>
    </row>
    <row r="35" spans="1:14" s="6" customFormat="1" ht="31.2" x14ac:dyDescent="0.25">
      <c r="A35" s="10" t="s">
        <v>74</v>
      </c>
      <c r="B35" s="151"/>
      <c r="C35" s="52"/>
      <c r="D35" s="52"/>
      <c r="E35" s="145"/>
      <c r="F35" s="52"/>
      <c r="G35" s="52"/>
      <c r="H35" s="52"/>
      <c r="I35" s="52"/>
      <c r="J35" s="145"/>
      <c r="K35" s="52"/>
      <c r="L35" s="52"/>
      <c r="M35" s="53"/>
      <c r="N35" s="54"/>
    </row>
    <row r="36" spans="1:14" s="6" customFormat="1" ht="15.6" x14ac:dyDescent="0.25">
      <c r="A36" s="12" t="s">
        <v>75</v>
      </c>
      <c r="B36" s="151"/>
      <c r="C36" s="62">
        <f>AVERAGE(C37:C39)</f>
        <v>2</v>
      </c>
      <c r="D36" s="62">
        <f>AVERAGE(D37:D39)</f>
        <v>2</v>
      </c>
      <c r="E36" s="145"/>
      <c r="F36" s="62">
        <f>AVERAGE(F37:F39)</f>
        <v>2.3333333333333335</v>
      </c>
      <c r="G36" s="62">
        <f>AVERAGE(G37:G39)</f>
        <v>2.3333333333333335</v>
      </c>
      <c r="H36" s="62">
        <f>AVERAGE(H37:H39)</f>
        <v>2.3333333333333335</v>
      </c>
      <c r="I36" s="62">
        <f>AVERAGE(I37:I39)</f>
        <v>2</v>
      </c>
      <c r="J36" s="145"/>
      <c r="K36" s="62">
        <f>AVERAGE(K37:K39)</f>
        <v>2.3333333333333335</v>
      </c>
      <c r="L36" s="62">
        <f>AVERAGE(L37:L39)</f>
        <v>2</v>
      </c>
      <c r="M36" s="62">
        <f>AVERAGE(M37:M39)</f>
        <v>2</v>
      </c>
      <c r="N36" s="54"/>
    </row>
    <row r="37" spans="1:14" x14ac:dyDescent="0.25">
      <c r="A37" s="11" t="s">
        <v>76</v>
      </c>
      <c r="B37" s="151"/>
      <c r="C37" s="55">
        <v>2</v>
      </c>
      <c r="D37" s="55">
        <v>2</v>
      </c>
      <c r="E37" s="145"/>
      <c r="F37" s="55">
        <v>2</v>
      </c>
      <c r="G37" s="55">
        <v>2</v>
      </c>
      <c r="H37" s="55">
        <v>2</v>
      </c>
      <c r="I37" s="55">
        <v>2</v>
      </c>
      <c r="J37" s="145"/>
      <c r="K37" s="55">
        <v>2</v>
      </c>
      <c r="L37" s="55">
        <v>2</v>
      </c>
      <c r="M37" s="56">
        <v>2</v>
      </c>
      <c r="N37" s="46"/>
    </row>
    <row r="38" spans="1:14" x14ac:dyDescent="0.25">
      <c r="A38" s="11" t="s">
        <v>77</v>
      </c>
      <c r="B38" s="151"/>
      <c r="C38" s="55">
        <v>2</v>
      </c>
      <c r="D38" s="55">
        <v>2</v>
      </c>
      <c r="E38" s="145"/>
      <c r="F38" s="55">
        <v>2</v>
      </c>
      <c r="G38" s="55">
        <v>2</v>
      </c>
      <c r="H38" s="55">
        <v>2</v>
      </c>
      <c r="I38" s="55">
        <v>2</v>
      </c>
      <c r="J38" s="145"/>
      <c r="K38" s="55">
        <v>2</v>
      </c>
      <c r="L38" s="55">
        <v>2</v>
      </c>
      <c r="M38" s="56">
        <v>2</v>
      </c>
      <c r="N38" s="46"/>
    </row>
    <row r="39" spans="1:14" ht="30" x14ac:dyDescent="0.25">
      <c r="A39" s="11" t="s">
        <v>78</v>
      </c>
      <c r="B39" s="151"/>
      <c r="C39" s="55">
        <v>2</v>
      </c>
      <c r="D39" s="55">
        <v>2</v>
      </c>
      <c r="E39" s="145"/>
      <c r="F39" s="55">
        <v>3</v>
      </c>
      <c r="G39" s="55">
        <v>3</v>
      </c>
      <c r="H39" s="55">
        <v>3</v>
      </c>
      <c r="I39" s="55">
        <v>2</v>
      </c>
      <c r="J39" s="145"/>
      <c r="K39" s="55">
        <v>3</v>
      </c>
      <c r="L39" s="55">
        <v>2</v>
      </c>
      <c r="M39" s="56">
        <v>2</v>
      </c>
      <c r="N39" s="46"/>
    </row>
    <row r="40" spans="1:14" s="6" customFormat="1" ht="15.6" x14ac:dyDescent="0.25">
      <c r="A40" s="12" t="s">
        <v>79</v>
      </c>
      <c r="B40" s="151"/>
      <c r="C40" s="62">
        <f>AVERAGE(C41:C42)</f>
        <v>1.5</v>
      </c>
      <c r="D40" s="62">
        <f>AVERAGE(D41:D42)</f>
        <v>2</v>
      </c>
      <c r="E40" s="145"/>
      <c r="F40" s="62">
        <f>AVERAGE(F41:F42)</f>
        <v>2</v>
      </c>
      <c r="G40" s="62">
        <f>AVERAGE(G41:G42)</f>
        <v>2</v>
      </c>
      <c r="H40" s="62">
        <f>AVERAGE(H41:H42)</f>
        <v>2</v>
      </c>
      <c r="I40" s="62">
        <f>AVERAGE(I41:I42)</f>
        <v>2</v>
      </c>
      <c r="J40" s="145"/>
      <c r="K40" s="62">
        <f t="shared" ref="K40:M40" si="0">AVERAGE(K41:K42)</f>
        <v>2</v>
      </c>
      <c r="L40" s="62">
        <f t="shared" si="0"/>
        <v>2</v>
      </c>
      <c r="M40" s="62">
        <f t="shared" si="0"/>
        <v>2</v>
      </c>
      <c r="N40" s="54"/>
    </row>
    <row r="41" spans="1:14" x14ac:dyDescent="0.25">
      <c r="A41" s="11" t="s">
        <v>80</v>
      </c>
      <c r="B41" s="151"/>
      <c r="C41" s="55">
        <v>2</v>
      </c>
      <c r="D41" s="55">
        <v>2</v>
      </c>
      <c r="E41" s="145"/>
      <c r="F41" s="55">
        <v>2</v>
      </c>
      <c r="G41" s="55">
        <v>2</v>
      </c>
      <c r="H41" s="55">
        <v>2</v>
      </c>
      <c r="I41" s="55">
        <v>2</v>
      </c>
      <c r="J41" s="145"/>
      <c r="K41" s="55">
        <v>2</v>
      </c>
      <c r="L41" s="55">
        <v>2</v>
      </c>
      <c r="M41" s="55">
        <v>2</v>
      </c>
      <c r="N41" s="46"/>
    </row>
    <row r="42" spans="1:14" ht="30" x14ac:dyDescent="0.25">
      <c r="A42" s="11" t="s">
        <v>81</v>
      </c>
      <c r="B42" s="151"/>
      <c r="C42" s="55">
        <v>1</v>
      </c>
      <c r="D42" s="55">
        <v>2</v>
      </c>
      <c r="E42" s="145"/>
      <c r="F42" s="55">
        <v>2</v>
      </c>
      <c r="G42" s="55">
        <v>2</v>
      </c>
      <c r="H42" s="55">
        <v>2</v>
      </c>
      <c r="I42" s="55">
        <v>2</v>
      </c>
      <c r="J42" s="145"/>
      <c r="K42" s="55">
        <v>2</v>
      </c>
      <c r="L42" s="55">
        <v>2</v>
      </c>
      <c r="M42" s="55">
        <v>2</v>
      </c>
      <c r="N42" s="46"/>
    </row>
    <row r="43" spans="1:14" s="6" customFormat="1" ht="15.6" x14ac:dyDescent="0.25">
      <c r="A43" s="12" t="s">
        <v>82</v>
      </c>
      <c r="B43" s="151"/>
      <c r="C43" s="62">
        <f>AVERAGE(C44:C46)</f>
        <v>2</v>
      </c>
      <c r="D43" s="62">
        <f>AVERAGE(D44:D46)</f>
        <v>2.6666666666666665</v>
      </c>
      <c r="E43" s="145"/>
      <c r="F43" s="62">
        <f>AVERAGE(F44:F46)</f>
        <v>2.3333333333333335</v>
      </c>
      <c r="G43" s="62">
        <f>AVERAGE(G44:G46)</f>
        <v>2.6666666666666665</v>
      </c>
      <c r="H43" s="62">
        <f>AVERAGE(H44:H46)</f>
        <v>3</v>
      </c>
      <c r="I43" s="62">
        <f>AVERAGE(I44:I46)</f>
        <v>3</v>
      </c>
      <c r="J43" s="145"/>
      <c r="K43" s="62">
        <f>AVERAGE(K44:K46)</f>
        <v>3</v>
      </c>
      <c r="L43" s="62">
        <f>AVERAGE(L44:L46)</f>
        <v>2.3333333333333335</v>
      </c>
      <c r="M43" s="62">
        <f>AVERAGE(M44:M46)</f>
        <v>2</v>
      </c>
      <c r="N43" s="54"/>
    </row>
    <row r="44" spans="1:14" x14ac:dyDescent="0.25">
      <c r="A44" s="11" t="s">
        <v>83</v>
      </c>
      <c r="B44" s="151"/>
      <c r="C44" s="55">
        <v>2</v>
      </c>
      <c r="D44" s="55">
        <v>3</v>
      </c>
      <c r="E44" s="145"/>
      <c r="F44" s="55">
        <v>2</v>
      </c>
      <c r="G44" s="55">
        <v>3</v>
      </c>
      <c r="H44" s="55">
        <v>3</v>
      </c>
      <c r="I44" s="55">
        <v>3</v>
      </c>
      <c r="J44" s="145"/>
      <c r="K44" s="55">
        <v>3</v>
      </c>
      <c r="L44" s="55">
        <v>2</v>
      </c>
      <c r="M44" s="56">
        <v>2</v>
      </c>
      <c r="N44" s="46"/>
    </row>
    <row r="45" spans="1:14" ht="30" x14ac:dyDescent="0.25">
      <c r="A45" s="11" t="s">
        <v>84</v>
      </c>
      <c r="B45" s="151"/>
      <c r="C45" s="55">
        <v>3</v>
      </c>
      <c r="D45" s="55">
        <v>3</v>
      </c>
      <c r="E45" s="145"/>
      <c r="F45" s="55">
        <v>3</v>
      </c>
      <c r="G45" s="55">
        <v>3</v>
      </c>
      <c r="H45" s="55">
        <v>3</v>
      </c>
      <c r="I45" s="55">
        <v>3</v>
      </c>
      <c r="J45" s="145"/>
      <c r="K45" s="55">
        <v>3</v>
      </c>
      <c r="L45" s="55">
        <v>2</v>
      </c>
      <c r="M45" s="56">
        <v>2</v>
      </c>
      <c r="N45" s="46"/>
    </row>
    <row r="46" spans="1:14" ht="30" x14ac:dyDescent="0.25">
      <c r="A46" s="11" t="s">
        <v>85</v>
      </c>
      <c r="B46" s="151"/>
      <c r="C46" s="55">
        <v>1</v>
      </c>
      <c r="D46" s="55">
        <v>2</v>
      </c>
      <c r="E46" s="145"/>
      <c r="F46" s="55">
        <v>2</v>
      </c>
      <c r="G46" s="55">
        <v>2</v>
      </c>
      <c r="H46" s="55">
        <v>3</v>
      </c>
      <c r="I46" s="55">
        <v>3</v>
      </c>
      <c r="J46" s="145"/>
      <c r="K46" s="55">
        <v>3</v>
      </c>
      <c r="L46" s="55">
        <v>3</v>
      </c>
      <c r="M46" s="56">
        <v>2</v>
      </c>
      <c r="N46" s="46"/>
    </row>
    <row r="47" spans="1:14" s="6" customFormat="1" ht="15.6" x14ac:dyDescent="0.25">
      <c r="A47" s="12" t="s">
        <v>86</v>
      </c>
      <c r="B47" s="151"/>
      <c r="C47" s="62">
        <f>AVERAGE(C48:C51)</f>
        <v>2</v>
      </c>
      <c r="D47" s="62">
        <f>AVERAGE(D48:D51)</f>
        <v>2</v>
      </c>
      <c r="E47" s="145"/>
      <c r="F47" s="62">
        <f>AVERAGE(F48:F51)</f>
        <v>2.3333333333333335</v>
      </c>
      <c r="G47" s="62">
        <f>AVERAGE(G48:G51)</f>
        <v>2.5</v>
      </c>
      <c r="H47" s="62">
        <f>AVERAGE(H48:H51)</f>
        <v>2</v>
      </c>
      <c r="I47" s="62">
        <f>AVERAGE(I48:I51)</f>
        <v>2.3333333333333335</v>
      </c>
      <c r="J47" s="145"/>
      <c r="K47" s="62">
        <f>AVERAGE(K48:K51)</f>
        <v>2</v>
      </c>
      <c r="L47" s="62">
        <f>AVERAGE(L48:L51)</f>
        <v>1</v>
      </c>
      <c r="M47" s="62">
        <f>AVERAGE(M48:M51)</f>
        <v>1</v>
      </c>
      <c r="N47" s="54"/>
    </row>
    <row r="48" spans="1:14" x14ac:dyDescent="0.25">
      <c r="A48" s="11" t="s">
        <v>87</v>
      </c>
      <c r="B48" s="151"/>
      <c r="C48" s="55">
        <v>2</v>
      </c>
      <c r="D48" s="55">
        <v>2</v>
      </c>
      <c r="E48" s="145"/>
      <c r="F48" s="55">
        <v>3</v>
      </c>
      <c r="G48" s="55">
        <v>3</v>
      </c>
      <c r="H48" s="55">
        <v>2</v>
      </c>
      <c r="I48" s="55">
        <v>3</v>
      </c>
      <c r="J48" s="145"/>
      <c r="K48" s="55">
        <v>2</v>
      </c>
      <c r="L48" s="55">
        <v>1</v>
      </c>
      <c r="M48" s="56">
        <v>1</v>
      </c>
      <c r="N48" s="46"/>
    </row>
    <row r="49" spans="1:14" x14ac:dyDescent="0.25">
      <c r="A49" s="11" t="s">
        <v>88</v>
      </c>
      <c r="B49" s="151"/>
      <c r="C49" s="55" t="s">
        <v>24</v>
      </c>
      <c r="D49" s="55" t="s">
        <v>24</v>
      </c>
      <c r="E49" s="145"/>
      <c r="F49" s="55">
        <v>2</v>
      </c>
      <c r="G49" s="55" t="s">
        <v>24</v>
      </c>
      <c r="H49" s="55" t="s">
        <v>24</v>
      </c>
      <c r="I49" s="55">
        <v>2</v>
      </c>
      <c r="J49" s="145"/>
      <c r="K49" s="55" t="s">
        <v>24</v>
      </c>
      <c r="L49" s="55">
        <v>0</v>
      </c>
      <c r="M49" s="56">
        <v>0</v>
      </c>
      <c r="N49" s="46"/>
    </row>
    <row r="50" spans="1:14" ht="30" x14ac:dyDescent="0.25">
      <c r="A50" s="11" t="s">
        <v>89</v>
      </c>
      <c r="B50" s="151"/>
      <c r="C50" s="55">
        <v>2</v>
      </c>
      <c r="D50" s="55">
        <v>2</v>
      </c>
      <c r="E50" s="145"/>
      <c r="F50" s="55">
        <v>2</v>
      </c>
      <c r="G50" s="55">
        <v>2</v>
      </c>
      <c r="H50" s="55">
        <v>2</v>
      </c>
      <c r="I50" s="55">
        <v>2</v>
      </c>
      <c r="J50" s="145"/>
      <c r="K50" s="55">
        <v>2</v>
      </c>
      <c r="L50" s="55">
        <v>2</v>
      </c>
      <c r="M50" s="56">
        <v>2</v>
      </c>
      <c r="N50" s="7" t="s">
        <v>241</v>
      </c>
    </row>
    <row r="51" spans="1:14" x14ac:dyDescent="0.25">
      <c r="A51" s="11" t="s">
        <v>90</v>
      </c>
      <c r="B51" s="151"/>
      <c r="C51" s="55" t="s">
        <v>24</v>
      </c>
      <c r="D51" s="55" t="s">
        <v>24</v>
      </c>
      <c r="E51" s="145"/>
      <c r="F51" s="55" t="s">
        <v>24</v>
      </c>
      <c r="G51" s="55" t="s">
        <v>24</v>
      </c>
      <c r="H51" s="55" t="s">
        <v>24</v>
      </c>
      <c r="I51" s="55" t="s">
        <v>24</v>
      </c>
      <c r="J51" s="145"/>
      <c r="K51" s="55" t="s">
        <v>24</v>
      </c>
      <c r="L51" s="55" t="s">
        <v>24</v>
      </c>
      <c r="M51" s="56" t="s">
        <v>24</v>
      </c>
      <c r="N51" s="46"/>
    </row>
    <row r="52" spans="1:14" s="6" customFormat="1" ht="15.6" x14ac:dyDescent="0.25">
      <c r="A52" s="12" t="s">
        <v>54</v>
      </c>
      <c r="B52" s="151"/>
      <c r="C52" s="62">
        <f>AVERAGE(C53:C55)</f>
        <v>2</v>
      </c>
      <c r="D52" s="62">
        <f>AVERAGE(D53:D55)</f>
        <v>2</v>
      </c>
      <c r="E52" s="145"/>
      <c r="F52" s="62">
        <f>AVERAGE(F53:F55)</f>
        <v>2</v>
      </c>
      <c r="G52" s="62">
        <f>AVERAGE(G53:G55)</f>
        <v>2</v>
      </c>
      <c r="H52" s="62">
        <f>AVERAGE(H53:H55)</f>
        <v>2</v>
      </c>
      <c r="I52" s="62">
        <f>AVERAGE(I53:I55)</f>
        <v>2</v>
      </c>
      <c r="J52" s="145"/>
      <c r="K52" s="62">
        <f>AVERAGE(K53:K55)</f>
        <v>2</v>
      </c>
      <c r="L52" s="62">
        <f>AVERAGE(L53:L55)</f>
        <v>2</v>
      </c>
      <c r="M52" s="62">
        <f>AVERAGE(M53:M55)</f>
        <v>2</v>
      </c>
      <c r="N52" s="54"/>
    </row>
    <row r="53" spans="1:14" ht="30" x14ac:dyDescent="0.25">
      <c r="A53" s="11" t="s">
        <v>91</v>
      </c>
      <c r="B53" s="151"/>
      <c r="C53" s="55">
        <v>2</v>
      </c>
      <c r="D53" s="55">
        <v>2</v>
      </c>
      <c r="E53" s="145"/>
      <c r="F53" s="55">
        <v>2</v>
      </c>
      <c r="G53" s="55">
        <v>2</v>
      </c>
      <c r="H53" s="55">
        <v>2</v>
      </c>
      <c r="I53" s="55">
        <v>2</v>
      </c>
      <c r="J53" s="145"/>
      <c r="K53" s="55">
        <v>2</v>
      </c>
      <c r="L53" s="55">
        <v>2</v>
      </c>
      <c r="M53" s="56">
        <v>2</v>
      </c>
      <c r="N53" s="46"/>
    </row>
    <row r="54" spans="1:14" x14ac:dyDescent="0.25">
      <c r="A54" s="11" t="s">
        <v>92</v>
      </c>
      <c r="B54" s="151"/>
      <c r="C54" s="55" t="s">
        <v>24</v>
      </c>
      <c r="D54" s="55" t="s">
        <v>24</v>
      </c>
      <c r="E54" s="145"/>
      <c r="F54" s="55" t="s">
        <v>24</v>
      </c>
      <c r="G54" s="55" t="s">
        <v>24</v>
      </c>
      <c r="H54" s="55" t="s">
        <v>24</v>
      </c>
      <c r="I54" s="55" t="s">
        <v>24</v>
      </c>
      <c r="J54" s="145"/>
      <c r="K54" s="55" t="s">
        <v>24</v>
      </c>
      <c r="L54" s="55" t="s">
        <v>24</v>
      </c>
      <c r="M54" s="56" t="s">
        <v>24</v>
      </c>
      <c r="N54" s="46"/>
    </row>
    <row r="55" spans="1:14" ht="30.6" thickBot="1" x14ac:dyDescent="0.3">
      <c r="A55" s="9" t="s">
        <v>93</v>
      </c>
      <c r="B55" s="152"/>
      <c r="C55" s="67" t="s">
        <v>24</v>
      </c>
      <c r="D55" s="67" t="s">
        <v>24</v>
      </c>
      <c r="E55" s="146"/>
      <c r="F55" s="67" t="s">
        <v>24</v>
      </c>
      <c r="G55" s="67" t="s">
        <v>24</v>
      </c>
      <c r="H55" s="67" t="s">
        <v>24</v>
      </c>
      <c r="I55" s="67" t="s">
        <v>24</v>
      </c>
      <c r="J55" s="146"/>
      <c r="K55" s="67" t="s">
        <v>24</v>
      </c>
      <c r="L55" s="67" t="s">
        <v>24</v>
      </c>
      <c r="M55" s="68" t="s">
        <v>24</v>
      </c>
      <c r="N55" s="46"/>
    </row>
    <row r="56" spans="1:14" x14ac:dyDescent="0.25">
      <c r="E56" s="3"/>
    </row>
  </sheetData>
  <mergeCells count="3">
    <mergeCell ref="B6:B55"/>
    <mergeCell ref="E6:E55"/>
    <mergeCell ref="J6:J55"/>
  </mergeCells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0F02-CA88-4CD6-ADD5-B0B3BF97E59F}">
  <sheetPr>
    <tabColor rgb="FF00B050"/>
  </sheetPr>
  <dimension ref="A1:N63"/>
  <sheetViews>
    <sheetView topLeftCell="A37" zoomScale="85" zoomScaleNormal="85" workbookViewId="0">
      <selection activeCell="A63" sqref="A63"/>
    </sheetView>
  </sheetViews>
  <sheetFormatPr baseColWidth="10" defaultColWidth="11.54296875" defaultRowHeight="15" x14ac:dyDescent="0.25"/>
  <cols>
    <col min="1" max="1" width="22.1796875" customWidth="1"/>
  </cols>
  <sheetData>
    <row r="1" spans="1:14" x14ac:dyDescent="0.25">
      <c r="A1" s="1" t="s">
        <v>0</v>
      </c>
      <c r="B1" t="s">
        <v>164</v>
      </c>
      <c r="C1" t="s">
        <v>165</v>
      </c>
    </row>
    <row r="2" spans="1:14" x14ac:dyDescent="0.25">
      <c r="A2" s="1" t="s">
        <v>3</v>
      </c>
      <c r="B2" t="s">
        <v>166</v>
      </c>
    </row>
    <row r="4" spans="1:14" x14ac:dyDescent="0.25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4" x14ac:dyDescent="0.25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4" s="6" customFormat="1" ht="15.6" x14ac:dyDescent="0.3">
      <c r="A6" s="51" t="s">
        <v>7</v>
      </c>
      <c r="B6" s="150"/>
      <c r="C6" s="52"/>
      <c r="D6" s="52"/>
      <c r="E6" s="144" t="s">
        <v>9</v>
      </c>
      <c r="F6" s="52"/>
      <c r="G6" s="52"/>
      <c r="H6" s="52"/>
      <c r="I6" s="52"/>
      <c r="J6" s="144" t="s">
        <v>10</v>
      </c>
      <c r="K6" s="52"/>
      <c r="L6" s="52"/>
      <c r="M6" s="53"/>
      <c r="N6" s="54"/>
    </row>
    <row r="7" spans="1:14" x14ac:dyDescent="0.25">
      <c r="A7" s="11" t="s">
        <v>12</v>
      </c>
      <c r="B7" s="151"/>
      <c r="C7" s="55">
        <v>0</v>
      </c>
      <c r="D7" s="55">
        <v>0</v>
      </c>
      <c r="E7" s="145"/>
      <c r="F7" s="55">
        <v>1</v>
      </c>
      <c r="G7" s="55">
        <v>2</v>
      </c>
      <c r="H7" s="55">
        <v>0</v>
      </c>
      <c r="I7" s="55">
        <v>0</v>
      </c>
      <c r="J7" s="145"/>
      <c r="K7" s="55">
        <v>0</v>
      </c>
      <c r="L7" s="55">
        <v>0</v>
      </c>
      <c r="M7" s="56">
        <v>0</v>
      </c>
      <c r="N7" s="46"/>
    </row>
    <row r="8" spans="1:14" ht="30" x14ac:dyDescent="0.25">
      <c r="A8" s="11" t="s">
        <v>15</v>
      </c>
      <c r="B8" s="151"/>
      <c r="C8" s="55">
        <v>0</v>
      </c>
      <c r="D8" s="55">
        <v>0</v>
      </c>
      <c r="E8" s="145"/>
      <c r="F8" s="55"/>
      <c r="G8" s="55">
        <v>0</v>
      </c>
      <c r="H8" s="55"/>
      <c r="I8" s="55">
        <v>0</v>
      </c>
      <c r="J8" s="145"/>
      <c r="K8" s="55">
        <v>0</v>
      </c>
      <c r="L8" s="55">
        <v>0</v>
      </c>
      <c r="M8" s="56">
        <v>0</v>
      </c>
      <c r="N8" s="46"/>
    </row>
    <row r="9" spans="1:14" x14ac:dyDescent="0.25">
      <c r="A9" s="11" t="s">
        <v>18</v>
      </c>
      <c r="B9" s="151"/>
      <c r="C9" s="55">
        <v>1</v>
      </c>
      <c r="D9" s="55">
        <v>1</v>
      </c>
      <c r="E9" s="145"/>
      <c r="F9" s="55">
        <v>2</v>
      </c>
      <c r="G9" s="55">
        <v>2</v>
      </c>
      <c r="H9" s="55"/>
      <c r="I9" s="55"/>
      <c r="J9" s="145"/>
      <c r="K9" s="55">
        <v>0</v>
      </c>
      <c r="L9" s="55">
        <v>0</v>
      </c>
      <c r="M9" s="57">
        <v>0</v>
      </c>
      <c r="N9" s="46"/>
    </row>
    <row r="10" spans="1:14" x14ac:dyDescent="0.25">
      <c r="A10" s="11" t="s">
        <v>23</v>
      </c>
      <c r="B10" s="151"/>
      <c r="C10" s="55">
        <v>1</v>
      </c>
      <c r="D10" s="55" t="s">
        <v>24</v>
      </c>
      <c r="E10" s="145"/>
      <c r="F10" s="55">
        <v>3</v>
      </c>
      <c r="G10" s="55" t="s">
        <v>24</v>
      </c>
      <c r="H10" s="55" t="s">
        <v>24</v>
      </c>
      <c r="I10" s="55" t="s">
        <v>24</v>
      </c>
      <c r="J10" s="145"/>
      <c r="K10" s="55" t="s">
        <v>24</v>
      </c>
      <c r="L10" s="55" t="s">
        <v>24</v>
      </c>
      <c r="M10" s="58" t="s">
        <v>24</v>
      </c>
      <c r="N10" s="46"/>
    </row>
    <row r="11" spans="1:14" x14ac:dyDescent="0.25">
      <c r="A11" s="11" t="s">
        <v>25</v>
      </c>
      <c r="B11" s="151"/>
      <c r="C11" s="55" t="s">
        <v>24</v>
      </c>
      <c r="D11" s="55" t="s">
        <v>24</v>
      </c>
      <c r="E11" s="145"/>
      <c r="F11" s="55" t="s">
        <v>24</v>
      </c>
      <c r="G11" s="55">
        <v>2</v>
      </c>
      <c r="H11" s="55" t="s">
        <v>24</v>
      </c>
      <c r="I11" s="55" t="s">
        <v>24</v>
      </c>
      <c r="J11" s="145"/>
      <c r="K11" s="55" t="s">
        <v>24</v>
      </c>
      <c r="L11" s="55" t="s">
        <v>24</v>
      </c>
      <c r="M11" s="59" t="s">
        <v>24</v>
      </c>
      <c r="N11" s="46"/>
    </row>
    <row r="12" spans="1:14" ht="30" x14ac:dyDescent="0.25">
      <c r="A12" s="11" t="s">
        <v>26</v>
      </c>
      <c r="B12" s="151"/>
      <c r="C12" s="55">
        <v>2</v>
      </c>
      <c r="D12" s="55">
        <v>2</v>
      </c>
      <c r="E12" s="145"/>
      <c r="F12" s="55" t="s">
        <v>24</v>
      </c>
      <c r="G12" s="55"/>
      <c r="H12" s="55"/>
      <c r="I12" s="55"/>
      <c r="J12" s="145"/>
      <c r="K12" s="55"/>
      <c r="L12" s="55"/>
      <c r="M12" s="60"/>
      <c r="N12" s="46"/>
    </row>
    <row r="13" spans="1:14" x14ac:dyDescent="0.25">
      <c r="A13" s="11" t="s">
        <v>27</v>
      </c>
      <c r="B13" s="151"/>
      <c r="C13" s="55">
        <v>1</v>
      </c>
      <c r="D13" s="55">
        <v>2</v>
      </c>
      <c r="E13" s="145"/>
      <c r="F13" s="55">
        <v>1</v>
      </c>
      <c r="G13" s="55">
        <v>2</v>
      </c>
      <c r="H13" s="55">
        <v>1</v>
      </c>
      <c r="I13" s="55">
        <v>2</v>
      </c>
      <c r="J13" s="145"/>
      <c r="K13" s="55">
        <v>1</v>
      </c>
      <c r="L13" s="55">
        <v>1</v>
      </c>
      <c r="M13" s="56">
        <v>1</v>
      </c>
      <c r="N13" s="46"/>
    </row>
    <row r="14" spans="1:14" x14ac:dyDescent="0.25">
      <c r="A14" s="11" t="s">
        <v>30</v>
      </c>
      <c r="B14" s="151"/>
      <c r="C14" s="55">
        <v>1</v>
      </c>
      <c r="D14" s="55">
        <v>0</v>
      </c>
      <c r="E14" s="145"/>
      <c r="F14" s="55">
        <v>2</v>
      </c>
      <c r="G14" s="55">
        <v>2</v>
      </c>
      <c r="H14" s="55">
        <v>2</v>
      </c>
      <c r="I14" s="55">
        <v>2</v>
      </c>
      <c r="J14" s="145"/>
      <c r="K14" s="55">
        <v>2</v>
      </c>
      <c r="L14" s="55">
        <v>2</v>
      </c>
      <c r="M14" s="56">
        <v>2</v>
      </c>
      <c r="N14" s="46"/>
    </row>
    <row r="15" spans="1:14" x14ac:dyDescent="0.25">
      <c r="A15" s="11" t="s">
        <v>32</v>
      </c>
      <c r="B15" s="151"/>
      <c r="C15" s="55">
        <v>2</v>
      </c>
      <c r="D15" s="55">
        <v>2</v>
      </c>
      <c r="E15" s="145"/>
      <c r="F15" s="55">
        <v>2</v>
      </c>
      <c r="G15" s="55">
        <v>2</v>
      </c>
      <c r="H15" s="55">
        <v>2</v>
      </c>
      <c r="I15" s="55">
        <v>2</v>
      </c>
      <c r="J15" s="145"/>
      <c r="K15" s="55">
        <v>1</v>
      </c>
      <c r="L15" s="55">
        <v>1</v>
      </c>
      <c r="M15" s="56">
        <v>1</v>
      </c>
      <c r="N15" s="46"/>
    </row>
    <row r="16" spans="1:14" x14ac:dyDescent="0.25">
      <c r="A16" s="11" t="s">
        <v>36</v>
      </c>
      <c r="B16" s="151"/>
      <c r="C16" s="55">
        <v>1</v>
      </c>
      <c r="D16" s="55">
        <v>2</v>
      </c>
      <c r="E16" s="145"/>
      <c r="F16" s="55">
        <v>2</v>
      </c>
      <c r="G16" s="55">
        <v>2</v>
      </c>
      <c r="H16" s="55">
        <v>2</v>
      </c>
      <c r="I16" s="55">
        <v>2</v>
      </c>
      <c r="J16" s="145"/>
      <c r="K16" s="55">
        <v>1</v>
      </c>
      <c r="L16" s="55">
        <v>0</v>
      </c>
      <c r="M16" s="56">
        <v>0</v>
      </c>
      <c r="N16" s="46"/>
    </row>
    <row r="17" spans="1:14" s="98" customFormat="1" x14ac:dyDescent="0.25">
      <c r="A17" s="99" t="s">
        <v>94</v>
      </c>
      <c r="B17" s="151"/>
      <c r="C17" s="103">
        <f>AVERAGE(C7:C16)</f>
        <v>1</v>
      </c>
      <c r="D17" s="103">
        <f>AVERAGE(D7:D16)</f>
        <v>1.125</v>
      </c>
      <c r="E17" s="145"/>
      <c r="F17" s="103">
        <f>AVERAGE(F7:F16)</f>
        <v>1.8571428571428572</v>
      </c>
      <c r="G17" s="103">
        <f>AVERAGE(G7:G16)</f>
        <v>1.75</v>
      </c>
      <c r="H17" s="103">
        <f>AVERAGE(H7:H16)</f>
        <v>1.4</v>
      </c>
      <c r="I17" s="103">
        <f>AVERAGE(I7:I16)</f>
        <v>1.3333333333333333</v>
      </c>
      <c r="J17" s="145"/>
      <c r="K17" s="103">
        <f>AVERAGE(K7:K16)</f>
        <v>0.7142857142857143</v>
      </c>
      <c r="L17" s="103">
        <f>AVERAGE(L7:L16)</f>
        <v>0.5714285714285714</v>
      </c>
      <c r="M17" s="103">
        <f>AVERAGE(M7:M16)</f>
        <v>0.5714285714285714</v>
      </c>
      <c r="N17" s="104"/>
    </row>
    <row r="18" spans="1:14" s="6" customFormat="1" ht="15.6" x14ac:dyDescent="0.25">
      <c r="A18" s="12" t="s">
        <v>37</v>
      </c>
      <c r="B18" s="151"/>
      <c r="C18" s="62"/>
      <c r="D18" s="62"/>
      <c r="E18" s="145"/>
      <c r="F18" s="62"/>
      <c r="G18" s="62"/>
      <c r="H18" s="62"/>
      <c r="I18" s="62"/>
      <c r="J18" s="145"/>
      <c r="K18" s="62"/>
      <c r="L18" s="62"/>
      <c r="M18" s="63"/>
      <c r="N18" s="54"/>
    </row>
    <row r="19" spans="1:14" s="6" customFormat="1" ht="15.6" x14ac:dyDescent="0.25">
      <c r="A19" s="12" t="s">
        <v>38</v>
      </c>
      <c r="B19" s="151"/>
      <c r="C19" s="62"/>
      <c r="D19" s="62"/>
      <c r="E19" s="145"/>
      <c r="F19" s="62"/>
      <c r="G19" s="62"/>
      <c r="H19" s="62"/>
      <c r="I19" s="62"/>
      <c r="J19" s="145"/>
      <c r="K19" s="62"/>
      <c r="L19" s="62"/>
      <c r="M19" s="63"/>
      <c r="N19" s="54"/>
    </row>
    <row r="20" spans="1:14" ht="75" x14ac:dyDescent="0.25">
      <c r="A20" s="11" t="s">
        <v>39</v>
      </c>
      <c r="B20" s="151"/>
      <c r="C20" s="55" t="s">
        <v>196</v>
      </c>
      <c r="D20" s="55" t="s">
        <v>197</v>
      </c>
      <c r="E20" s="145"/>
      <c r="F20" s="55" t="s">
        <v>198</v>
      </c>
      <c r="G20" s="55" t="s">
        <v>199</v>
      </c>
      <c r="H20" s="55" t="s">
        <v>200</v>
      </c>
      <c r="I20" s="55" t="s">
        <v>201</v>
      </c>
      <c r="J20" s="145"/>
      <c r="K20" s="55" t="s">
        <v>51</v>
      </c>
      <c r="L20" s="55" t="s">
        <v>202</v>
      </c>
      <c r="M20" s="56" t="s">
        <v>203</v>
      </c>
      <c r="N20" s="46"/>
    </row>
    <row r="21" spans="1:14" ht="45" x14ac:dyDescent="0.25">
      <c r="A21" s="11" t="s">
        <v>47</v>
      </c>
      <c r="B21" s="151"/>
      <c r="C21" s="55" t="s">
        <v>204</v>
      </c>
      <c r="D21" s="55" t="s">
        <v>205</v>
      </c>
      <c r="E21" s="145"/>
      <c r="F21" s="55" t="s">
        <v>13</v>
      </c>
      <c r="G21" s="55" t="s">
        <v>206</v>
      </c>
      <c r="H21" s="55" t="s">
        <v>207</v>
      </c>
      <c r="I21" s="55" t="s">
        <v>208</v>
      </c>
      <c r="J21" s="145"/>
      <c r="K21" s="55" t="s">
        <v>209</v>
      </c>
      <c r="L21" s="55" t="s">
        <v>210</v>
      </c>
      <c r="M21" s="56" t="s">
        <v>210</v>
      </c>
      <c r="N21" s="46"/>
    </row>
    <row r="22" spans="1:14" ht="30" x14ac:dyDescent="0.25">
      <c r="A22" s="11" t="s">
        <v>52</v>
      </c>
      <c r="B22" s="151"/>
      <c r="C22" s="55">
        <v>2</v>
      </c>
      <c r="D22" s="55">
        <v>2</v>
      </c>
      <c r="E22" s="145"/>
      <c r="F22" s="55">
        <v>2</v>
      </c>
      <c r="G22" s="55">
        <v>2</v>
      </c>
      <c r="H22" s="55">
        <v>2</v>
      </c>
      <c r="I22" s="55">
        <v>2</v>
      </c>
      <c r="J22" s="145"/>
      <c r="K22" s="55">
        <v>0</v>
      </c>
      <c r="L22" s="55">
        <v>0</v>
      </c>
      <c r="M22" s="56">
        <v>0</v>
      </c>
      <c r="N22" s="46"/>
    </row>
    <row r="23" spans="1:14" x14ac:dyDescent="0.25">
      <c r="A23" s="88" t="s">
        <v>94</v>
      </c>
      <c r="B23" s="151"/>
      <c r="C23" s="55"/>
      <c r="D23" s="55"/>
      <c r="E23" s="145"/>
      <c r="F23" s="55"/>
      <c r="G23" s="55"/>
      <c r="H23" s="55"/>
      <c r="I23" s="55"/>
      <c r="J23" s="145"/>
      <c r="K23" s="55"/>
      <c r="L23" s="55"/>
      <c r="M23" s="56"/>
      <c r="N23" s="46"/>
    </row>
    <row r="24" spans="1:14" s="6" customFormat="1" ht="15.6" x14ac:dyDescent="0.25">
      <c r="A24" s="12" t="s">
        <v>53</v>
      </c>
      <c r="B24" s="151"/>
      <c r="C24" s="62"/>
      <c r="D24" s="62"/>
      <c r="E24" s="145"/>
      <c r="F24" s="62"/>
      <c r="G24" s="62"/>
      <c r="H24" s="62"/>
      <c r="I24" s="62"/>
      <c r="J24" s="145"/>
      <c r="K24" s="62"/>
      <c r="L24" s="62"/>
      <c r="M24" s="63"/>
      <c r="N24" s="54"/>
    </row>
    <row r="25" spans="1:14" x14ac:dyDescent="0.25">
      <c r="A25" s="11" t="s">
        <v>54</v>
      </c>
      <c r="B25" s="151"/>
      <c r="C25" s="55" t="s">
        <v>13</v>
      </c>
      <c r="D25" s="55" t="s">
        <v>13</v>
      </c>
      <c r="E25" s="145"/>
      <c r="F25" s="55" t="s">
        <v>13</v>
      </c>
      <c r="G25" s="55" t="s">
        <v>13</v>
      </c>
      <c r="H25" s="55" t="s">
        <v>13</v>
      </c>
      <c r="I25" s="55" t="s">
        <v>13</v>
      </c>
      <c r="J25" s="145"/>
      <c r="K25" s="55" t="s">
        <v>13</v>
      </c>
      <c r="L25" s="55" t="s">
        <v>13</v>
      </c>
      <c r="M25" s="56" t="s">
        <v>13</v>
      </c>
      <c r="N25" s="46"/>
    </row>
    <row r="26" spans="1:14" ht="45" x14ac:dyDescent="0.25">
      <c r="A26" s="11" t="s">
        <v>55</v>
      </c>
      <c r="B26" s="151"/>
      <c r="C26" s="55" t="s">
        <v>212</v>
      </c>
      <c r="D26" s="55" t="s">
        <v>213</v>
      </c>
      <c r="E26" s="145"/>
      <c r="F26" s="55" t="s">
        <v>13</v>
      </c>
      <c r="G26" s="55" t="s">
        <v>214</v>
      </c>
      <c r="H26" s="55" t="s">
        <v>215</v>
      </c>
      <c r="I26" s="55" t="s">
        <v>215</v>
      </c>
      <c r="J26" s="145"/>
      <c r="K26" s="55" t="s">
        <v>216</v>
      </c>
      <c r="L26" s="55" t="s">
        <v>217</v>
      </c>
      <c r="M26" s="56" t="s">
        <v>218</v>
      </c>
      <c r="N26" s="46"/>
    </row>
    <row r="27" spans="1:14" ht="60" x14ac:dyDescent="0.25">
      <c r="A27" s="11" t="s">
        <v>59</v>
      </c>
      <c r="B27" s="151"/>
      <c r="C27" s="55" t="s">
        <v>219</v>
      </c>
      <c r="D27" s="55" t="s">
        <v>220</v>
      </c>
      <c r="E27" s="145"/>
      <c r="F27" s="55" t="s">
        <v>13</v>
      </c>
      <c r="G27" s="46" t="s">
        <v>221</v>
      </c>
      <c r="H27" s="55" t="s">
        <v>222</v>
      </c>
      <c r="I27" s="55" t="s">
        <v>223</v>
      </c>
      <c r="J27" s="145"/>
      <c r="K27" s="55"/>
      <c r="L27" s="55" t="s">
        <v>24</v>
      </c>
      <c r="M27" s="56" t="s">
        <v>24</v>
      </c>
      <c r="N27" s="7" t="s">
        <v>224</v>
      </c>
    </row>
    <row r="28" spans="1:14" x14ac:dyDescent="0.25">
      <c r="A28" s="88" t="s">
        <v>94</v>
      </c>
      <c r="B28" s="151"/>
      <c r="C28" s="55"/>
      <c r="D28" s="55"/>
      <c r="E28" s="145"/>
      <c r="F28" s="55"/>
      <c r="G28" s="46"/>
      <c r="H28" s="55"/>
      <c r="I28" s="55"/>
      <c r="J28" s="145"/>
      <c r="K28" s="55"/>
      <c r="L28" s="55"/>
      <c r="M28" s="56"/>
      <c r="N28" s="7"/>
    </row>
    <row r="29" spans="1:14" s="6" customFormat="1" ht="15.6" x14ac:dyDescent="0.25">
      <c r="A29" s="12" t="s">
        <v>60</v>
      </c>
      <c r="B29" s="151"/>
      <c r="C29" s="62"/>
      <c r="D29" s="62"/>
      <c r="E29" s="145"/>
      <c r="F29" s="62"/>
      <c r="G29" s="62"/>
      <c r="H29" s="62"/>
      <c r="I29" s="62"/>
      <c r="J29" s="145"/>
      <c r="K29" s="62"/>
      <c r="L29" s="62"/>
      <c r="M29" s="63"/>
      <c r="N29" s="54"/>
    </row>
    <row r="30" spans="1:14" ht="45" x14ac:dyDescent="0.25">
      <c r="A30" s="11" t="s">
        <v>61</v>
      </c>
      <c r="B30" s="151"/>
      <c r="C30" s="55" t="s">
        <v>225</v>
      </c>
      <c r="D30" s="55" t="s">
        <v>226</v>
      </c>
      <c r="E30" s="145"/>
      <c r="F30" s="55" t="s">
        <v>227</v>
      </c>
      <c r="G30" s="55" t="s">
        <v>228</v>
      </c>
      <c r="H30" s="55"/>
      <c r="I30" s="55" t="s">
        <v>229</v>
      </c>
      <c r="J30" s="145"/>
      <c r="K30" s="55"/>
      <c r="L30" s="55"/>
      <c r="M30" s="56"/>
      <c r="N30" s="46"/>
    </row>
    <row r="31" spans="1:14" ht="60" x14ac:dyDescent="0.25">
      <c r="A31" s="11" t="s">
        <v>64</v>
      </c>
      <c r="B31" s="151"/>
      <c r="C31" s="55" t="s">
        <v>230</v>
      </c>
      <c r="D31" s="55"/>
      <c r="E31" s="145"/>
      <c r="F31" s="55" t="s">
        <v>231</v>
      </c>
      <c r="G31" s="55" t="s">
        <v>232</v>
      </c>
      <c r="H31" s="55"/>
      <c r="I31" s="55"/>
      <c r="J31" s="145"/>
      <c r="K31" s="55" t="s">
        <v>233</v>
      </c>
      <c r="L31" s="55" t="s">
        <v>234</v>
      </c>
      <c r="M31" s="56"/>
      <c r="N31" s="46"/>
    </row>
    <row r="32" spans="1:14" ht="60" x14ac:dyDescent="0.25">
      <c r="A32" s="11" t="s">
        <v>65</v>
      </c>
      <c r="B32" s="151"/>
      <c r="C32" s="55" t="s">
        <v>235</v>
      </c>
      <c r="D32" s="55" t="s">
        <v>235</v>
      </c>
      <c r="E32" s="145"/>
      <c r="F32" s="55" t="s">
        <v>235</v>
      </c>
      <c r="G32" s="55" t="s">
        <v>235</v>
      </c>
      <c r="H32" s="55" t="s">
        <v>235</v>
      </c>
      <c r="I32" s="55" t="s">
        <v>235</v>
      </c>
      <c r="J32" s="145"/>
      <c r="K32" s="55" t="s">
        <v>235</v>
      </c>
      <c r="L32" s="55" t="s">
        <v>235</v>
      </c>
      <c r="M32" s="55" t="s">
        <v>236</v>
      </c>
      <c r="N32" s="7" t="s">
        <v>224</v>
      </c>
    </row>
    <row r="33" spans="1:14" x14ac:dyDescent="0.25">
      <c r="A33" s="11" t="s">
        <v>66</v>
      </c>
      <c r="B33" s="151"/>
      <c r="C33" s="55"/>
      <c r="D33" s="55"/>
      <c r="E33" s="145"/>
      <c r="F33" s="55" t="s">
        <v>207</v>
      </c>
      <c r="G33" s="55"/>
      <c r="H33" s="55"/>
      <c r="I33" s="55"/>
      <c r="J33" s="145"/>
      <c r="K33" s="55"/>
      <c r="L33" s="55"/>
      <c r="M33" s="56"/>
      <c r="N33" s="46"/>
    </row>
    <row r="34" spans="1:14" x14ac:dyDescent="0.25">
      <c r="A34" s="88" t="s">
        <v>94</v>
      </c>
      <c r="B34" s="151"/>
      <c r="C34" s="55"/>
      <c r="D34" s="55"/>
      <c r="E34" s="145"/>
      <c r="F34" s="55"/>
      <c r="G34" s="55"/>
      <c r="H34" s="55"/>
      <c r="I34" s="55"/>
      <c r="J34" s="145"/>
      <c r="K34" s="55"/>
      <c r="L34" s="55"/>
      <c r="M34" s="56"/>
      <c r="N34" s="46"/>
    </row>
    <row r="35" spans="1:14" s="6" customFormat="1" ht="15.6" x14ac:dyDescent="0.25">
      <c r="A35" s="12" t="s">
        <v>67</v>
      </c>
      <c r="B35" s="151"/>
      <c r="C35" s="62"/>
      <c r="D35" s="62"/>
      <c r="E35" s="145"/>
      <c r="F35" s="62"/>
      <c r="G35" s="62"/>
      <c r="H35" s="62"/>
      <c r="I35" s="62"/>
      <c r="J35" s="145"/>
      <c r="K35" s="62"/>
      <c r="L35" s="62"/>
      <c r="M35" s="63"/>
      <c r="N35" s="54"/>
    </row>
    <row r="36" spans="1:14" ht="30" x14ac:dyDescent="0.25">
      <c r="A36" s="11" t="s">
        <v>68</v>
      </c>
      <c r="B36" s="151"/>
      <c r="C36" s="55" t="s">
        <v>237</v>
      </c>
      <c r="D36" s="55" t="s">
        <v>69</v>
      </c>
      <c r="E36" s="145"/>
      <c r="F36" s="55" t="s">
        <v>238</v>
      </c>
      <c r="G36" s="55"/>
      <c r="H36" s="55" t="s">
        <v>239</v>
      </c>
      <c r="I36" s="55"/>
      <c r="J36" s="145"/>
      <c r="K36" s="55" t="s">
        <v>51</v>
      </c>
      <c r="L36" s="55" t="s">
        <v>240</v>
      </c>
      <c r="M36" s="56"/>
      <c r="N36" s="46"/>
    </row>
    <row r="37" spans="1:14" x14ac:dyDescent="0.25">
      <c r="A37" s="96" t="s">
        <v>94</v>
      </c>
      <c r="B37" s="151"/>
      <c r="C37" s="65"/>
      <c r="D37" s="65"/>
      <c r="E37" s="145"/>
      <c r="F37" s="65"/>
      <c r="G37" s="65"/>
      <c r="H37" s="65"/>
      <c r="I37" s="65"/>
      <c r="J37" s="145"/>
      <c r="K37" s="65"/>
      <c r="L37" s="65"/>
      <c r="M37" s="66"/>
      <c r="N37" s="46"/>
    </row>
    <row r="38" spans="1:14" s="6" customFormat="1" ht="31.2" x14ac:dyDescent="0.25">
      <c r="A38" s="10" t="s">
        <v>74</v>
      </c>
      <c r="B38" s="151"/>
      <c r="C38" s="52"/>
      <c r="D38" s="52"/>
      <c r="E38" s="145"/>
      <c r="F38" s="52"/>
      <c r="G38" s="52"/>
      <c r="H38" s="52"/>
      <c r="I38" s="52"/>
      <c r="J38" s="145"/>
      <c r="K38" s="52"/>
      <c r="L38" s="52"/>
      <c r="M38" s="53"/>
      <c r="N38" s="54"/>
    </row>
    <row r="39" spans="1:14" s="6" customFormat="1" ht="15.6" x14ac:dyDescent="0.25">
      <c r="A39" s="12" t="s">
        <v>75</v>
      </c>
      <c r="B39" s="151"/>
      <c r="C39" s="62"/>
      <c r="D39" s="62"/>
      <c r="E39" s="145"/>
      <c r="F39" s="62"/>
      <c r="G39" s="62"/>
      <c r="H39" s="62"/>
      <c r="I39" s="62"/>
      <c r="J39" s="145"/>
      <c r="K39" s="62"/>
      <c r="L39" s="62"/>
      <c r="M39" s="63"/>
      <c r="N39" s="54"/>
    </row>
    <row r="40" spans="1:14" x14ac:dyDescent="0.25">
      <c r="A40" s="11" t="s">
        <v>76</v>
      </c>
      <c r="B40" s="151"/>
      <c r="C40" s="55">
        <v>2</v>
      </c>
      <c r="D40" s="55">
        <v>2</v>
      </c>
      <c r="E40" s="145"/>
      <c r="F40" s="55">
        <v>2</v>
      </c>
      <c r="G40" s="55">
        <v>2</v>
      </c>
      <c r="H40" s="55">
        <v>2</v>
      </c>
      <c r="I40" s="55">
        <v>2</v>
      </c>
      <c r="J40" s="145"/>
      <c r="K40" s="55">
        <v>2</v>
      </c>
      <c r="L40" s="55">
        <v>2</v>
      </c>
      <c r="M40" s="56">
        <v>2</v>
      </c>
      <c r="N40" s="46"/>
    </row>
    <row r="41" spans="1:14" x14ac:dyDescent="0.25">
      <c r="A41" s="11" t="s">
        <v>77</v>
      </c>
      <c r="B41" s="151"/>
      <c r="C41" s="55">
        <v>2</v>
      </c>
      <c r="D41" s="55">
        <v>2</v>
      </c>
      <c r="E41" s="145"/>
      <c r="F41" s="55">
        <v>2</v>
      </c>
      <c r="G41" s="55">
        <v>2</v>
      </c>
      <c r="H41" s="55">
        <v>2</v>
      </c>
      <c r="I41" s="55">
        <v>2</v>
      </c>
      <c r="J41" s="145"/>
      <c r="K41" s="55">
        <v>2</v>
      </c>
      <c r="L41" s="55">
        <v>2</v>
      </c>
      <c r="M41" s="56">
        <v>2</v>
      </c>
      <c r="N41" s="46"/>
    </row>
    <row r="42" spans="1:14" ht="30" x14ac:dyDescent="0.25">
      <c r="A42" s="11" t="s">
        <v>78</v>
      </c>
      <c r="B42" s="151"/>
      <c r="C42" s="55">
        <v>2</v>
      </c>
      <c r="D42" s="55">
        <v>2</v>
      </c>
      <c r="E42" s="145"/>
      <c r="F42" s="55">
        <v>3</v>
      </c>
      <c r="G42" s="55">
        <v>3</v>
      </c>
      <c r="H42" s="55">
        <v>3</v>
      </c>
      <c r="I42" s="55">
        <v>2</v>
      </c>
      <c r="J42" s="145"/>
      <c r="K42" s="55">
        <v>3</v>
      </c>
      <c r="L42" s="55">
        <v>2</v>
      </c>
      <c r="M42" s="56">
        <v>2</v>
      </c>
      <c r="N42" s="46"/>
    </row>
    <row r="43" spans="1:14" x14ac:dyDescent="0.25">
      <c r="A43" s="88" t="s">
        <v>94</v>
      </c>
      <c r="B43" s="151"/>
      <c r="C43" s="55"/>
      <c r="D43" s="55"/>
      <c r="E43" s="145"/>
      <c r="F43" s="55"/>
      <c r="G43" s="55"/>
      <c r="H43" s="55"/>
      <c r="I43" s="55"/>
      <c r="J43" s="145"/>
      <c r="K43" s="55"/>
      <c r="L43" s="55"/>
      <c r="M43" s="56"/>
      <c r="N43" s="46"/>
    </row>
    <row r="44" spans="1:14" s="6" customFormat="1" ht="15.6" x14ac:dyDescent="0.25">
      <c r="A44" s="12" t="s">
        <v>79</v>
      </c>
      <c r="B44" s="151"/>
      <c r="C44" s="62"/>
      <c r="D44" s="62"/>
      <c r="E44" s="145"/>
      <c r="F44" s="62"/>
      <c r="G44" s="62"/>
      <c r="H44" s="62"/>
      <c r="I44" s="62"/>
      <c r="J44" s="145"/>
      <c r="K44" s="62"/>
      <c r="L44" s="62"/>
      <c r="M44" s="63"/>
      <c r="N44" s="54"/>
    </row>
    <row r="45" spans="1:14" x14ac:dyDescent="0.25">
      <c r="A45" s="11" t="s">
        <v>80</v>
      </c>
      <c r="B45" s="151"/>
      <c r="C45" s="55">
        <v>2</v>
      </c>
      <c r="D45" s="55">
        <v>2</v>
      </c>
      <c r="E45" s="145"/>
      <c r="F45" s="55">
        <v>2</v>
      </c>
      <c r="G45" s="55">
        <v>2</v>
      </c>
      <c r="H45" s="55">
        <v>2</v>
      </c>
      <c r="I45" s="55">
        <v>2</v>
      </c>
      <c r="J45" s="145"/>
      <c r="K45" s="55">
        <v>2</v>
      </c>
      <c r="L45" s="55">
        <v>2</v>
      </c>
      <c r="M45" s="55">
        <v>2</v>
      </c>
      <c r="N45" s="46"/>
    </row>
    <row r="46" spans="1:14" ht="30" x14ac:dyDescent="0.25">
      <c r="A46" s="11" t="s">
        <v>81</v>
      </c>
      <c r="B46" s="151"/>
      <c r="C46" s="55">
        <v>1</v>
      </c>
      <c r="D46" s="55">
        <v>2</v>
      </c>
      <c r="E46" s="145"/>
      <c r="F46" s="55">
        <v>2</v>
      </c>
      <c r="G46" s="55">
        <v>2</v>
      </c>
      <c r="H46" s="55">
        <v>2</v>
      </c>
      <c r="I46" s="55">
        <v>2</v>
      </c>
      <c r="J46" s="145"/>
      <c r="K46" s="55">
        <v>2</v>
      </c>
      <c r="L46" s="55">
        <v>2</v>
      </c>
      <c r="M46" s="55">
        <v>2</v>
      </c>
      <c r="N46" s="46"/>
    </row>
    <row r="47" spans="1:14" x14ac:dyDescent="0.25">
      <c r="A47" s="88" t="s">
        <v>94</v>
      </c>
      <c r="B47" s="151"/>
      <c r="C47" s="55"/>
      <c r="D47" s="55"/>
      <c r="E47" s="145"/>
      <c r="F47" s="55"/>
      <c r="G47" s="55"/>
      <c r="H47" s="55"/>
      <c r="I47" s="55"/>
      <c r="J47" s="145"/>
      <c r="K47" s="55"/>
      <c r="L47" s="55"/>
      <c r="M47" s="97"/>
      <c r="N47" s="46"/>
    </row>
    <row r="48" spans="1:14" s="6" customFormat="1" ht="15.6" x14ac:dyDescent="0.25">
      <c r="A48" s="12" t="s">
        <v>82</v>
      </c>
      <c r="B48" s="151"/>
      <c r="C48" s="62"/>
      <c r="D48" s="62"/>
      <c r="E48" s="145"/>
      <c r="F48" s="62"/>
      <c r="G48" s="62"/>
      <c r="H48" s="62"/>
      <c r="I48" s="62"/>
      <c r="J48" s="145"/>
      <c r="K48" s="62"/>
      <c r="L48" s="62"/>
      <c r="M48" s="63"/>
      <c r="N48" s="54"/>
    </row>
    <row r="49" spans="1:14" x14ac:dyDescent="0.25">
      <c r="A49" s="11" t="s">
        <v>83</v>
      </c>
      <c r="B49" s="151"/>
      <c r="C49" s="55">
        <v>2</v>
      </c>
      <c r="D49" s="55">
        <v>3</v>
      </c>
      <c r="E49" s="145"/>
      <c r="F49" s="55">
        <v>2</v>
      </c>
      <c r="G49" s="55">
        <v>3</v>
      </c>
      <c r="H49" s="55">
        <v>3</v>
      </c>
      <c r="I49" s="55">
        <v>3</v>
      </c>
      <c r="J49" s="145"/>
      <c r="K49" s="55">
        <v>3</v>
      </c>
      <c r="L49" s="55">
        <v>2</v>
      </c>
      <c r="M49" s="56">
        <v>2</v>
      </c>
      <c r="N49" s="46"/>
    </row>
    <row r="50" spans="1:14" ht="30" x14ac:dyDescent="0.25">
      <c r="A50" s="11" t="s">
        <v>84</v>
      </c>
      <c r="B50" s="151"/>
      <c r="C50" s="55">
        <v>3</v>
      </c>
      <c r="D50" s="55">
        <v>3</v>
      </c>
      <c r="E50" s="145"/>
      <c r="F50" s="55">
        <v>3</v>
      </c>
      <c r="G50" s="55">
        <v>3</v>
      </c>
      <c r="H50" s="55">
        <v>3</v>
      </c>
      <c r="I50" s="55">
        <v>3</v>
      </c>
      <c r="J50" s="145"/>
      <c r="K50" s="55">
        <v>3</v>
      </c>
      <c r="L50" s="55">
        <v>2</v>
      </c>
      <c r="M50" s="56">
        <v>2</v>
      </c>
      <c r="N50" s="46"/>
    </row>
    <row r="51" spans="1:14" ht="30" x14ac:dyDescent="0.25">
      <c r="A51" s="11" t="s">
        <v>85</v>
      </c>
      <c r="B51" s="151"/>
      <c r="C51" s="55">
        <v>1</v>
      </c>
      <c r="D51" s="55">
        <v>2</v>
      </c>
      <c r="E51" s="145"/>
      <c r="F51" s="55">
        <v>2</v>
      </c>
      <c r="G51" s="55">
        <v>2</v>
      </c>
      <c r="H51" s="55">
        <v>3</v>
      </c>
      <c r="I51" s="55">
        <v>3</v>
      </c>
      <c r="J51" s="145"/>
      <c r="K51" s="55">
        <v>3</v>
      </c>
      <c r="L51" s="55">
        <v>3</v>
      </c>
      <c r="M51" s="56">
        <v>2</v>
      </c>
      <c r="N51" s="46"/>
    </row>
    <row r="52" spans="1:14" x14ac:dyDescent="0.25">
      <c r="A52" s="88" t="s">
        <v>94</v>
      </c>
      <c r="B52" s="151"/>
      <c r="C52" s="55"/>
      <c r="D52" s="55"/>
      <c r="E52" s="145"/>
      <c r="F52" s="55"/>
      <c r="G52" s="55"/>
      <c r="H52" s="55"/>
      <c r="I52" s="55"/>
      <c r="J52" s="145"/>
      <c r="K52" s="55"/>
      <c r="L52" s="55"/>
      <c r="M52" s="56"/>
      <c r="N52" s="46"/>
    </row>
    <row r="53" spans="1:14" s="6" customFormat="1" ht="15.6" x14ac:dyDescent="0.25">
      <c r="A53" s="12" t="s">
        <v>86</v>
      </c>
      <c r="B53" s="151"/>
      <c r="C53" s="62"/>
      <c r="D53" s="62"/>
      <c r="E53" s="145"/>
      <c r="F53" s="62"/>
      <c r="G53" s="62"/>
      <c r="H53" s="62"/>
      <c r="I53" s="62"/>
      <c r="J53" s="145"/>
      <c r="K53" s="62"/>
      <c r="L53" s="62"/>
      <c r="M53" s="63"/>
      <c r="N53" s="54"/>
    </row>
    <row r="54" spans="1:14" x14ac:dyDescent="0.25">
      <c r="A54" s="11" t="s">
        <v>87</v>
      </c>
      <c r="B54" s="151"/>
      <c r="C54" s="55">
        <v>2</v>
      </c>
      <c r="D54" s="55">
        <v>2</v>
      </c>
      <c r="E54" s="145"/>
      <c r="F54" s="55">
        <v>3</v>
      </c>
      <c r="G54" s="55">
        <v>3</v>
      </c>
      <c r="H54" s="55">
        <v>2</v>
      </c>
      <c r="I54" s="55">
        <v>3</v>
      </c>
      <c r="J54" s="145"/>
      <c r="K54" s="55">
        <v>2</v>
      </c>
      <c r="L54" s="55">
        <v>1</v>
      </c>
      <c r="M54" s="56">
        <v>1</v>
      </c>
      <c r="N54" s="46"/>
    </row>
    <row r="55" spans="1:14" x14ac:dyDescent="0.25">
      <c r="A55" s="11" t="s">
        <v>88</v>
      </c>
      <c r="B55" s="151"/>
      <c r="C55" s="55" t="s">
        <v>24</v>
      </c>
      <c r="D55" s="55" t="s">
        <v>24</v>
      </c>
      <c r="E55" s="145"/>
      <c r="F55" s="55">
        <v>2</v>
      </c>
      <c r="G55" s="55" t="s">
        <v>24</v>
      </c>
      <c r="H55" s="55" t="s">
        <v>24</v>
      </c>
      <c r="I55" s="55">
        <v>2</v>
      </c>
      <c r="J55" s="145"/>
      <c r="K55" s="55" t="s">
        <v>24</v>
      </c>
      <c r="L55" s="55">
        <v>0</v>
      </c>
      <c r="M55" s="56">
        <v>0</v>
      </c>
      <c r="N55" s="46"/>
    </row>
    <row r="56" spans="1:14" ht="30" x14ac:dyDescent="0.25">
      <c r="A56" s="11" t="s">
        <v>89</v>
      </c>
      <c r="B56" s="151"/>
      <c r="C56" s="55">
        <v>2</v>
      </c>
      <c r="D56" s="55">
        <v>2</v>
      </c>
      <c r="E56" s="145"/>
      <c r="F56" s="55">
        <v>2</v>
      </c>
      <c r="G56" s="55">
        <v>2</v>
      </c>
      <c r="H56" s="55">
        <v>2</v>
      </c>
      <c r="I56" s="55">
        <v>2</v>
      </c>
      <c r="J56" s="145"/>
      <c r="K56" s="55">
        <v>2</v>
      </c>
      <c r="L56" s="55">
        <v>2</v>
      </c>
      <c r="M56" s="56">
        <v>2</v>
      </c>
      <c r="N56" s="7" t="s">
        <v>241</v>
      </c>
    </row>
    <row r="57" spans="1:14" x14ac:dyDescent="0.25">
      <c r="A57" s="11" t="s">
        <v>90</v>
      </c>
      <c r="B57" s="151"/>
      <c r="C57" s="55" t="s">
        <v>24</v>
      </c>
      <c r="D57" s="55" t="s">
        <v>24</v>
      </c>
      <c r="E57" s="145"/>
      <c r="F57" s="55" t="s">
        <v>24</v>
      </c>
      <c r="G57" s="55" t="s">
        <v>24</v>
      </c>
      <c r="H57" s="55" t="s">
        <v>24</v>
      </c>
      <c r="I57" s="55" t="s">
        <v>24</v>
      </c>
      <c r="J57" s="145"/>
      <c r="K57" s="55" t="s">
        <v>24</v>
      </c>
      <c r="L57" s="55" t="s">
        <v>24</v>
      </c>
      <c r="M57" s="56" t="s">
        <v>24</v>
      </c>
      <c r="N57" s="46"/>
    </row>
    <row r="58" spans="1:14" x14ac:dyDescent="0.25">
      <c r="A58" s="88" t="s">
        <v>94</v>
      </c>
      <c r="B58" s="151"/>
      <c r="C58" s="55"/>
      <c r="D58" s="55"/>
      <c r="E58" s="145"/>
      <c r="F58" s="55"/>
      <c r="G58" s="55"/>
      <c r="H58" s="55"/>
      <c r="I58" s="55"/>
      <c r="J58" s="145"/>
      <c r="K58" s="55"/>
      <c r="L58" s="55"/>
      <c r="M58" s="56"/>
      <c r="N58" s="46"/>
    </row>
    <row r="59" spans="1:14" s="6" customFormat="1" ht="15.6" x14ac:dyDescent="0.25">
      <c r="A59" s="12" t="s">
        <v>54</v>
      </c>
      <c r="B59" s="151"/>
      <c r="C59" s="62"/>
      <c r="D59" s="62"/>
      <c r="E59" s="145"/>
      <c r="F59" s="62"/>
      <c r="G59" s="62"/>
      <c r="H59" s="62"/>
      <c r="I59" s="62"/>
      <c r="J59" s="145"/>
      <c r="K59" s="62"/>
      <c r="L59" s="62"/>
      <c r="M59" s="63"/>
      <c r="N59" s="54"/>
    </row>
    <row r="60" spans="1:14" ht="30" x14ac:dyDescent="0.25">
      <c r="A60" s="11" t="s">
        <v>91</v>
      </c>
      <c r="B60" s="151"/>
      <c r="C60" s="55">
        <v>2</v>
      </c>
      <c r="D60" s="55">
        <v>2</v>
      </c>
      <c r="E60" s="145"/>
      <c r="F60" s="55">
        <v>2</v>
      </c>
      <c r="G60" s="55">
        <v>2</v>
      </c>
      <c r="H60" s="55">
        <v>2</v>
      </c>
      <c r="I60" s="55">
        <v>2</v>
      </c>
      <c r="J60" s="145"/>
      <c r="K60" s="55">
        <v>2</v>
      </c>
      <c r="L60" s="55">
        <v>2</v>
      </c>
      <c r="M60" s="56">
        <v>2</v>
      </c>
      <c r="N60" s="46"/>
    </row>
    <row r="61" spans="1:14" x14ac:dyDescent="0.25">
      <c r="A61" s="11" t="s">
        <v>92</v>
      </c>
      <c r="B61" s="151"/>
      <c r="C61" s="55" t="s">
        <v>24</v>
      </c>
      <c r="D61" s="55" t="s">
        <v>24</v>
      </c>
      <c r="E61" s="145"/>
      <c r="F61" s="55" t="s">
        <v>24</v>
      </c>
      <c r="G61" s="55" t="s">
        <v>24</v>
      </c>
      <c r="H61" s="55" t="s">
        <v>24</v>
      </c>
      <c r="I61" s="55" t="s">
        <v>24</v>
      </c>
      <c r="J61" s="145"/>
      <c r="K61" s="55" t="s">
        <v>24</v>
      </c>
      <c r="L61" s="55" t="s">
        <v>24</v>
      </c>
      <c r="M61" s="56" t="s">
        <v>24</v>
      </c>
      <c r="N61" s="46"/>
    </row>
    <row r="62" spans="1:14" ht="30" x14ac:dyDescent="0.25">
      <c r="A62" s="9" t="s">
        <v>93</v>
      </c>
      <c r="B62" s="152"/>
      <c r="C62" s="67" t="s">
        <v>24</v>
      </c>
      <c r="D62" s="67" t="s">
        <v>24</v>
      </c>
      <c r="E62" s="146"/>
      <c r="F62" s="67" t="s">
        <v>24</v>
      </c>
      <c r="G62" s="67" t="s">
        <v>24</v>
      </c>
      <c r="H62" s="67" t="s">
        <v>24</v>
      </c>
      <c r="I62" s="67" t="s">
        <v>24</v>
      </c>
      <c r="J62" s="146"/>
      <c r="K62" s="67" t="s">
        <v>24</v>
      </c>
      <c r="L62" s="67" t="s">
        <v>24</v>
      </c>
      <c r="M62" s="68" t="s">
        <v>24</v>
      </c>
      <c r="N62" s="46"/>
    </row>
    <row r="63" spans="1:14" x14ac:dyDescent="0.25">
      <c r="A63" s="98" t="s">
        <v>94</v>
      </c>
      <c r="E63" s="3"/>
    </row>
  </sheetData>
  <mergeCells count="3">
    <mergeCell ref="B6:B62"/>
    <mergeCell ref="E6:E62"/>
    <mergeCell ref="J6:J62"/>
  </mergeCells>
  <pageMargins left="0.7" right="0.7" top="0.78740157499999996" bottom="0.78740157499999996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C1DB-27DA-45D1-A738-E9512A9F66D9}">
  <sheetPr>
    <tabColor rgb="FF00B050"/>
  </sheetPr>
  <dimension ref="A1:N56"/>
  <sheetViews>
    <sheetView topLeftCell="A13" zoomScale="85" zoomScaleNormal="85" workbookViewId="0"/>
  </sheetViews>
  <sheetFormatPr baseColWidth="10" defaultColWidth="11.54296875" defaultRowHeight="15" x14ac:dyDescent="0.25"/>
  <cols>
    <col min="1" max="1" width="22.1796875" customWidth="1"/>
  </cols>
  <sheetData>
    <row r="1" spans="1:14" x14ac:dyDescent="0.25">
      <c r="A1" s="1" t="s">
        <v>0</v>
      </c>
      <c r="B1" t="s">
        <v>164</v>
      </c>
      <c r="C1" t="s">
        <v>165</v>
      </c>
    </row>
    <row r="2" spans="1:14" x14ac:dyDescent="0.25">
      <c r="A2" s="1" t="s">
        <v>3</v>
      </c>
      <c r="B2" t="s">
        <v>166</v>
      </c>
    </row>
    <row r="4" spans="1:14" x14ac:dyDescent="0.25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4" x14ac:dyDescent="0.25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4" s="6" customFormat="1" ht="15.6" x14ac:dyDescent="0.3">
      <c r="A6" s="51" t="s">
        <v>7</v>
      </c>
      <c r="B6" s="150"/>
      <c r="C6" s="52"/>
      <c r="D6" s="52"/>
      <c r="E6" s="144" t="s">
        <v>9</v>
      </c>
      <c r="F6" s="52"/>
      <c r="G6" s="52"/>
      <c r="H6" s="52"/>
      <c r="I6" s="52"/>
      <c r="J6" s="144" t="s">
        <v>10</v>
      </c>
      <c r="K6" s="52"/>
      <c r="L6" s="52"/>
      <c r="M6" s="53"/>
      <c r="N6" s="54"/>
    </row>
    <row r="7" spans="1:14" x14ac:dyDescent="0.25">
      <c r="A7" s="11" t="s">
        <v>12</v>
      </c>
      <c r="B7" s="151"/>
      <c r="C7" s="55">
        <v>0</v>
      </c>
      <c r="D7" s="55">
        <v>0</v>
      </c>
      <c r="E7" s="145"/>
      <c r="F7" s="55">
        <v>1</v>
      </c>
      <c r="G7" s="55">
        <v>2</v>
      </c>
      <c r="H7" s="55">
        <v>0</v>
      </c>
      <c r="I7" s="55">
        <v>0</v>
      </c>
      <c r="J7" s="145"/>
      <c r="K7" s="55">
        <v>0</v>
      </c>
      <c r="L7" s="55">
        <v>0</v>
      </c>
      <c r="M7" s="56"/>
      <c r="N7" s="46"/>
    </row>
    <row r="8" spans="1:14" ht="30" x14ac:dyDescent="0.25">
      <c r="A8" s="11" t="s">
        <v>15</v>
      </c>
      <c r="B8" s="151"/>
      <c r="C8" s="55">
        <v>0</v>
      </c>
      <c r="D8" s="55">
        <v>0</v>
      </c>
      <c r="E8" s="145"/>
      <c r="F8" s="55"/>
      <c r="G8" s="55">
        <v>0</v>
      </c>
      <c r="H8" s="55"/>
      <c r="I8" s="55">
        <v>0</v>
      </c>
      <c r="J8" s="145"/>
      <c r="K8" s="55">
        <v>0</v>
      </c>
      <c r="L8" s="55">
        <v>0</v>
      </c>
      <c r="M8" s="56">
        <v>0</v>
      </c>
      <c r="N8" s="46"/>
    </row>
    <row r="9" spans="1:14" x14ac:dyDescent="0.25">
      <c r="A9" s="11" t="s">
        <v>18</v>
      </c>
      <c r="B9" s="151"/>
      <c r="C9" s="55">
        <v>2</v>
      </c>
      <c r="D9" s="55">
        <v>1</v>
      </c>
      <c r="E9" s="145"/>
      <c r="F9" s="55">
        <v>3</v>
      </c>
      <c r="G9" s="55">
        <v>4</v>
      </c>
      <c r="H9" s="55"/>
      <c r="I9" s="55"/>
      <c r="J9" s="145"/>
      <c r="K9" s="55">
        <v>0</v>
      </c>
      <c r="L9" s="55">
        <v>0</v>
      </c>
      <c r="M9" s="57">
        <v>0</v>
      </c>
      <c r="N9" s="46"/>
    </row>
    <row r="10" spans="1:14" x14ac:dyDescent="0.25">
      <c r="A10" s="11" t="s">
        <v>23</v>
      </c>
      <c r="B10" s="151"/>
      <c r="C10" s="55">
        <v>1</v>
      </c>
      <c r="D10" s="55" t="s">
        <v>24</v>
      </c>
      <c r="E10" s="145"/>
      <c r="F10" s="55">
        <v>4</v>
      </c>
      <c r="G10" s="55" t="s">
        <v>24</v>
      </c>
      <c r="H10" s="55" t="s">
        <v>24</v>
      </c>
      <c r="I10" s="55" t="s">
        <v>24</v>
      </c>
      <c r="J10" s="145"/>
      <c r="K10" s="55" t="s">
        <v>24</v>
      </c>
      <c r="L10" s="55" t="s">
        <v>24</v>
      </c>
      <c r="M10" s="58" t="s">
        <v>24</v>
      </c>
      <c r="N10" s="46"/>
    </row>
    <row r="11" spans="1:14" x14ac:dyDescent="0.25">
      <c r="A11" s="11" t="s">
        <v>25</v>
      </c>
      <c r="B11" s="151"/>
      <c r="C11" s="55" t="s">
        <v>24</v>
      </c>
      <c r="D11" s="55" t="s">
        <v>24</v>
      </c>
      <c r="E11" s="145"/>
      <c r="F11" s="55" t="s">
        <v>24</v>
      </c>
      <c r="G11" s="55">
        <v>3</v>
      </c>
      <c r="H11" s="55" t="s">
        <v>24</v>
      </c>
      <c r="I11" s="55" t="s">
        <v>24</v>
      </c>
      <c r="J11" s="145"/>
      <c r="K11" s="55" t="s">
        <v>24</v>
      </c>
      <c r="L11" s="55" t="s">
        <v>24</v>
      </c>
      <c r="M11" s="59" t="s">
        <v>24</v>
      </c>
      <c r="N11" s="46"/>
    </row>
    <row r="12" spans="1:14" ht="30" x14ac:dyDescent="0.25">
      <c r="A12" s="11" t="s">
        <v>26</v>
      </c>
      <c r="B12" s="151"/>
      <c r="C12" s="55">
        <v>3</v>
      </c>
      <c r="D12" s="55">
        <v>3</v>
      </c>
      <c r="E12" s="145"/>
      <c r="F12" s="55" t="s">
        <v>24</v>
      </c>
      <c r="G12" s="55"/>
      <c r="H12" s="55"/>
      <c r="I12" s="55"/>
      <c r="J12" s="145"/>
      <c r="K12" s="55"/>
      <c r="L12" s="55"/>
      <c r="M12" s="60"/>
      <c r="N12" s="46"/>
    </row>
    <row r="13" spans="1:14" x14ac:dyDescent="0.25">
      <c r="A13" s="11" t="s">
        <v>27</v>
      </c>
      <c r="B13" s="151"/>
      <c r="C13" s="55">
        <v>2</v>
      </c>
      <c r="D13" s="55">
        <v>2</v>
      </c>
      <c r="E13" s="145"/>
      <c r="F13" s="55">
        <v>0</v>
      </c>
      <c r="G13" s="55">
        <v>2</v>
      </c>
      <c r="H13" s="55">
        <v>0</v>
      </c>
      <c r="I13" s="55">
        <v>2</v>
      </c>
      <c r="J13" s="145"/>
      <c r="K13" s="55">
        <v>0</v>
      </c>
      <c r="L13" s="55">
        <v>0</v>
      </c>
      <c r="M13" s="56">
        <v>0</v>
      </c>
      <c r="N13" s="46"/>
    </row>
    <row r="14" spans="1:14" x14ac:dyDescent="0.25">
      <c r="A14" s="11" t="s">
        <v>30</v>
      </c>
      <c r="B14" s="151"/>
      <c r="C14" s="55">
        <v>1</v>
      </c>
      <c r="D14" s="55">
        <v>0</v>
      </c>
      <c r="E14" s="145"/>
      <c r="F14" s="55">
        <v>2</v>
      </c>
      <c r="G14" s="55">
        <v>2</v>
      </c>
      <c r="H14" s="55">
        <v>2</v>
      </c>
      <c r="I14" s="55">
        <v>2</v>
      </c>
      <c r="J14" s="145"/>
      <c r="K14" s="55">
        <v>2</v>
      </c>
      <c r="L14" s="55">
        <v>2</v>
      </c>
      <c r="M14" s="56">
        <v>2</v>
      </c>
      <c r="N14" s="46"/>
    </row>
    <row r="15" spans="1:14" x14ac:dyDescent="0.25">
      <c r="A15" s="11" t="s">
        <v>32</v>
      </c>
      <c r="B15" s="151"/>
      <c r="C15" s="55">
        <v>4</v>
      </c>
      <c r="D15" s="55">
        <v>4</v>
      </c>
      <c r="E15" s="145"/>
      <c r="F15" s="55">
        <v>4</v>
      </c>
      <c r="G15" s="55">
        <v>4</v>
      </c>
      <c r="H15" s="55">
        <v>3</v>
      </c>
      <c r="I15" s="55">
        <v>2</v>
      </c>
      <c r="J15" s="145"/>
      <c r="K15" s="55">
        <v>1</v>
      </c>
      <c r="L15" s="55">
        <v>1</v>
      </c>
      <c r="M15" s="56">
        <v>1</v>
      </c>
      <c r="N15" s="46"/>
    </row>
    <row r="16" spans="1:14" x14ac:dyDescent="0.25">
      <c r="A16" s="11" t="s">
        <v>36</v>
      </c>
      <c r="B16" s="151"/>
      <c r="C16" s="55">
        <v>4</v>
      </c>
      <c r="D16" s="55">
        <v>2</v>
      </c>
      <c r="E16" s="145"/>
      <c r="F16" s="55">
        <v>2</v>
      </c>
      <c r="G16" s="55">
        <v>2</v>
      </c>
      <c r="H16" s="55">
        <v>2</v>
      </c>
      <c r="I16" s="55">
        <v>2</v>
      </c>
      <c r="J16" s="145"/>
      <c r="K16" s="55">
        <v>0</v>
      </c>
      <c r="L16" s="55">
        <v>0</v>
      </c>
      <c r="M16" s="56">
        <v>0</v>
      </c>
      <c r="N16" s="46"/>
    </row>
    <row r="17" spans="1:14" x14ac:dyDescent="0.25">
      <c r="A17" s="61" t="s">
        <v>94</v>
      </c>
      <c r="B17" s="151"/>
      <c r="C17" s="93">
        <f>AVERAGE(C7:C16)</f>
        <v>1.8888888888888888</v>
      </c>
      <c r="D17" s="93">
        <f>AVERAGE(D7:D16)</f>
        <v>1.5</v>
      </c>
      <c r="E17" s="145"/>
      <c r="F17" s="93">
        <f>AVERAGE(F7:F16)</f>
        <v>2.2857142857142856</v>
      </c>
      <c r="G17" s="93">
        <f>AVERAGE(G7:G16)</f>
        <v>2.375</v>
      </c>
      <c r="H17" s="93">
        <f>AVERAGE(H7:H16)</f>
        <v>1.4</v>
      </c>
      <c r="I17" s="93">
        <f>AVERAGE(I7:I16)</f>
        <v>1.3333333333333333</v>
      </c>
      <c r="J17" s="145"/>
      <c r="K17" s="93">
        <f>AVERAGE(K7:K16)</f>
        <v>0.42857142857142855</v>
      </c>
      <c r="L17" s="93">
        <f>AVERAGE(L7:L16)</f>
        <v>0.42857142857142855</v>
      </c>
      <c r="M17" s="93">
        <f>AVERAGE(M7:M16)</f>
        <v>0.5</v>
      </c>
      <c r="N17" s="46"/>
    </row>
    <row r="18" spans="1:14" s="6" customFormat="1" ht="15.6" x14ac:dyDescent="0.25">
      <c r="A18" s="12" t="s">
        <v>37</v>
      </c>
      <c r="B18" s="151"/>
      <c r="C18" s="62"/>
      <c r="D18" s="62"/>
      <c r="E18" s="145"/>
      <c r="F18" s="62"/>
      <c r="G18" s="62"/>
      <c r="H18" s="62"/>
      <c r="I18" s="62"/>
      <c r="J18" s="145"/>
      <c r="K18" s="62"/>
      <c r="L18" s="62"/>
      <c r="M18" s="63"/>
      <c r="N18" s="54"/>
    </row>
    <row r="19" spans="1:14" s="6" customFormat="1" ht="15.6" x14ac:dyDescent="0.25">
      <c r="A19" s="12" t="s">
        <v>38</v>
      </c>
      <c r="B19" s="151"/>
      <c r="C19" s="62"/>
      <c r="D19" s="62"/>
      <c r="E19" s="145"/>
      <c r="F19" s="62"/>
      <c r="G19" s="62"/>
      <c r="H19" s="62"/>
      <c r="I19" s="62"/>
      <c r="J19" s="145"/>
      <c r="K19" s="62"/>
      <c r="L19" s="62"/>
      <c r="M19" s="63"/>
      <c r="N19" s="54"/>
    </row>
    <row r="20" spans="1:14" ht="30" x14ac:dyDescent="0.25">
      <c r="A20" s="11" t="s">
        <v>39</v>
      </c>
      <c r="B20" s="151"/>
      <c r="C20" s="55">
        <v>4</v>
      </c>
      <c r="D20" s="55">
        <v>3</v>
      </c>
      <c r="E20" s="145"/>
      <c r="F20" s="55">
        <v>4</v>
      </c>
      <c r="G20" s="55">
        <v>4</v>
      </c>
      <c r="H20" s="55">
        <v>4</v>
      </c>
      <c r="I20" s="55">
        <v>3</v>
      </c>
      <c r="J20" s="145"/>
      <c r="K20" s="55">
        <v>1</v>
      </c>
      <c r="L20" s="55">
        <v>0</v>
      </c>
      <c r="M20" s="56">
        <v>0</v>
      </c>
      <c r="N20" s="46"/>
    </row>
    <row r="21" spans="1:14" x14ac:dyDescent="0.25">
      <c r="A21" s="11" t="s">
        <v>47</v>
      </c>
      <c r="B21" s="151"/>
      <c r="C21" s="55">
        <v>4</v>
      </c>
      <c r="D21" s="55">
        <v>3</v>
      </c>
      <c r="E21" s="145"/>
      <c r="F21" s="55">
        <v>2</v>
      </c>
      <c r="G21" s="55">
        <v>3</v>
      </c>
      <c r="H21" s="55">
        <v>3</v>
      </c>
      <c r="I21" s="55">
        <v>1</v>
      </c>
      <c r="J21" s="145"/>
      <c r="K21" s="55">
        <v>1</v>
      </c>
      <c r="L21" s="55">
        <v>0</v>
      </c>
      <c r="M21" s="56">
        <v>0</v>
      </c>
      <c r="N21" s="46"/>
    </row>
    <row r="22" spans="1:14" ht="30" x14ac:dyDescent="0.25">
      <c r="A22" s="11" t="s">
        <v>52</v>
      </c>
      <c r="B22" s="151"/>
      <c r="C22" s="55">
        <v>2</v>
      </c>
      <c r="D22" s="55">
        <v>2</v>
      </c>
      <c r="E22" s="145"/>
      <c r="F22" s="55">
        <v>2</v>
      </c>
      <c r="G22" s="55">
        <v>2</v>
      </c>
      <c r="H22" s="55">
        <v>2</v>
      </c>
      <c r="I22" s="55">
        <v>1</v>
      </c>
      <c r="J22" s="145"/>
      <c r="K22" s="55">
        <v>0</v>
      </c>
      <c r="L22" s="55">
        <v>0</v>
      </c>
      <c r="M22" s="56">
        <v>0</v>
      </c>
      <c r="N22" s="46"/>
    </row>
    <row r="23" spans="1:14" s="6" customFormat="1" ht="15.6" x14ac:dyDescent="0.25">
      <c r="A23" s="12" t="s">
        <v>53</v>
      </c>
      <c r="B23" s="151"/>
      <c r="C23" s="62"/>
      <c r="D23" s="62"/>
      <c r="E23" s="145"/>
      <c r="F23" s="62"/>
      <c r="G23" s="62"/>
      <c r="H23" s="62"/>
      <c r="I23" s="62"/>
      <c r="J23" s="145"/>
      <c r="K23" s="62"/>
      <c r="L23" s="62"/>
      <c r="M23" s="63"/>
      <c r="N23" s="54"/>
    </row>
    <row r="24" spans="1:14" x14ac:dyDescent="0.25">
      <c r="A24" s="11" t="s">
        <v>54</v>
      </c>
      <c r="B24" s="151"/>
      <c r="C24" s="55">
        <v>2</v>
      </c>
      <c r="D24" s="55">
        <v>2</v>
      </c>
      <c r="E24" s="145"/>
      <c r="F24" s="55">
        <v>2</v>
      </c>
      <c r="G24" s="55">
        <v>2</v>
      </c>
      <c r="H24" s="55">
        <v>2</v>
      </c>
      <c r="I24" s="55">
        <v>2</v>
      </c>
      <c r="J24" s="145"/>
      <c r="K24" s="55">
        <v>2</v>
      </c>
      <c r="L24" s="55">
        <v>2</v>
      </c>
      <c r="M24" s="56">
        <v>2</v>
      </c>
      <c r="N24" s="46"/>
    </row>
    <row r="25" spans="1:14" x14ac:dyDescent="0.25">
      <c r="A25" s="11" t="s">
        <v>55</v>
      </c>
      <c r="B25" s="151"/>
      <c r="C25" s="55">
        <v>3</v>
      </c>
      <c r="D25" s="55">
        <v>3</v>
      </c>
      <c r="E25" s="145"/>
      <c r="F25" s="55">
        <v>2</v>
      </c>
      <c r="G25" s="55">
        <v>2</v>
      </c>
      <c r="H25" s="55">
        <v>3</v>
      </c>
      <c r="I25" s="55">
        <v>3</v>
      </c>
      <c r="J25" s="145"/>
      <c r="K25" s="55">
        <v>1</v>
      </c>
      <c r="L25" s="55">
        <v>0</v>
      </c>
      <c r="M25" s="56">
        <v>1</v>
      </c>
      <c r="N25" s="46"/>
    </row>
    <row r="26" spans="1:14" ht="60" x14ac:dyDescent="0.25">
      <c r="A26" s="11" t="s">
        <v>59</v>
      </c>
      <c r="B26" s="151"/>
      <c r="C26" s="55">
        <v>4</v>
      </c>
      <c r="D26" s="55">
        <v>2</v>
      </c>
      <c r="E26" s="145"/>
      <c r="F26" s="55">
        <v>2</v>
      </c>
      <c r="G26" s="46">
        <v>3</v>
      </c>
      <c r="H26" s="55">
        <v>3</v>
      </c>
      <c r="I26" s="55">
        <v>3</v>
      </c>
      <c r="J26" s="145"/>
      <c r="K26" s="55"/>
      <c r="L26" s="55" t="s">
        <v>24</v>
      </c>
      <c r="M26" s="56" t="s">
        <v>24</v>
      </c>
      <c r="N26" s="7" t="s">
        <v>224</v>
      </c>
    </row>
    <row r="27" spans="1:14" s="6" customFormat="1" ht="15.6" x14ac:dyDescent="0.25">
      <c r="A27" s="12" t="s">
        <v>60</v>
      </c>
      <c r="B27" s="151"/>
      <c r="C27" s="62"/>
      <c r="D27" s="62"/>
      <c r="E27" s="145"/>
      <c r="F27" s="62"/>
      <c r="G27" s="62"/>
      <c r="H27" s="62"/>
      <c r="I27" s="62"/>
      <c r="J27" s="145"/>
      <c r="K27" s="62"/>
      <c r="L27" s="62"/>
      <c r="M27" s="63"/>
      <c r="N27" s="54"/>
    </row>
    <row r="28" spans="1:14" x14ac:dyDescent="0.25">
      <c r="A28" s="11" t="s">
        <v>61</v>
      </c>
      <c r="B28" s="151"/>
      <c r="C28" s="55">
        <v>4</v>
      </c>
      <c r="D28" s="55">
        <v>4</v>
      </c>
      <c r="E28" s="145"/>
      <c r="F28" s="55">
        <v>3</v>
      </c>
      <c r="G28" s="55">
        <v>3</v>
      </c>
      <c r="H28" s="55"/>
      <c r="I28" s="55">
        <v>2</v>
      </c>
      <c r="J28" s="145"/>
      <c r="K28" s="55"/>
      <c r="L28" s="55"/>
      <c r="M28" s="56"/>
      <c r="N28" s="46"/>
    </row>
    <row r="29" spans="1:14" x14ac:dyDescent="0.25">
      <c r="A29" s="11" t="s">
        <v>64</v>
      </c>
      <c r="B29" s="151"/>
      <c r="C29" s="55">
        <v>3</v>
      </c>
      <c r="D29" s="55"/>
      <c r="E29" s="145"/>
      <c r="F29" s="55">
        <v>2</v>
      </c>
      <c r="G29" s="55">
        <v>2</v>
      </c>
      <c r="H29" s="55"/>
      <c r="I29" s="55"/>
      <c r="J29" s="145"/>
      <c r="K29" s="55">
        <v>0</v>
      </c>
      <c r="L29" s="55">
        <v>0</v>
      </c>
      <c r="M29" s="56"/>
      <c r="N29" s="46"/>
    </row>
    <row r="30" spans="1:14" ht="60" x14ac:dyDescent="0.25">
      <c r="A30" s="11" t="s">
        <v>65</v>
      </c>
      <c r="B30" s="151"/>
      <c r="C30" s="55">
        <v>2</v>
      </c>
      <c r="D30" s="55">
        <v>2</v>
      </c>
      <c r="E30" s="145"/>
      <c r="F30" s="55">
        <v>2</v>
      </c>
      <c r="G30" s="55">
        <v>2</v>
      </c>
      <c r="H30" s="55">
        <v>2</v>
      </c>
      <c r="I30" s="55">
        <v>2</v>
      </c>
      <c r="J30" s="145"/>
      <c r="K30" s="55">
        <v>2</v>
      </c>
      <c r="L30" s="55">
        <v>2</v>
      </c>
      <c r="M30" s="55">
        <v>1</v>
      </c>
      <c r="N30" s="7" t="s">
        <v>224</v>
      </c>
    </row>
    <row r="31" spans="1:14" x14ac:dyDescent="0.25">
      <c r="A31" s="11" t="s">
        <v>66</v>
      </c>
      <c r="B31" s="151"/>
      <c r="C31" s="55"/>
      <c r="D31" s="55"/>
      <c r="E31" s="145"/>
      <c r="F31" s="55">
        <v>4</v>
      </c>
      <c r="G31" s="55"/>
      <c r="H31" s="55"/>
      <c r="I31" s="55"/>
      <c r="J31" s="145"/>
      <c r="K31" s="55"/>
      <c r="L31" s="55"/>
      <c r="M31" s="56"/>
      <c r="N31" s="46"/>
    </row>
    <row r="32" spans="1:14" s="6" customFormat="1" ht="15.6" x14ac:dyDescent="0.25">
      <c r="A32" s="12" t="s">
        <v>67</v>
      </c>
      <c r="B32" s="151"/>
      <c r="C32" s="62"/>
      <c r="D32" s="62"/>
      <c r="E32" s="145"/>
      <c r="F32" s="62"/>
      <c r="G32" s="62"/>
      <c r="H32" s="62"/>
      <c r="I32" s="62"/>
      <c r="J32" s="145"/>
      <c r="K32" s="62"/>
      <c r="L32" s="62"/>
      <c r="M32" s="63"/>
      <c r="N32" s="54"/>
    </row>
    <row r="33" spans="1:14" x14ac:dyDescent="0.25">
      <c r="A33" s="11" t="s">
        <v>68</v>
      </c>
      <c r="B33" s="151"/>
      <c r="C33" s="55">
        <v>2</v>
      </c>
      <c r="D33" s="55">
        <v>2</v>
      </c>
      <c r="E33" s="145"/>
      <c r="F33" s="55">
        <v>2</v>
      </c>
      <c r="G33" s="55"/>
      <c r="H33" s="55">
        <v>2</v>
      </c>
      <c r="I33" s="55"/>
      <c r="J33" s="145"/>
      <c r="K33" s="55">
        <v>0</v>
      </c>
      <c r="L33" s="55">
        <v>0</v>
      </c>
      <c r="M33" s="56"/>
      <c r="N33" s="46"/>
    </row>
    <row r="34" spans="1:14" x14ac:dyDescent="0.25">
      <c r="A34" s="64"/>
      <c r="B34" s="151"/>
      <c r="C34" s="65"/>
      <c r="D34" s="65"/>
      <c r="E34" s="145"/>
      <c r="F34" s="65"/>
      <c r="G34" s="65"/>
      <c r="H34" s="65"/>
      <c r="I34" s="65"/>
      <c r="J34" s="145"/>
      <c r="K34" s="65"/>
      <c r="L34" s="65"/>
      <c r="M34" s="66"/>
      <c r="N34" s="46"/>
    </row>
    <row r="35" spans="1:14" s="6" customFormat="1" ht="31.2" x14ac:dyDescent="0.25">
      <c r="A35" s="10" t="s">
        <v>74</v>
      </c>
      <c r="B35" s="151"/>
      <c r="C35" s="52"/>
      <c r="D35" s="52"/>
      <c r="E35" s="145"/>
      <c r="F35" s="52"/>
      <c r="G35" s="52"/>
      <c r="H35" s="52"/>
      <c r="I35" s="52"/>
      <c r="J35" s="145"/>
      <c r="K35" s="52"/>
      <c r="L35" s="52"/>
      <c r="M35" s="53"/>
      <c r="N35" s="54"/>
    </row>
    <row r="36" spans="1:14" s="6" customFormat="1" ht="15.6" x14ac:dyDescent="0.25">
      <c r="A36" s="12" t="s">
        <v>75</v>
      </c>
      <c r="B36" s="151"/>
      <c r="C36" s="62"/>
      <c r="D36" s="62"/>
      <c r="E36" s="145"/>
      <c r="F36" s="62"/>
      <c r="G36" s="62"/>
      <c r="H36" s="62"/>
      <c r="I36" s="62"/>
      <c r="J36" s="145"/>
      <c r="K36" s="62"/>
      <c r="L36" s="62"/>
      <c r="M36" s="63"/>
      <c r="N36" s="54"/>
    </row>
    <row r="37" spans="1:14" x14ac:dyDescent="0.25">
      <c r="A37" s="11" t="s">
        <v>76</v>
      </c>
      <c r="B37" s="151"/>
      <c r="C37" s="55">
        <v>2</v>
      </c>
      <c r="D37" s="55">
        <v>2</v>
      </c>
      <c r="E37" s="145"/>
      <c r="F37" s="55">
        <v>2</v>
      </c>
      <c r="G37" s="55">
        <v>2</v>
      </c>
      <c r="H37" s="55">
        <v>2</v>
      </c>
      <c r="I37" s="55">
        <v>2</v>
      </c>
      <c r="J37" s="145"/>
      <c r="K37" s="55">
        <v>2</v>
      </c>
      <c r="L37" s="55">
        <v>2</v>
      </c>
      <c r="M37" s="56">
        <v>2</v>
      </c>
      <c r="N37" s="46"/>
    </row>
    <row r="38" spans="1:14" x14ac:dyDescent="0.25">
      <c r="A38" s="11" t="s">
        <v>77</v>
      </c>
      <c r="B38" s="151"/>
      <c r="C38" s="55">
        <v>2</v>
      </c>
      <c r="D38" s="55">
        <v>2</v>
      </c>
      <c r="E38" s="145"/>
      <c r="F38" s="55">
        <v>2</v>
      </c>
      <c r="G38" s="55">
        <v>2</v>
      </c>
      <c r="H38" s="55">
        <v>2</v>
      </c>
      <c r="I38" s="55">
        <v>2</v>
      </c>
      <c r="J38" s="145"/>
      <c r="K38" s="55">
        <v>2</v>
      </c>
      <c r="L38" s="55">
        <v>2</v>
      </c>
      <c r="M38" s="56">
        <v>2</v>
      </c>
      <c r="N38" s="46"/>
    </row>
    <row r="39" spans="1:14" ht="30" x14ac:dyDescent="0.25">
      <c r="A39" s="11" t="s">
        <v>78</v>
      </c>
      <c r="B39" s="151"/>
      <c r="C39" s="55">
        <v>2</v>
      </c>
      <c r="D39" s="55">
        <v>2</v>
      </c>
      <c r="E39" s="145"/>
      <c r="F39" s="55">
        <v>3</v>
      </c>
      <c r="G39" s="55">
        <v>3</v>
      </c>
      <c r="H39" s="55">
        <v>3</v>
      </c>
      <c r="I39" s="55">
        <v>2</v>
      </c>
      <c r="J39" s="145"/>
      <c r="K39" s="55">
        <v>3</v>
      </c>
      <c r="L39" s="55">
        <v>2</v>
      </c>
      <c r="M39" s="56">
        <v>2</v>
      </c>
      <c r="N39" s="46"/>
    </row>
    <row r="40" spans="1:14" s="6" customFormat="1" ht="15.6" x14ac:dyDescent="0.25">
      <c r="A40" s="12" t="s">
        <v>79</v>
      </c>
      <c r="B40" s="151"/>
      <c r="C40" s="62"/>
      <c r="D40" s="62"/>
      <c r="E40" s="145"/>
      <c r="F40" s="62"/>
      <c r="G40" s="62"/>
      <c r="H40" s="62"/>
      <c r="I40" s="62"/>
      <c r="J40" s="145"/>
      <c r="K40" s="62"/>
      <c r="L40" s="62"/>
      <c r="M40" s="63"/>
      <c r="N40" s="54"/>
    </row>
    <row r="41" spans="1:14" x14ac:dyDescent="0.25">
      <c r="A41" s="11" t="s">
        <v>80</v>
      </c>
      <c r="B41" s="151"/>
      <c r="C41" s="55">
        <v>2</v>
      </c>
      <c r="D41" s="55">
        <v>2</v>
      </c>
      <c r="E41" s="145"/>
      <c r="F41" s="55">
        <v>2</v>
      </c>
      <c r="G41" s="55">
        <v>2</v>
      </c>
      <c r="H41" s="55">
        <v>2</v>
      </c>
      <c r="I41" s="55">
        <v>2</v>
      </c>
      <c r="J41" s="145"/>
      <c r="K41" s="55">
        <v>2</v>
      </c>
      <c r="L41" s="55">
        <v>2</v>
      </c>
      <c r="M41" s="55">
        <v>2</v>
      </c>
      <c r="N41" s="46"/>
    </row>
    <row r="42" spans="1:14" ht="30" x14ac:dyDescent="0.25">
      <c r="A42" s="11" t="s">
        <v>81</v>
      </c>
      <c r="B42" s="151"/>
      <c r="C42" s="55">
        <v>1</v>
      </c>
      <c r="D42" s="55">
        <v>2</v>
      </c>
      <c r="E42" s="145"/>
      <c r="F42" s="55">
        <v>2</v>
      </c>
      <c r="G42" s="55">
        <v>2</v>
      </c>
      <c r="H42" s="55">
        <v>2</v>
      </c>
      <c r="I42" s="55">
        <v>2</v>
      </c>
      <c r="J42" s="145"/>
      <c r="K42" s="55">
        <v>2</v>
      </c>
      <c r="L42" s="55">
        <v>2</v>
      </c>
      <c r="M42" s="55">
        <v>2</v>
      </c>
      <c r="N42" s="46"/>
    </row>
    <row r="43" spans="1:14" s="6" customFormat="1" ht="15.6" x14ac:dyDescent="0.25">
      <c r="A43" s="12" t="s">
        <v>82</v>
      </c>
      <c r="B43" s="151"/>
      <c r="C43" s="62"/>
      <c r="D43" s="62"/>
      <c r="E43" s="145"/>
      <c r="F43" s="62"/>
      <c r="G43" s="62"/>
      <c r="H43" s="62"/>
      <c r="I43" s="62"/>
      <c r="J43" s="145"/>
      <c r="K43" s="62"/>
      <c r="L43" s="62"/>
      <c r="M43" s="63"/>
      <c r="N43" s="54"/>
    </row>
    <row r="44" spans="1:14" x14ac:dyDescent="0.25">
      <c r="A44" s="11" t="s">
        <v>83</v>
      </c>
      <c r="B44" s="151"/>
      <c r="C44" s="55">
        <v>2</v>
      </c>
      <c r="D44" s="55">
        <v>3</v>
      </c>
      <c r="E44" s="145"/>
      <c r="F44" s="55">
        <v>2</v>
      </c>
      <c r="G44" s="55">
        <v>3</v>
      </c>
      <c r="H44" s="55">
        <v>3</v>
      </c>
      <c r="I44" s="55">
        <v>3</v>
      </c>
      <c r="J44" s="145"/>
      <c r="K44" s="55">
        <v>3</v>
      </c>
      <c r="L44" s="55">
        <v>2</v>
      </c>
      <c r="M44" s="56">
        <v>2</v>
      </c>
      <c r="N44" s="46"/>
    </row>
    <row r="45" spans="1:14" ht="30" x14ac:dyDescent="0.25">
      <c r="A45" s="11" t="s">
        <v>84</v>
      </c>
      <c r="B45" s="151"/>
      <c r="C45" s="55">
        <v>3</v>
      </c>
      <c r="D45" s="55">
        <v>3</v>
      </c>
      <c r="E45" s="145"/>
      <c r="F45" s="55">
        <v>3</v>
      </c>
      <c r="G45" s="55">
        <v>3</v>
      </c>
      <c r="H45" s="55">
        <v>3</v>
      </c>
      <c r="I45" s="55">
        <v>3</v>
      </c>
      <c r="J45" s="145"/>
      <c r="K45" s="55">
        <v>3</v>
      </c>
      <c r="L45" s="55">
        <v>2</v>
      </c>
      <c r="M45" s="56">
        <v>2</v>
      </c>
      <c r="N45" s="46"/>
    </row>
    <row r="46" spans="1:14" ht="30" x14ac:dyDescent="0.25">
      <c r="A46" s="11" t="s">
        <v>85</v>
      </c>
      <c r="B46" s="151"/>
      <c r="C46" s="55">
        <v>1</v>
      </c>
      <c r="D46" s="55">
        <v>2</v>
      </c>
      <c r="E46" s="145"/>
      <c r="F46" s="55">
        <v>2</v>
      </c>
      <c r="G46" s="55">
        <v>2</v>
      </c>
      <c r="H46" s="55">
        <v>3</v>
      </c>
      <c r="I46" s="55">
        <v>3</v>
      </c>
      <c r="J46" s="145"/>
      <c r="K46" s="55">
        <v>3</v>
      </c>
      <c r="L46" s="55">
        <v>3</v>
      </c>
      <c r="M46" s="56">
        <v>2</v>
      </c>
      <c r="N46" s="46"/>
    </row>
    <row r="47" spans="1:14" s="6" customFormat="1" ht="15.6" x14ac:dyDescent="0.25">
      <c r="A47" s="12" t="s">
        <v>86</v>
      </c>
      <c r="B47" s="151"/>
      <c r="C47" s="62"/>
      <c r="D47" s="62"/>
      <c r="E47" s="145"/>
      <c r="F47" s="62"/>
      <c r="G47" s="62"/>
      <c r="H47" s="62"/>
      <c r="I47" s="62"/>
      <c r="J47" s="145"/>
      <c r="K47" s="62"/>
      <c r="L47" s="62"/>
      <c r="M47" s="63"/>
      <c r="N47" s="54"/>
    </row>
    <row r="48" spans="1:14" x14ac:dyDescent="0.25">
      <c r="A48" s="11" t="s">
        <v>87</v>
      </c>
      <c r="B48" s="151"/>
      <c r="C48" s="55">
        <v>2</v>
      </c>
      <c r="D48" s="55">
        <v>2</v>
      </c>
      <c r="E48" s="145"/>
      <c r="F48" s="55">
        <v>3</v>
      </c>
      <c r="G48" s="55">
        <v>3</v>
      </c>
      <c r="H48" s="55">
        <v>2</v>
      </c>
      <c r="I48" s="55">
        <v>3</v>
      </c>
      <c r="J48" s="145"/>
      <c r="K48" s="55">
        <v>2</v>
      </c>
      <c r="L48" s="55">
        <v>1</v>
      </c>
      <c r="M48" s="56">
        <v>1</v>
      </c>
      <c r="N48" s="46"/>
    </row>
    <row r="49" spans="1:14" x14ac:dyDescent="0.25">
      <c r="A49" s="11" t="s">
        <v>88</v>
      </c>
      <c r="B49" s="151"/>
      <c r="C49" s="55" t="s">
        <v>24</v>
      </c>
      <c r="D49" s="55" t="s">
        <v>24</v>
      </c>
      <c r="E49" s="145"/>
      <c r="F49" s="55">
        <v>2</v>
      </c>
      <c r="G49" s="55" t="s">
        <v>24</v>
      </c>
      <c r="H49" s="55" t="s">
        <v>24</v>
      </c>
      <c r="I49" s="55">
        <v>2</v>
      </c>
      <c r="J49" s="145"/>
      <c r="K49" s="55" t="s">
        <v>24</v>
      </c>
      <c r="L49" s="55">
        <v>0</v>
      </c>
      <c r="M49" s="56">
        <v>0</v>
      </c>
      <c r="N49" s="46"/>
    </row>
    <row r="50" spans="1:14" ht="30" x14ac:dyDescent="0.25">
      <c r="A50" s="11" t="s">
        <v>89</v>
      </c>
      <c r="B50" s="151"/>
      <c r="C50" s="55">
        <v>2</v>
      </c>
      <c r="D50" s="55">
        <v>2</v>
      </c>
      <c r="E50" s="145"/>
      <c r="F50" s="55">
        <v>2</v>
      </c>
      <c r="G50" s="55">
        <v>2</v>
      </c>
      <c r="H50" s="55">
        <v>2</v>
      </c>
      <c r="I50" s="55">
        <v>2</v>
      </c>
      <c r="J50" s="145"/>
      <c r="K50" s="55">
        <v>2</v>
      </c>
      <c r="L50" s="55">
        <v>2</v>
      </c>
      <c r="M50" s="56">
        <v>2</v>
      </c>
      <c r="N50" s="7" t="s">
        <v>241</v>
      </c>
    </row>
    <row r="51" spans="1:14" x14ac:dyDescent="0.25">
      <c r="A51" s="11" t="s">
        <v>90</v>
      </c>
      <c r="B51" s="151"/>
      <c r="C51" s="55" t="s">
        <v>24</v>
      </c>
      <c r="D51" s="55" t="s">
        <v>24</v>
      </c>
      <c r="E51" s="145"/>
      <c r="F51" s="55" t="s">
        <v>24</v>
      </c>
      <c r="G51" s="55" t="s">
        <v>24</v>
      </c>
      <c r="H51" s="55" t="s">
        <v>24</v>
      </c>
      <c r="I51" s="55" t="s">
        <v>24</v>
      </c>
      <c r="J51" s="145"/>
      <c r="K51" s="55" t="s">
        <v>24</v>
      </c>
      <c r="L51" s="55" t="s">
        <v>24</v>
      </c>
      <c r="M51" s="56" t="s">
        <v>24</v>
      </c>
      <c r="N51" s="46"/>
    </row>
    <row r="52" spans="1:14" s="6" customFormat="1" ht="15.6" x14ac:dyDescent="0.25">
      <c r="A52" s="12" t="s">
        <v>54</v>
      </c>
      <c r="B52" s="151"/>
      <c r="C52" s="62"/>
      <c r="D52" s="62"/>
      <c r="E52" s="145"/>
      <c r="F52" s="62"/>
      <c r="G52" s="62"/>
      <c r="H52" s="62"/>
      <c r="I52" s="62"/>
      <c r="J52" s="145"/>
      <c r="K52" s="62"/>
      <c r="L52" s="62"/>
      <c r="M52" s="63"/>
      <c r="N52" s="54"/>
    </row>
    <row r="53" spans="1:14" ht="30" x14ac:dyDescent="0.25">
      <c r="A53" s="11" t="s">
        <v>91</v>
      </c>
      <c r="B53" s="151"/>
      <c r="C53" s="55">
        <v>2</v>
      </c>
      <c r="D53" s="55">
        <v>2</v>
      </c>
      <c r="E53" s="145"/>
      <c r="F53" s="55">
        <v>2</v>
      </c>
      <c r="G53" s="55">
        <v>2</v>
      </c>
      <c r="H53" s="55">
        <v>2</v>
      </c>
      <c r="I53" s="55">
        <v>2</v>
      </c>
      <c r="J53" s="145"/>
      <c r="K53" s="55">
        <v>2</v>
      </c>
      <c r="L53" s="55">
        <v>2</v>
      </c>
      <c r="M53" s="56">
        <v>2</v>
      </c>
      <c r="N53" s="46"/>
    </row>
    <row r="54" spans="1:14" x14ac:dyDescent="0.25">
      <c r="A54" s="11" t="s">
        <v>92</v>
      </c>
      <c r="B54" s="151"/>
      <c r="C54" s="55" t="s">
        <v>24</v>
      </c>
      <c r="D54" s="55" t="s">
        <v>24</v>
      </c>
      <c r="E54" s="145"/>
      <c r="F54" s="55" t="s">
        <v>24</v>
      </c>
      <c r="G54" s="55" t="s">
        <v>24</v>
      </c>
      <c r="H54" s="55" t="s">
        <v>24</v>
      </c>
      <c r="I54" s="55" t="s">
        <v>24</v>
      </c>
      <c r="J54" s="145"/>
      <c r="K54" s="55" t="s">
        <v>24</v>
      </c>
      <c r="L54" s="55" t="s">
        <v>24</v>
      </c>
      <c r="M54" s="56" t="s">
        <v>24</v>
      </c>
      <c r="N54" s="46"/>
    </row>
    <row r="55" spans="1:14" ht="30" x14ac:dyDescent="0.25">
      <c r="A55" s="9" t="s">
        <v>93</v>
      </c>
      <c r="B55" s="152"/>
      <c r="C55" s="67" t="s">
        <v>24</v>
      </c>
      <c r="D55" s="67" t="s">
        <v>24</v>
      </c>
      <c r="E55" s="146"/>
      <c r="F55" s="67" t="s">
        <v>24</v>
      </c>
      <c r="G55" s="67" t="s">
        <v>24</v>
      </c>
      <c r="H55" s="67" t="s">
        <v>24</v>
      </c>
      <c r="I55" s="67" t="s">
        <v>24</v>
      </c>
      <c r="J55" s="146"/>
      <c r="K55" s="67" t="s">
        <v>24</v>
      </c>
      <c r="L55" s="67" t="s">
        <v>24</v>
      </c>
      <c r="M55" s="68" t="s">
        <v>24</v>
      </c>
      <c r="N55" s="46"/>
    </row>
    <row r="56" spans="1:14" x14ac:dyDescent="0.25">
      <c r="E56" s="3"/>
    </row>
  </sheetData>
  <mergeCells count="3">
    <mergeCell ref="B6:B55"/>
    <mergeCell ref="E6:E55"/>
    <mergeCell ref="J6:J55"/>
  </mergeCells>
  <pageMargins left="0.7" right="0.7" top="0.78740157499999996" bottom="0.78740157499999996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176E-016B-4982-9762-DCD1C5EF3B81}">
  <sheetPr>
    <tabColor rgb="FF00B050"/>
  </sheetPr>
  <dimension ref="A1:N55"/>
  <sheetViews>
    <sheetView topLeftCell="A32" zoomScale="85" zoomScaleNormal="85" workbookViewId="0">
      <selection activeCell="K40" activeCellId="3" sqref="C40 D40 F40:I40 K40:M40"/>
    </sheetView>
  </sheetViews>
  <sheetFormatPr baseColWidth="10" defaultColWidth="11.54296875" defaultRowHeight="15" x14ac:dyDescent="0.25"/>
  <cols>
    <col min="1" max="1" width="22.1796875" customWidth="1"/>
  </cols>
  <sheetData>
    <row r="1" spans="1:14" x14ac:dyDescent="0.25">
      <c r="A1" s="1" t="s">
        <v>0</v>
      </c>
      <c r="B1" t="s">
        <v>242</v>
      </c>
      <c r="C1" t="s">
        <v>243</v>
      </c>
    </row>
    <row r="2" spans="1:14" x14ac:dyDescent="0.25">
      <c r="A2" s="1" t="s">
        <v>3</v>
      </c>
      <c r="B2" t="s">
        <v>166</v>
      </c>
    </row>
    <row r="3" spans="1:14" ht="15.6" thickBot="1" x14ac:dyDescent="0.3"/>
    <row r="4" spans="1:14" x14ac:dyDescent="0.25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4" ht="15.6" thickBot="1" x14ac:dyDescent="0.3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4" s="6" customFormat="1" ht="15.6" x14ac:dyDescent="0.3">
      <c r="A6" s="51" t="s">
        <v>7</v>
      </c>
      <c r="B6" s="150"/>
      <c r="C6" s="52"/>
      <c r="D6" s="52"/>
      <c r="E6" s="144" t="s">
        <v>9</v>
      </c>
      <c r="F6" s="52"/>
      <c r="G6" s="52"/>
      <c r="H6" s="52"/>
      <c r="I6" s="52"/>
      <c r="J6" s="144" t="s">
        <v>10</v>
      </c>
      <c r="K6" s="52"/>
      <c r="L6" s="52"/>
      <c r="M6" s="53"/>
      <c r="N6" s="54"/>
    </row>
    <row r="7" spans="1:14" ht="75" x14ac:dyDescent="0.25">
      <c r="A7" s="11" t="s">
        <v>12</v>
      </c>
      <c r="B7" s="151"/>
      <c r="C7" s="55" t="s">
        <v>13</v>
      </c>
      <c r="D7" s="55" t="s">
        <v>244</v>
      </c>
      <c r="E7" s="145"/>
      <c r="F7" s="55" t="s">
        <v>13</v>
      </c>
      <c r="G7" s="55" t="s">
        <v>13</v>
      </c>
      <c r="H7" s="55" t="s">
        <v>13</v>
      </c>
      <c r="I7" s="55" t="s">
        <v>13</v>
      </c>
      <c r="J7" s="145"/>
      <c r="K7" s="55" t="s">
        <v>13</v>
      </c>
      <c r="L7" s="55" t="s">
        <v>245</v>
      </c>
      <c r="M7" s="56" t="s">
        <v>246</v>
      </c>
      <c r="N7" s="46"/>
    </row>
    <row r="8" spans="1:14" ht="45" x14ac:dyDescent="0.25">
      <c r="A8" s="11" t="s">
        <v>15</v>
      </c>
      <c r="B8" s="151"/>
      <c r="C8" s="55" t="s">
        <v>247</v>
      </c>
      <c r="D8" s="55" t="s">
        <v>13</v>
      </c>
      <c r="E8" s="145"/>
      <c r="F8" s="55" t="s">
        <v>248</v>
      </c>
      <c r="G8" s="55" t="s">
        <v>13</v>
      </c>
      <c r="H8" s="55" t="s">
        <v>13</v>
      </c>
      <c r="I8" s="55" t="s">
        <v>13</v>
      </c>
      <c r="J8" s="145"/>
      <c r="K8" s="55" t="s">
        <v>13</v>
      </c>
      <c r="L8" s="55" t="s">
        <v>249</v>
      </c>
      <c r="M8" s="56" t="s">
        <v>250</v>
      </c>
      <c r="N8" s="46"/>
    </row>
    <row r="9" spans="1:14" x14ac:dyDescent="0.25">
      <c r="A9" s="11" t="s">
        <v>18</v>
      </c>
      <c r="B9" s="151"/>
      <c r="C9" s="55" t="s">
        <v>13</v>
      </c>
      <c r="D9" s="55" t="s">
        <v>13</v>
      </c>
      <c r="E9" s="145"/>
      <c r="F9" s="55" t="s">
        <v>13</v>
      </c>
      <c r="G9" s="55" t="s">
        <v>251</v>
      </c>
      <c r="H9" s="55" t="s">
        <v>13</v>
      </c>
      <c r="I9" s="55" t="s">
        <v>13</v>
      </c>
      <c r="J9" s="145"/>
      <c r="K9" s="55" t="s">
        <v>13</v>
      </c>
      <c r="L9" s="55" t="s">
        <v>252</v>
      </c>
      <c r="M9" s="56" t="s">
        <v>252</v>
      </c>
      <c r="N9" s="46"/>
    </row>
    <row r="10" spans="1:14" x14ac:dyDescent="0.25">
      <c r="A10" s="11" t="s">
        <v>23</v>
      </c>
      <c r="B10" s="151"/>
      <c r="C10" s="55" t="s">
        <v>24</v>
      </c>
      <c r="D10" s="55" t="s">
        <v>24</v>
      </c>
      <c r="E10" s="145"/>
      <c r="F10" s="55" t="s">
        <v>24</v>
      </c>
      <c r="G10" s="55" t="s">
        <v>24</v>
      </c>
      <c r="H10" s="55" t="s">
        <v>24</v>
      </c>
      <c r="I10" s="55" t="s">
        <v>24</v>
      </c>
      <c r="J10" s="145"/>
      <c r="K10" s="55" t="s">
        <v>24</v>
      </c>
      <c r="L10" s="55" t="s">
        <v>24</v>
      </c>
      <c r="M10" s="56" t="s">
        <v>24</v>
      </c>
      <c r="N10" s="46"/>
    </row>
    <row r="11" spans="1:14" x14ac:dyDescent="0.25">
      <c r="A11" s="11" t="s">
        <v>25</v>
      </c>
      <c r="B11" s="151"/>
      <c r="C11" s="55" t="s">
        <v>137</v>
      </c>
      <c r="D11" s="55" t="s">
        <v>137</v>
      </c>
      <c r="E11" s="145"/>
      <c r="F11" s="55" t="s">
        <v>13</v>
      </c>
      <c r="G11" s="55" t="s">
        <v>137</v>
      </c>
      <c r="H11" s="55" t="s">
        <v>137</v>
      </c>
      <c r="I11" s="55" t="s">
        <v>137</v>
      </c>
      <c r="J11" s="145"/>
      <c r="K11" s="55" t="s">
        <v>137</v>
      </c>
      <c r="L11" s="55" t="s">
        <v>137</v>
      </c>
      <c r="M11" s="56" t="s">
        <v>137</v>
      </c>
      <c r="N11" s="46"/>
    </row>
    <row r="12" spans="1:14" ht="60" x14ac:dyDescent="0.25">
      <c r="A12" s="11" t="s">
        <v>26</v>
      </c>
      <c r="B12" s="151"/>
      <c r="C12" s="55" t="s">
        <v>24</v>
      </c>
      <c r="D12" s="55" t="s">
        <v>253</v>
      </c>
      <c r="E12" s="145"/>
      <c r="F12" s="55" t="s">
        <v>254</v>
      </c>
      <c r="G12" s="55" t="s">
        <v>255</v>
      </c>
      <c r="H12" s="55" t="s">
        <v>256</v>
      </c>
      <c r="I12" s="55" t="s">
        <v>256</v>
      </c>
      <c r="J12" s="145"/>
      <c r="K12" s="55"/>
      <c r="L12" s="55" t="s">
        <v>257</v>
      </c>
      <c r="M12" s="56" t="s">
        <v>257</v>
      </c>
      <c r="N12" s="46"/>
    </row>
    <row r="13" spans="1:14" x14ac:dyDescent="0.25">
      <c r="A13" s="11" t="s">
        <v>27</v>
      </c>
      <c r="B13" s="151"/>
      <c r="C13" s="55" t="s">
        <v>24</v>
      </c>
      <c r="D13" s="55" t="s">
        <v>24</v>
      </c>
      <c r="E13" s="145"/>
      <c r="F13" s="55" t="s">
        <v>24</v>
      </c>
      <c r="G13" s="55" t="s">
        <v>24</v>
      </c>
      <c r="H13" s="55" t="s">
        <v>24</v>
      </c>
      <c r="I13" s="55" t="s">
        <v>24</v>
      </c>
      <c r="J13" s="145"/>
      <c r="K13" s="55" t="s">
        <v>24</v>
      </c>
      <c r="L13" s="55" t="s">
        <v>24</v>
      </c>
      <c r="M13" s="56" t="s">
        <v>24</v>
      </c>
      <c r="N13" s="46"/>
    </row>
    <row r="14" spans="1:14" ht="30" x14ac:dyDescent="0.25">
      <c r="A14" s="11" t="s">
        <v>30</v>
      </c>
      <c r="B14" s="151"/>
      <c r="C14" s="55" t="s">
        <v>258</v>
      </c>
      <c r="D14" s="55" t="s">
        <v>13</v>
      </c>
      <c r="E14" s="145"/>
      <c r="F14" s="55" t="s">
        <v>13</v>
      </c>
      <c r="G14" s="55" t="s">
        <v>13</v>
      </c>
      <c r="H14" s="55" t="s">
        <v>13</v>
      </c>
      <c r="I14" s="55" t="s">
        <v>13</v>
      </c>
      <c r="J14" s="145"/>
      <c r="K14" s="55" t="s">
        <v>13</v>
      </c>
      <c r="L14" s="55" t="s">
        <v>13</v>
      </c>
      <c r="M14" s="56" t="s">
        <v>13</v>
      </c>
      <c r="N14" s="46"/>
    </row>
    <row r="15" spans="1:14" ht="75" x14ac:dyDescent="0.25">
      <c r="A15" s="11" t="s">
        <v>32</v>
      </c>
      <c r="B15" s="151"/>
      <c r="C15" s="55" t="s">
        <v>259</v>
      </c>
      <c r="D15" s="55" t="s">
        <v>13</v>
      </c>
      <c r="E15" s="145"/>
      <c r="F15" s="55" t="s">
        <v>260</v>
      </c>
      <c r="G15" s="55" t="s">
        <v>191</v>
      </c>
      <c r="H15" s="55" t="s">
        <v>261</v>
      </c>
      <c r="I15" s="55" t="s">
        <v>261</v>
      </c>
      <c r="J15" s="145"/>
      <c r="K15" s="55" t="s">
        <v>261</v>
      </c>
      <c r="L15" s="55" t="s">
        <v>262</v>
      </c>
      <c r="M15" s="56" t="s">
        <v>263</v>
      </c>
      <c r="N15" s="46"/>
    </row>
    <row r="16" spans="1:14" ht="60" x14ac:dyDescent="0.25">
      <c r="A16" s="11" t="s">
        <v>36</v>
      </c>
      <c r="B16" s="151"/>
      <c r="C16" s="55" t="s">
        <v>264</v>
      </c>
      <c r="D16" s="55" t="s">
        <v>265</v>
      </c>
      <c r="E16" s="145"/>
      <c r="F16" s="55" t="s">
        <v>265</v>
      </c>
      <c r="G16" s="55" t="s">
        <v>266</v>
      </c>
      <c r="H16" s="55" t="s">
        <v>266</v>
      </c>
      <c r="I16" s="55" t="s">
        <v>267</v>
      </c>
      <c r="J16" s="145"/>
      <c r="K16" s="55" t="s">
        <v>267</v>
      </c>
      <c r="L16" s="55" t="s">
        <v>266</v>
      </c>
      <c r="M16" s="56" t="s">
        <v>266</v>
      </c>
      <c r="N16" s="46"/>
    </row>
    <row r="17" spans="1:14" x14ac:dyDescent="0.25">
      <c r="A17" s="61"/>
      <c r="B17" s="151"/>
      <c r="C17" s="55"/>
      <c r="D17" s="55"/>
      <c r="E17" s="145"/>
      <c r="F17" s="55"/>
      <c r="G17" s="55"/>
      <c r="H17" s="55"/>
      <c r="I17" s="55"/>
      <c r="J17" s="145"/>
      <c r="K17" s="55"/>
      <c r="L17" s="55"/>
      <c r="M17" s="56"/>
      <c r="N17" s="46"/>
    </row>
    <row r="18" spans="1:14" s="6" customFormat="1" ht="15.6" x14ac:dyDescent="0.25">
      <c r="A18" s="12" t="s">
        <v>37</v>
      </c>
      <c r="B18" s="151"/>
      <c r="C18" s="62"/>
      <c r="D18" s="62"/>
      <c r="E18" s="145"/>
      <c r="F18" s="62"/>
      <c r="G18" s="62"/>
      <c r="H18" s="62"/>
      <c r="I18" s="62"/>
      <c r="J18" s="145"/>
      <c r="K18" s="62"/>
      <c r="L18" s="62"/>
      <c r="M18" s="63"/>
      <c r="N18" s="54"/>
    </row>
    <row r="19" spans="1:14" s="6" customFormat="1" ht="15.6" x14ac:dyDescent="0.25">
      <c r="A19" s="12" t="s">
        <v>38</v>
      </c>
      <c r="B19" s="151"/>
      <c r="C19" s="62"/>
      <c r="D19" s="62"/>
      <c r="E19" s="145"/>
      <c r="F19" s="62"/>
      <c r="G19" s="62"/>
      <c r="H19" s="62"/>
      <c r="I19" s="62"/>
      <c r="J19" s="145"/>
      <c r="K19" s="62"/>
      <c r="L19" s="62"/>
      <c r="M19" s="63"/>
      <c r="N19" s="54"/>
    </row>
    <row r="20" spans="1:14" ht="45" x14ac:dyDescent="0.25">
      <c r="A20" s="11" t="s">
        <v>39</v>
      </c>
      <c r="B20" s="151"/>
      <c r="C20" s="55" t="s">
        <v>268</v>
      </c>
      <c r="D20" s="55" t="s">
        <v>269</v>
      </c>
      <c r="E20" s="145"/>
      <c r="F20" s="55" t="s">
        <v>270</v>
      </c>
      <c r="G20" s="55" t="s">
        <v>268</v>
      </c>
      <c r="H20" s="55" t="s">
        <v>271</v>
      </c>
      <c r="I20" s="55" t="s">
        <v>272</v>
      </c>
      <c r="J20" s="145"/>
      <c r="K20" s="55" t="s">
        <v>268</v>
      </c>
      <c r="L20" s="55" t="s">
        <v>137</v>
      </c>
      <c r="M20" s="56" t="s">
        <v>137</v>
      </c>
      <c r="N20" s="7" t="s">
        <v>273</v>
      </c>
    </row>
    <row r="21" spans="1:14" ht="45" x14ac:dyDescent="0.25">
      <c r="A21" s="11" t="s">
        <v>47</v>
      </c>
      <c r="B21" s="151"/>
      <c r="C21" s="55" t="s">
        <v>274</v>
      </c>
      <c r="D21" s="55" t="s">
        <v>13</v>
      </c>
      <c r="E21" s="145"/>
      <c r="F21" s="55" t="s">
        <v>275</v>
      </c>
      <c r="G21" s="55" t="s">
        <v>276</v>
      </c>
      <c r="H21" s="55" t="s">
        <v>277</v>
      </c>
      <c r="I21" s="55" t="s">
        <v>278</v>
      </c>
      <c r="J21" s="145"/>
      <c r="K21" s="55" t="s">
        <v>278</v>
      </c>
      <c r="L21" s="55" t="s">
        <v>278</v>
      </c>
      <c r="M21" s="55" t="s">
        <v>278</v>
      </c>
      <c r="N21" s="7" t="s">
        <v>273</v>
      </c>
    </row>
    <row r="22" spans="1:14" ht="30" x14ac:dyDescent="0.25">
      <c r="A22" s="11" t="s">
        <v>52</v>
      </c>
      <c r="B22" s="151"/>
      <c r="C22" s="55" t="s">
        <v>24</v>
      </c>
      <c r="D22" s="55" t="s">
        <v>279</v>
      </c>
      <c r="E22" s="145"/>
      <c r="F22" s="55" t="s">
        <v>279</v>
      </c>
      <c r="G22" s="55" t="s">
        <v>279</v>
      </c>
      <c r="H22" s="55" t="s">
        <v>24</v>
      </c>
      <c r="I22" s="55" t="s">
        <v>279</v>
      </c>
      <c r="J22" s="145"/>
      <c r="K22" s="55" t="s">
        <v>279</v>
      </c>
      <c r="L22" s="55" t="s">
        <v>279</v>
      </c>
      <c r="M22" s="55" t="s">
        <v>24</v>
      </c>
      <c r="N22" s="46"/>
    </row>
    <row r="23" spans="1:14" s="6" customFormat="1" ht="15.6" x14ac:dyDescent="0.25">
      <c r="A23" s="12" t="s">
        <v>53</v>
      </c>
      <c r="B23" s="151"/>
      <c r="C23" s="62"/>
      <c r="D23" s="62"/>
      <c r="E23" s="145"/>
      <c r="F23" s="62"/>
      <c r="G23" s="62"/>
      <c r="H23" s="62"/>
      <c r="I23" s="62"/>
      <c r="J23" s="145"/>
      <c r="K23" s="62"/>
      <c r="L23" s="62"/>
      <c r="M23" s="63"/>
      <c r="N23" s="54"/>
    </row>
    <row r="24" spans="1:14" x14ac:dyDescent="0.25">
      <c r="A24" s="11" t="s">
        <v>54</v>
      </c>
      <c r="B24" s="151"/>
      <c r="C24" s="55" t="s">
        <v>137</v>
      </c>
      <c r="D24" s="55" t="s">
        <v>137</v>
      </c>
      <c r="E24" s="145"/>
      <c r="F24" s="55" t="s">
        <v>137</v>
      </c>
      <c r="G24" s="55" t="s">
        <v>137</v>
      </c>
      <c r="H24" s="55" t="s">
        <v>137</v>
      </c>
      <c r="I24" s="55" t="s">
        <v>137</v>
      </c>
      <c r="J24" s="145"/>
      <c r="K24" s="55" t="s">
        <v>137</v>
      </c>
      <c r="L24" s="55" t="s">
        <v>137</v>
      </c>
      <c r="M24" s="56" t="s">
        <v>137</v>
      </c>
      <c r="N24" s="46"/>
    </row>
    <row r="25" spans="1:14" ht="45" x14ac:dyDescent="0.25">
      <c r="A25" s="11" t="s">
        <v>55</v>
      </c>
      <c r="B25" s="151"/>
      <c r="C25" s="55" t="s">
        <v>280</v>
      </c>
      <c r="D25" s="55" t="s">
        <v>281</v>
      </c>
      <c r="E25" s="145"/>
      <c r="F25" s="55" t="s">
        <v>281</v>
      </c>
      <c r="G25" s="55"/>
      <c r="H25" s="55"/>
      <c r="I25" s="55"/>
      <c r="J25" s="145"/>
      <c r="K25" s="55" t="s">
        <v>282</v>
      </c>
      <c r="L25" s="55" t="s">
        <v>283</v>
      </c>
      <c r="M25" s="56"/>
      <c r="N25" s="46"/>
    </row>
    <row r="26" spans="1:14" ht="45" x14ac:dyDescent="0.25">
      <c r="A26" s="11" t="s">
        <v>59</v>
      </c>
      <c r="B26" s="151"/>
      <c r="C26" s="55" t="s">
        <v>284</v>
      </c>
      <c r="D26" s="55" t="s">
        <v>284</v>
      </c>
      <c r="E26" s="145"/>
      <c r="F26" s="55" t="s">
        <v>285</v>
      </c>
      <c r="G26" s="55" t="s">
        <v>285</v>
      </c>
      <c r="H26" s="55" t="s">
        <v>284</v>
      </c>
      <c r="I26" s="55" t="s">
        <v>284</v>
      </c>
      <c r="J26" s="145"/>
      <c r="K26" s="55" t="s">
        <v>284</v>
      </c>
      <c r="L26" s="55" t="s">
        <v>284</v>
      </c>
      <c r="M26" s="55" t="s">
        <v>284</v>
      </c>
      <c r="N26" s="7" t="s">
        <v>273</v>
      </c>
    </row>
    <row r="27" spans="1:14" s="6" customFormat="1" ht="15.6" x14ac:dyDescent="0.25">
      <c r="A27" s="12" t="s">
        <v>60</v>
      </c>
      <c r="B27" s="151"/>
      <c r="C27" s="62"/>
      <c r="D27" s="62"/>
      <c r="E27" s="145"/>
      <c r="F27" s="62"/>
      <c r="G27" s="62"/>
      <c r="H27" s="62"/>
      <c r="I27" s="62"/>
      <c r="J27" s="145"/>
      <c r="K27" s="62"/>
      <c r="L27" s="62"/>
      <c r="M27" s="63"/>
      <c r="N27" s="54"/>
    </row>
    <row r="28" spans="1:14" x14ac:dyDescent="0.25">
      <c r="A28" s="11" t="s">
        <v>61</v>
      </c>
      <c r="B28" s="151"/>
      <c r="C28" s="46" t="s">
        <v>13</v>
      </c>
      <c r="D28" s="46" t="s">
        <v>13</v>
      </c>
      <c r="E28" s="145"/>
      <c r="F28" s="55" t="s">
        <v>13</v>
      </c>
      <c r="G28" s="55" t="s">
        <v>13</v>
      </c>
      <c r="H28" s="55" t="s">
        <v>13</v>
      </c>
      <c r="I28" s="55" t="s">
        <v>13</v>
      </c>
      <c r="J28" s="145"/>
      <c r="K28" s="55" t="s">
        <v>13</v>
      </c>
      <c r="L28" s="55" t="s">
        <v>13</v>
      </c>
      <c r="M28" s="56" t="s">
        <v>13</v>
      </c>
      <c r="N28" s="46"/>
    </row>
    <row r="29" spans="1:14" ht="30" x14ac:dyDescent="0.25">
      <c r="A29" s="11" t="s">
        <v>64</v>
      </c>
      <c r="B29" s="151"/>
      <c r="C29" s="55" t="s">
        <v>286</v>
      </c>
      <c r="D29" s="55" t="s">
        <v>286</v>
      </c>
      <c r="E29" s="145"/>
      <c r="F29" s="55" t="s">
        <v>287</v>
      </c>
      <c r="G29" s="55" t="s">
        <v>288</v>
      </c>
      <c r="H29" s="55" t="s">
        <v>289</v>
      </c>
      <c r="I29" s="55" t="s">
        <v>290</v>
      </c>
      <c r="J29" s="145"/>
      <c r="K29" s="55" t="s">
        <v>291</v>
      </c>
      <c r="L29" s="55" t="s">
        <v>292</v>
      </c>
      <c r="M29" s="56" t="s">
        <v>293</v>
      </c>
      <c r="N29" s="46"/>
    </row>
    <row r="30" spans="1:14" ht="30" x14ac:dyDescent="0.25">
      <c r="A30" s="11" t="s">
        <v>65</v>
      </c>
      <c r="B30" s="151"/>
      <c r="C30" s="55" t="s">
        <v>294</v>
      </c>
      <c r="D30" s="55" t="s">
        <v>294</v>
      </c>
      <c r="E30" s="145"/>
      <c r="F30" s="55" t="s">
        <v>294</v>
      </c>
      <c r="G30" s="55" t="s">
        <v>294</v>
      </c>
      <c r="H30" s="55" t="s">
        <v>294</v>
      </c>
      <c r="I30" s="55" t="s">
        <v>294</v>
      </c>
      <c r="J30" s="145"/>
      <c r="K30" s="55" t="s">
        <v>295</v>
      </c>
      <c r="L30" s="55" t="s">
        <v>296</v>
      </c>
      <c r="M30" s="56" t="s">
        <v>296</v>
      </c>
      <c r="N30" s="46"/>
    </row>
    <row r="31" spans="1:14" ht="60" x14ac:dyDescent="0.25">
      <c r="A31" s="11" t="s">
        <v>66</v>
      </c>
      <c r="B31" s="151"/>
      <c r="C31" s="55" t="s">
        <v>13</v>
      </c>
      <c r="D31" s="55" t="s">
        <v>297</v>
      </c>
      <c r="E31" s="145"/>
      <c r="F31" s="55" t="s">
        <v>297</v>
      </c>
      <c r="G31" s="55" t="s">
        <v>297</v>
      </c>
      <c r="H31" s="55" t="s">
        <v>297</v>
      </c>
      <c r="I31" s="55" t="s">
        <v>297</v>
      </c>
      <c r="J31" s="145"/>
      <c r="K31" s="55" t="s">
        <v>298</v>
      </c>
      <c r="L31" s="55" t="s">
        <v>299</v>
      </c>
      <c r="M31" s="56"/>
      <c r="N31" s="46"/>
    </row>
    <row r="32" spans="1:14" s="6" customFormat="1" ht="15.6" x14ac:dyDescent="0.25">
      <c r="A32" s="12" t="s">
        <v>67</v>
      </c>
      <c r="B32" s="151"/>
      <c r="C32" s="62"/>
      <c r="D32" s="62"/>
      <c r="E32" s="145"/>
      <c r="F32" s="62"/>
      <c r="G32" s="62"/>
      <c r="H32" s="62"/>
      <c r="I32" s="62"/>
      <c r="J32" s="145"/>
      <c r="K32" s="62"/>
      <c r="L32" s="62"/>
      <c r="M32" s="63"/>
      <c r="N32" s="54"/>
    </row>
    <row r="33" spans="1:14" x14ac:dyDescent="0.25">
      <c r="A33" s="11" t="s">
        <v>68</v>
      </c>
      <c r="B33" s="151"/>
      <c r="C33" s="55" t="s">
        <v>137</v>
      </c>
      <c r="D33" s="55" t="s">
        <v>51</v>
      </c>
      <c r="E33" s="145"/>
      <c r="F33" s="55" t="s">
        <v>137</v>
      </c>
      <c r="G33" s="55" t="s">
        <v>137</v>
      </c>
      <c r="H33" s="55" t="s">
        <v>137</v>
      </c>
      <c r="I33" s="55" t="s">
        <v>137</v>
      </c>
      <c r="J33" s="145"/>
      <c r="K33" s="55" t="s">
        <v>137</v>
      </c>
      <c r="L33" s="55" t="s">
        <v>137</v>
      </c>
      <c r="M33" s="56" t="s">
        <v>137</v>
      </c>
      <c r="N33" s="46"/>
    </row>
    <row r="34" spans="1:14" ht="15.6" thickBot="1" x14ac:dyDescent="0.3">
      <c r="A34" s="64"/>
      <c r="B34" s="151"/>
      <c r="C34" s="65"/>
      <c r="D34" s="65"/>
      <c r="E34" s="145"/>
      <c r="F34" s="65"/>
      <c r="G34" s="65"/>
      <c r="H34" s="65"/>
      <c r="I34" s="65"/>
      <c r="J34" s="145"/>
      <c r="K34" s="65"/>
      <c r="L34" s="65"/>
      <c r="M34" s="66"/>
      <c r="N34" s="46"/>
    </row>
    <row r="35" spans="1:14" s="6" customFormat="1" ht="31.2" x14ac:dyDescent="0.25">
      <c r="A35" s="10" t="s">
        <v>74</v>
      </c>
      <c r="B35" s="151"/>
      <c r="C35" s="52"/>
      <c r="D35" s="52"/>
      <c r="E35" s="145"/>
      <c r="F35" s="52"/>
      <c r="G35" s="52"/>
      <c r="H35" s="52"/>
      <c r="I35" s="52"/>
      <c r="J35" s="145"/>
      <c r="K35" s="52"/>
      <c r="L35" s="52"/>
      <c r="M35" s="53"/>
      <c r="N35" s="54"/>
    </row>
    <row r="36" spans="1:14" s="6" customFormat="1" ht="15.6" x14ac:dyDescent="0.25">
      <c r="A36" s="12" t="s">
        <v>75</v>
      </c>
      <c r="B36" s="151"/>
      <c r="C36" s="62">
        <f>AVERAGE(C37:C39)</f>
        <v>1.3333333333333333</v>
      </c>
      <c r="D36" s="62">
        <f>AVERAGE(D37:D39)</f>
        <v>1.6666666666666667</v>
      </c>
      <c r="E36" s="145"/>
      <c r="F36" s="62">
        <f t="shared" ref="F36:I36" si="0">AVERAGE(F37:F39)</f>
        <v>1</v>
      </c>
      <c r="G36" s="62">
        <f t="shared" si="0"/>
        <v>1.3333333333333333</v>
      </c>
      <c r="H36" s="62">
        <f t="shared" si="0"/>
        <v>1.3333333333333333</v>
      </c>
      <c r="I36" s="62">
        <f t="shared" si="0"/>
        <v>1</v>
      </c>
      <c r="J36" s="145"/>
      <c r="K36" s="62">
        <f t="shared" ref="K36:M36" si="1">AVERAGE(K37:K39)</f>
        <v>1.3333333333333333</v>
      </c>
      <c r="L36" s="62">
        <f t="shared" si="1"/>
        <v>1</v>
      </c>
      <c r="M36" s="62">
        <f t="shared" si="1"/>
        <v>1</v>
      </c>
      <c r="N36" s="54"/>
    </row>
    <row r="37" spans="1:14" x14ac:dyDescent="0.25">
      <c r="A37" s="11" t="s">
        <v>76</v>
      </c>
      <c r="B37" s="151"/>
      <c r="C37" s="55">
        <v>2</v>
      </c>
      <c r="D37" s="55">
        <v>2</v>
      </c>
      <c r="E37" s="145"/>
      <c r="F37" s="55">
        <v>1</v>
      </c>
      <c r="G37" s="55">
        <v>1</v>
      </c>
      <c r="H37" s="55">
        <v>1</v>
      </c>
      <c r="I37" s="55">
        <v>1</v>
      </c>
      <c r="J37" s="145"/>
      <c r="K37" s="55">
        <v>1</v>
      </c>
      <c r="L37" s="55">
        <v>1</v>
      </c>
      <c r="M37" s="55">
        <v>1</v>
      </c>
      <c r="N37" s="46"/>
    </row>
    <row r="38" spans="1:14" x14ac:dyDescent="0.25">
      <c r="A38" s="11" t="s">
        <v>77</v>
      </c>
      <c r="B38" s="151"/>
      <c r="C38" s="55">
        <v>1</v>
      </c>
      <c r="D38" s="55">
        <v>2</v>
      </c>
      <c r="E38" s="145"/>
      <c r="F38" s="55">
        <v>1</v>
      </c>
      <c r="G38" s="55">
        <v>2</v>
      </c>
      <c r="H38" s="55">
        <v>2</v>
      </c>
      <c r="I38" s="55">
        <v>1</v>
      </c>
      <c r="J38" s="145"/>
      <c r="K38" s="55">
        <v>2</v>
      </c>
      <c r="L38" s="55">
        <v>1</v>
      </c>
      <c r="M38" s="55">
        <v>1</v>
      </c>
      <c r="N38" s="46"/>
    </row>
    <row r="39" spans="1:14" ht="30" x14ac:dyDescent="0.25">
      <c r="A39" s="11" t="s">
        <v>78</v>
      </c>
      <c r="B39" s="151"/>
      <c r="C39" s="55">
        <v>1</v>
      </c>
      <c r="D39" s="55">
        <v>1</v>
      </c>
      <c r="E39" s="145"/>
      <c r="F39" s="55">
        <v>1</v>
      </c>
      <c r="G39" s="55">
        <v>1</v>
      </c>
      <c r="H39" s="55">
        <v>1</v>
      </c>
      <c r="I39" s="55">
        <v>1</v>
      </c>
      <c r="J39" s="145"/>
      <c r="K39" s="55">
        <v>1</v>
      </c>
      <c r="L39" s="55">
        <v>1</v>
      </c>
      <c r="M39" s="55">
        <v>1</v>
      </c>
      <c r="N39" s="46"/>
    </row>
    <row r="40" spans="1:14" s="6" customFormat="1" ht="15.6" x14ac:dyDescent="0.25">
      <c r="A40" s="12" t="s">
        <v>79</v>
      </c>
      <c r="B40" s="151"/>
      <c r="C40" s="62">
        <f>AVERAGE(C41:C42)</f>
        <v>1</v>
      </c>
      <c r="D40" s="62">
        <f>AVERAGE(D41:D42)</f>
        <v>1.5</v>
      </c>
      <c r="E40" s="145"/>
      <c r="F40" s="62">
        <f t="shared" ref="F40:I40" si="2">AVERAGE(F41:F42)</f>
        <v>1.5</v>
      </c>
      <c r="G40" s="62">
        <f t="shared" si="2"/>
        <v>1.5</v>
      </c>
      <c r="H40" s="62">
        <f t="shared" si="2"/>
        <v>1.5</v>
      </c>
      <c r="I40" s="62">
        <f t="shared" si="2"/>
        <v>1.5</v>
      </c>
      <c r="J40" s="145"/>
      <c r="K40" s="62">
        <f t="shared" ref="K40:M40" si="3">AVERAGE(K41:K42)</f>
        <v>1.5</v>
      </c>
      <c r="L40" s="62">
        <f t="shared" si="3"/>
        <v>1.5</v>
      </c>
      <c r="M40" s="62">
        <f t="shared" si="3"/>
        <v>1.5</v>
      </c>
      <c r="N40" s="54"/>
    </row>
    <row r="41" spans="1:14" x14ac:dyDescent="0.25">
      <c r="A41" s="11" t="s">
        <v>80</v>
      </c>
      <c r="B41" s="151"/>
      <c r="C41" s="55">
        <v>1</v>
      </c>
      <c r="D41" s="55">
        <v>1</v>
      </c>
      <c r="E41" s="145"/>
      <c r="F41" s="55">
        <v>1</v>
      </c>
      <c r="G41" s="55">
        <v>1</v>
      </c>
      <c r="H41" s="55">
        <v>1</v>
      </c>
      <c r="I41" s="55">
        <v>1</v>
      </c>
      <c r="J41" s="145"/>
      <c r="K41" s="55">
        <v>1</v>
      </c>
      <c r="L41" s="55">
        <v>1</v>
      </c>
      <c r="M41" s="55">
        <v>1</v>
      </c>
      <c r="N41" s="46"/>
    </row>
    <row r="42" spans="1:14" ht="30" x14ac:dyDescent="0.25">
      <c r="A42" s="11" t="s">
        <v>81</v>
      </c>
      <c r="B42" s="151"/>
      <c r="C42" s="55">
        <v>1</v>
      </c>
      <c r="D42" s="55">
        <v>2</v>
      </c>
      <c r="E42" s="145"/>
      <c r="F42" s="55">
        <v>2</v>
      </c>
      <c r="G42" s="55">
        <v>2</v>
      </c>
      <c r="H42" s="55">
        <v>2</v>
      </c>
      <c r="I42" s="55">
        <v>2</v>
      </c>
      <c r="J42" s="145"/>
      <c r="K42" s="55">
        <v>2</v>
      </c>
      <c r="L42" s="55">
        <v>2</v>
      </c>
      <c r="M42" s="55">
        <v>2</v>
      </c>
      <c r="N42" s="46"/>
    </row>
    <row r="43" spans="1:14" s="6" customFormat="1" ht="15.6" x14ac:dyDescent="0.25">
      <c r="A43" s="12" t="s">
        <v>82</v>
      </c>
      <c r="B43" s="151"/>
      <c r="C43" s="62">
        <f t="shared" ref="C43:D43" si="4">AVERAGE(C44:C46)</f>
        <v>1</v>
      </c>
      <c r="D43" s="62">
        <f t="shared" si="4"/>
        <v>1.3333333333333333</v>
      </c>
      <c r="E43" s="145"/>
      <c r="F43" s="62">
        <f t="shared" ref="F43:I43" si="5">AVERAGE(F44:F46)</f>
        <v>1.3333333333333333</v>
      </c>
      <c r="G43" s="62">
        <f t="shared" si="5"/>
        <v>1.3333333333333333</v>
      </c>
      <c r="H43" s="62">
        <f t="shared" si="5"/>
        <v>1.3333333333333333</v>
      </c>
      <c r="I43" s="62">
        <f t="shared" si="5"/>
        <v>1.3333333333333333</v>
      </c>
      <c r="J43" s="145"/>
      <c r="K43" s="62">
        <f t="shared" ref="K43:M43" si="6">AVERAGE(K44:K46)</f>
        <v>1.3333333333333333</v>
      </c>
      <c r="L43" s="62">
        <f t="shared" si="6"/>
        <v>1.3333333333333333</v>
      </c>
      <c r="M43" s="62">
        <f t="shared" si="6"/>
        <v>1.3333333333333333</v>
      </c>
      <c r="N43" s="54"/>
    </row>
    <row r="44" spans="1:14" x14ac:dyDescent="0.25">
      <c r="A44" s="11" t="s">
        <v>83</v>
      </c>
      <c r="B44" s="151"/>
      <c r="C44" s="55">
        <v>1</v>
      </c>
      <c r="D44" s="55">
        <v>1</v>
      </c>
      <c r="E44" s="145"/>
      <c r="F44" s="55">
        <v>1</v>
      </c>
      <c r="G44" s="55">
        <v>1</v>
      </c>
      <c r="H44" s="55">
        <v>1</v>
      </c>
      <c r="I44" s="55">
        <v>1</v>
      </c>
      <c r="J44" s="145"/>
      <c r="K44" s="55">
        <v>1</v>
      </c>
      <c r="L44" s="55">
        <v>1</v>
      </c>
      <c r="M44" s="55">
        <v>1</v>
      </c>
      <c r="N44" s="46"/>
    </row>
    <row r="45" spans="1:14" ht="30" x14ac:dyDescent="0.25">
      <c r="A45" s="11" t="s">
        <v>84</v>
      </c>
      <c r="B45" s="151"/>
      <c r="C45" s="55">
        <v>1</v>
      </c>
      <c r="D45" s="55">
        <v>1</v>
      </c>
      <c r="E45" s="145"/>
      <c r="F45" s="55">
        <v>1</v>
      </c>
      <c r="G45" s="55">
        <v>1</v>
      </c>
      <c r="H45" s="55">
        <v>1</v>
      </c>
      <c r="I45" s="55">
        <v>1</v>
      </c>
      <c r="J45" s="145"/>
      <c r="K45" s="55">
        <v>1</v>
      </c>
      <c r="L45" s="55">
        <v>1</v>
      </c>
      <c r="M45" s="55">
        <v>1</v>
      </c>
      <c r="N45" s="46"/>
    </row>
    <row r="46" spans="1:14" ht="30" x14ac:dyDescent="0.25">
      <c r="A46" s="11" t="s">
        <v>85</v>
      </c>
      <c r="B46" s="151"/>
      <c r="C46" s="55">
        <v>1</v>
      </c>
      <c r="D46" s="55">
        <v>2</v>
      </c>
      <c r="E46" s="145"/>
      <c r="F46" s="55">
        <v>2</v>
      </c>
      <c r="G46" s="55">
        <v>2</v>
      </c>
      <c r="H46" s="55">
        <v>2</v>
      </c>
      <c r="I46" s="55">
        <v>2</v>
      </c>
      <c r="J46" s="145"/>
      <c r="K46" s="55">
        <v>2</v>
      </c>
      <c r="L46" s="55">
        <v>2</v>
      </c>
      <c r="M46" s="55">
        <v>2</v>
      </c>
      <c r="N46" s="46"/>
    </row>
    <row r="47" spans="1:14" s="6" customFormat="1" ht="15.6" x14ac:dyDescent="0.25">
      <c r="A47" s="12" t="s">
        <v>86</v>
      </c>
      <c r="B47" s="151"/>
      <c r="C47" s="62">
        <f>AVERAGE(C48:C51)</f>
        <v>2</v>
      </c>
      <c r="D47" s="62">
        <f>AVERAGE(D48:D51)</f>
        <v>2</v>
      </c>
      <c r="E47" s="145"/>
      <c r="F47" s="62">
        <f t="shared" ref="F47:I47" si="7">AVERAGE(F48:F51)</f>
        <v>1.5</v>
      </c>
      <c r="G47" s="62">
        <f t="shared" si="7"/>
        <v>2</v>
      </c>
      <c r="H47" s="62">
        <f t="shared" si="7"/>
        <v>2</v>
      </c>
      <c r="I47" s="62">
        <f t="shared" si="7"/>
        <v>2</v>
      </c>
      <c r="J47" s="145"/>
      <c r="K47" s="62">
        <f t="shared" ref="K47:M47" si="8">AVERAGE(K48:K51)</f>
        <v>1.6666666666666667</v>
      </c>
      <c r="L47" s="62">
        <f t="shared" si="8"/>
        <v>1.5</v>
      </c>
      <c r="M47" s="62">
        <f t="shared" si="8"/>
        <v>2</v>
      </c>
      <c r="N47" s="54"/>
    </row>
    <row r="48" spans="1:14" x14ac:dyDescent="0.25">
      <c r="A48" s="11" t="s">
        <v>87</v>
      </c>
      <c r="B48" s="151"/>
      <c r="C48" s="55">
        <v>2</v>
      </c>
      <c r="D48" s="55">
        <v>2</v>
      </c>
      <c r="E48" s="145"/>
      <c r="F48" s="55">
        <v>2</v>
      </c>
      <c r="G48" s="55">
        <v>2</v>
      </c>
      <c r="H48" s="55">
        <v>2</v>
      </c>
      <c r="I48" s="55">
        <v>2</v>
      </c>
      <c r="J48" s="145"/>
      <c r="K48" s="55">
        <v>2</v>
      </c>
      <c r="L48" s="55">
        <v>2</v>
      </c>
      <c r="M48" s="55">
        <v>2</v>
      </c>
      <c r="N48" s="46"/>
    </row>
    <row r="49" spans="1:14" x14ac:dyDescent="0.25">
      <c r="A49" s="11" t="s">
        <v>88</v>
      </c>
      <c r="B49" s="151"/>
      <c r="C49" s="55" t="s">
        <v>24</v>
      </c>
      <c r="D49" s="55" t="s">
        <v>24</v>
      </c>
      <c r="E49" s="145"/>
      <c r="F49" s="55" t="s">
        <v>24</v>
      </c>
      <c r="G49" s="55">
        <v>2</v>
      </c>
      <c r="H49" s="55" t="s">
        <v>24</v>
      </c>
      <c r="I49" s="55" t="s">
        <v>24</v>
      </c>
      <c r="J49" s="145"/>
      <c r="K49" s="55">
        <v>2</v>
      </c>
      <c r="L49" s="55" t="s">
        <v>24</v>
      </c>
      <c r="M49" s="55" t="s">
        <v>24</v>
      </c>
      <c r="N49" s="46"/>
    </row>
    <row r="50" spans="1:14" ht="30" x14ac:dyDescent="0.25">
      <c r="A50" s="11" t="s">
        <v>89</v>
      </c>
      <c r="B50" s="151"/>
      <c r="C50" s="55">
        <v>2</v>
      </c>
      <c r="D50" s="55">
        <v>2</v>
      </c>
      <c r="E50" s="145"/>
      <c r="F50" s="55">
        <v>1</v>
      </c>
      <c r="G50" s="55">
        <v>2</v>
      </c>
      <c r="H50" s="55">
        <v>2</v>
      </c>
      <c r="I50" s="55">
        <v>2</v>
      </c>
      <c r="J50" s="145"/>
      <c r="K50" s="55">
        <v>1</v>
      </c>
      <c r="L50" s="55">
        <v>1</v>
      </c>
      <c r="M50" s="55" t="s">
        <v>300</v>
      </c>
      <c r="N50" s="46"/>
    </row>
    <row r="51" spans="1:14" x14ac:dyDescent="0.25">
      <c r="A51" s="11" t="s">
        <v>90</v>
      </c>
      <c r="B51" s="151"/>
      <c r="C51" s="55" t="s">
        <v>24</v>
      </c>
      <c r="D51" s="55" t="s">
        <v>24</v>
      </c>
      <c r="E51" s="145"/>
      <c r="F51" s="55" t="s">
        <v>24</v>
      </c>
      <c r="G51" s="55" t="s">
        <v>24</v>
      </c>
      <c r="H51" s="55" t="s">
        <v>24</v>
      </c>
      <c r="I51" s="55" t="s">
        <v>24</v>
      </c>
      <c r="J51" s="145"/>
      <c r="K51" s="55" t="s">
        <v>24</v>
      </c>
      <c r="L51" s="55" t="s">
        <v>24</v>
      </c>
      <c r="M51" s="55" t="s">
        <v>24</v>
      </c>
      <c r="N51" s="46"/>
    </row>
    <row r="52" spans="1:14" s="6" customFormat="1" ht="15.6" x14ac:dyDescent="0.25">
      <c r="A52" s="12" t="s">
        <v>54</v>
      </c>
      <c r="B52" s="151"/>
      <c r="C52" s="62" t="e">
        <f t="shared" ref="C52:D52" si="9">AVERAGE(C53:C55)</f>
        <v>#DIV/0!</v>
      </c>
      <c r="D52" s="62" t="e">
        <f t="shared" si="9"/>
        <v>#DIV/0!</v>
      </c>
      <c r="E52" s="145"/>
      <c r="F52" s="62">
        <f t="shared" ref="F52:I52" si="10">AVERAGE(F53:F55)</f>
        <v>1</v>
      </c>
      <c r="G52" s="62" t="e">
        <f t="shared" si="10"/>
        <v>#DIV/0!</v>
      </c>
      <c r="H52" s="62" t="e">
        <f t="shared" si="10"/>
        <v>#DIV/0!</v>
      </c>
      <c r="I52" s="62">
        <f t="shared" si="10"/>
        <v>1</v>
      </c>
      <c r="J52" s="145"/>
      <c r="K52" s="62" t="e">
        <f t="shared" ref="K52:M52" si="11">AVERAGE(K53:K55)</f>
        <v>#DIV/0!</v>
      </c>
      <c r="L52" s="62" t="e">
        <f t="shared" si="11"/>
        <v>#DIV/0!</v>
      </c>
      <c r="M52" s="62" t="e">
        <f t="shared" si="11"/>
        <v>#DIV/0!</v>
      </c>
      <c r="N52" s="54"/>
    </row>
    <row r="53" spans="1:14" ht="30" x14ac:dyDescent="0.25">
      <c r="A53" s="11" t="s">
        <v>91</v>
      </c>
      <c r="B53" s="151"/>
      <c r="C53" s="55" t="s">
        <v>24</v>
      </c>
      <c r="D53" s="55" t="s">
        <v>24</v>
      </c>
      <c r="E53" s="145"/>
      <c r="F53" s="55">
        <v>1</v>
      </c>
      <c r="G53" s="55" t="s">
        <v>24</v>
      </c>
      <c r="H53" s="55" t="s">
        <v>24</v>
      </c>
      <c r="I53" s="55">
        <v>1</v>
      </c>
      <c r="J53" s="145"/>
      <c r="K53" s="55" t="s">
        <v>24</v>
      </c>
      <c r="L53" s="55" t="s">
        <v>24</v>
      </c>
      <c r="M53" s="55" t="s">
        <v>24</v>
      </c>
      <c r="N53" s="46"/>
    </row>
    <row r="54" spans="1:14" x14ac:dyDescent="0.25">
      <c r="A54" s="9" t="s">
        <v>92</v>
      </c>
      <c r="B54" s="151"/>
      <c r="C54" s="67" t="s">
        <v>24</v>
      </c>
      <c r="D54" s="67" t="s">
        <v>24</v>
      </c>
      <c r="E54" s="145"/>
      <c r="F54" s="67">
        <v>1</v>
      </c>
      <c r="G54" s="67" t="s">
        <v>24</v>
      </c>
      <c r="H54" s="67" t="s">
        <v>24</v>
      </c>
      <c r="I54" s="67">
        <v>1</v>
      </c>
      <c r="J54" s="145"/>
      <c r="K54" s="67" t="s">
        <v>24</v>
      </c>
      <c r="L54" s="67" t="s">
        <v>24</v>
      </c>
      <c r="M54" s="67" t="s">
        <v>24</v>
      </c>
      <c r="N54" s="46"/>
    </row>
    <row r="55" spans="1:14" ht="30.6" thickBot="1" x14ac:dyDescent="0.3">
      <c r="A55" s="69" t="s">
        <v>93</v>
      </c>
      <c r="B55" s="152"/>
      <c r="C55" s="70" t="s">
        <v>24</v>
      </c>
      <c r="D55" s="70" t="s">
        <v>24</v>
      </c>
      <c r="E55" s="146"/>
      <c r="F55" s="70" t="s">
        <v>24</v>
      </c>
      <c r="G55" s="70" t="s">
        <v>24</v>
      </c>
      <c r="H55" s="70" t="s">
        <v>24</v>
      </c>
      <c r="I55" s="70" t="s">
        <v>24</v>
      </c>
      <c r="J55" s="146"/>
      <c r="K55" s="70" t="s">
        <v>24</v>
      </c>
      <c r="L55" s="70" t="s">
        <v>24</v>
      </c>
      <c r="M55" s="70" t="s">
        <v>24</v>
      </c>
      <c r="N55" s="46"/>
    </row>
  </sheetData>
  <mergeCells count="3">
    <mergeCell ref="B6:B55"/>
    <mergeCell ref="E6:E55"/>
    <mergeCell ref="J6:J55"/>
  </mergeCells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6C61-AD1F-4200-AFEA-8B8D8370D3C6}">
  <sheetPr>
    <tabColor rgb="FF00B050"/>
  </sheetPr>
  <dimension ref="A1:N62"/>
  <sheetViews>
    <sheetView workbookViewId="0">
      <selection activeCell="A62" sqref="A62"/>
    </sheetView>
  </sheetViews>
  <sheetFormatPr baseColWidth="10" defaultColWidth="11.54296875" defaultRowHeight="15" x14ac:dyDescent="0.25"/>
  <cols>
    <col min="1" max="1" width="22.1796875" customWidth="1"/>
  </cols>
  <sheetData>
    <row r="1" spans="1:14" x14ac:dyDescent="0.25">
      <c r="A1" s="1" t="s">
        <v>0</v>
      </c>
      <c r="B1" t="s">
        <v>242</v>
      </c>
      <c r="C1" t="s">
        <v>243</v>
      </c>
    </row>
    <row r="2" spans="1:14" x14ac:dyDescent="0.25">
      <c r="A2" s="1" t="s">
        <v>3</v>
      </c>
      <c r="B2" t="s">
        <v>166</v>
      </c>
    </row>
    <row r="4" spans="1:14" x14ac:dyDescent="0.25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4" x14ac:dyDescent="0.25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4" s="6" customFormat="1" ht="15.6" x14ac:dyDescent="0.3">
      <c r="A6" s="51" t="s">
        <v>7</v>
      </c>
      <c r="B6" s="150"/>
      <c r="C6" s="52"/>
      <c r="D6" s="52"/>
      <c r="E6" s="144" t="s">
        <v>9</v>
      </c>
      <c r="F6" s="52"/>
      <c r="G6" s="52"/>
      <c r="H6" s="52"/>
      <c r="I6" s="52"/>
      <c r="J6" s="144" t="s">
        <v>10</v>
      </c>
      <c r="K6" s="52"/>
      <c r="L6" s="52"/>
      <c r="M6" s="53"/>
      <c r="N6" s="54"/>
    </row>
    <row r="7" spans="1:14" x14ac:dyDescent="0.25">
      <c r="A7" s="11" t="s">
        <v>12</v>
      </c>
      <c r="B7" s="151"/>
      <c r="C7" s="55">
        <v>2</v>
      </c>
      <c r="D7" s="55">
        <v>2</v>
      </c>
      <c r="E7" s="145"/>
      <c r="F7" s="55">
        <v>2</v>
      </c>
      <c r="G7" s="55">
        <v>2</v>
      </c>
      <c r="H7" s="55">
        <v>2</v>
      </c>
      <c r="I7" s="55">
        <v>2</v>
      </c>
      <c r="J7" s="145"/>
      <c r="K7" s="55">
        <v>2</v>
      </c>
      <c r="L7" s="55">
        <v>0</v>
      </c>
      <c r="M7" s="56">
        <v>0</v>
      </c>
      <c r="N7" s="46"/>
    </row>
    <row r="8" spans="1:14" ht="30" x14ac:dyDescent="0.25">
      <c r="A8" s="11" t="s">
        <v>15</v>
      </c>
      <c r="B8" s="151"/>
      <c r="C8" s="55">
        <v>2</v>
      </c>
      <c r="D8" s="55">
        <v>2</v>
      </c>
      <c r="E8" s="145"/>
      <c r="F8" s="55">
        <v>2</v>
      </c>
      <c r="G8" s="55">
        <v>2</v>
      </c>
      <c r="H8" s="55">
        <v>2</v>
      </c>
      <c r="I8" s="55">
        <v>2</v>
      </c>
      <c r="J8" s="145"/>
      <c r="K8" s="55">
        <v>2</v>
      </c>
      <c r="L8" s="55">
        <v>0</v>
      </c>
      <c r="M8" s="56">
        <v>0</v>
      </c>
      <c r="N8" s="46"/>
    </row>
    <row r="9" spans="1:14" x14ac:dyDescent="0.25">
      <c r="A9" s="11" t="s">
        <v>18</v>
      </c>
      <c r="B9" s="151"/>
      <c r="C9" s="55">
        <v>2</v>
      </c>
      <c r="D9" s="55">
        <v>2</v>
      </c>
      <c r="E9" s="145"/>
      <c r="F9" s="55">
        <v>2</v>
      </c>
      <c r="G9" s="55">
        <v>1</v>
      </c>
      <c r="H9" s="55">
        <v>2</v>
      </c>
      <c r="I9" s="55">
        <v>2</v>
      </c>
      <c r="J9" s="145"/>
      <c r="K9" s="55">
        <v>2</v>
      </c>
      <c r="L9" s="55">
        <v>0</v>
      </c>
      <c r="M9" s="56">
        <v>0</v>
      </c>
      <c r="N9" s="46"/>
    </row>
    <row r="10" spans="1:14" x14ac:dyDescent="0.25">
      <c r="A10" s="11" t="s">
        <v>23</v>
      </c>
      <c r="B10" s="151"/>
      <c r="C10" s="55" t="s">
        <v>24</v>
      </c>
      <c r="D10" s="55" t="s">
        <v>24</v>
      </c>
      <c r="E10" s="145"/>
      <c r="F10" s="55" t="s">
        <v>24</v>
      </c>
      <c r="G10" s="55" t="s">
        <v>24</v>
      </c>
      <c r="H10" s="55" t="s">
        <v>24</v>
      </c>
      <c r="I10" s="55" t="s">
        <v>24</v>
      </c>
      <c r="J10" s="145"/>
      <c r="K10" s="55" t="s">
        <v>24</v>
      </c>
      <c r="L10" s="55" t="s">
        <v>24</v>
      </c>
      <c r="M10" s="56" t="s">
        <v>24</v>
      </c>
      <c r="N10" s="46"/>
    </row>
    <row r="11" spans="1:14" x14ac:dyDescent="0.25">
      <c r="A11" s="11" t="s">
        <v>25</v>
      </c>
      <c r="B11" s="151"/>
      <c r="C11" s="55">
        <v>0</v>
      </c>
      <c r="D11" s="55">
        <v>0</v>
      </c>
      <c r="E11" s="145"/>
      <c r="F11" s="55">
        <v>2</v>
      </c>
      <c r="G11" s="55">
        <v>0</v>
      </c>
      <c r="H11" s="55">
        <v>0</v>
      </c>
      <c r="I11" s="55">
        <v>0</v>
      </c>
      <c r="J11" s="145"/>
      <c r="K11" s="55">
        <v>0</v>
      </c>
      <c r="L11" s="55">
        <v>0</v>
      </c>
      <c r="M11" s="56">
        <v>0</v>
      </c>
      <c r="N11" s="46"/>
    </row>
    <row r="12" spans="1:14" ht="30" x14ac:dyDescent="0.25">
      <c r="A12" s="11" t="s">
        <v>26</v>
      </c>
      <c r="B12" s="151"/>
      <c r="C12" s="55" t="s">
        <v>24</v>
      </c>
      <c r="D12" s="55">
        <v>3</v>
      </c>
      <c r="E12" s="145"/>
      <c r="F12" s="55">
        <v>1</v>
      </c>
      <c r="G12" s="55">
        <v>1</v>
      </c>
      <c r="H12" s="55">
        <v>2</v>
      </c>
      <c r="I12" s="55">
        <v>2</v>
      </c>
      <c r="J12" s="145"/>
      <c r="K12" s="55"/>
      <c r="L12" s="55">
        <v>1</v>
      </c>
      <c r="M12" s="56">
        <v>1</v>
      </c>
      <c r="N12" s="46"/>
    </row>
    <row r="13" spans="1:14" x14ac:dyDescent="0.25">
      <c r="A13" s="11" t="s">
        <v>27</v>
      </c>
      <c r="B13" s="151"/>
      <c r="C13" s="55" t="s">
        <v>24</v>
      </c>
      <c r="D13" s="55" t="s">
        <v>24</v>
      </c>
      <c r="E13" s="145"/>
      <c r="F13" s="55" t="s">
        <v>24</v>
      </c>
      <c r="G13" s="55" t="s">
        <v>24</v>
      </c>
      <c r="H13" s="55" t="s">
        <v>24</v>
      </c>
      <c r="I13" s="55" t="s">
        <v>24</v>
      </c>
      <c r="J13" s="145"/>
      <c r="K13" s="55" t="s">
        <v>24</v>
      </c>
      <c r="L13" s="55" t="s">
        <v>24</v>
      </c>
      <c r="M13" s="56" t="s">
        <v>24</v>
      </c>
      <c r="N13" s="46"/>
    </row>
    <row r="14" spans="1:14" x14ac:dyDescent="0.25">
      <c r="A14" s="11" t="s">
        <v>30</v>
      </c>
      <c r="B14" s="151"/>
      <c r="C14" s="55">
        <v>2</v>
      </c>
      <c r="D14" s="55">
        <v>2</v>
      </c>
      <c r="E14" s="145"/>
      <c r="F14" s="55">
        <v>2</v>
      </c>
      <c r="G14" s="55">
        <v>2</v>
      </c>
      <c r="H14" s="55">
        <v>2</v>
      </c>
      <c r="I14" s="55">
        <v>2</v>
      </c>
      <c r="J14" s="145"/>
      <c r="K14" s="55">
        <v>2</v>
      </c>
      <c r="L14" s="55">
        <v>2</v>
      </c>
      <c r="M14" s="56">
        <v>2</v>
      </c>
      <c r="N14" s="46"/>
    </row>
    <row r="15" spans="1:14" x14ac:dyDescent="0.25">
      <c r="A15" s="11" t="s">
        <v>32</v>
      </c>
      <c r="B15" s="151"/>
      <c r="C15" s="55">
        <v>3</v>
      </c>
      <c r="D15" s="55">
        <v>1</v>
      </c>
      <c r="E15" s="145"/>
      <c r="F15" s="55">
        <v>2</v>
      </c>
      <c r="G15" s="55">
        <v>1</v>
      </c>
      <c r="H15" s="55">
        <v>3</v>
      </c>
      <c r="I15" s="55">
        <v>3</v>
      </c>
      <c r="J15" s="145"/>
      <c r="K15" s="55">
        <v>3</v>
      </c>
      <c r="L15" s="55">
        <v>1</v>
      </c>
      <c r="M15" s="56">
        <v>0</v>
      </c>
      <c r="N15" s="46"/>
    </row>
    <row r="16" spans="1:14" x14ac:dyDescent="0.25">
      <c r="A16" s="11" t="s">
        <v>36</v>
      </c>
      <c r="B16" s="151"/>
      <c r="C16" s="55">
        <v>3</v>
      </c>
      <c r="D16" s="55">
        <v>3</v>
      </c>
      <c r="E16" s="145"/>
      <c r="F16" s="55">
        <v>3</v>
      </c>
      <c r="G16" s="55">
        <v>1</v>
      </c>
      <c r="H16" s="55">
        <v>1</v>
      </c>
      <c r="I16" s="55">
        <v>2</v>
      </c>
      <c r="J16" s="145"/>
      <c r="K16" s="55">
        <v>2</v>
      </c>
      <c r="L16" s="55">
        <v>1</v>
      </c>
      <c r="M16" s="56">
        <v>1</v>
      </c>
      <c r="N16" s="46"/>
    </row>
    <row r="17" spans="1:14" s="98" customFormat="1" x14ac:dyDescent="0.25">
      <c r="A17" s="99" t="s">
        <v>94</v>
      </c>
      <c r="B17" s="151"/>
      <c r="C17" s="103">
        <f>AVERAGE(C7:C16)</f>
        <v>2</v>
      </c>
      <c r="D17" s="103">
        <f>AVERAGE(D7:D16)</f>
        <v>1.875</v>
      </c>
      <c r="E17" s="145"/>
      <c r="F17" s="103">
        <f>AVERAGE(F7:F16)</f>
        <v>2</v>
      </c>
      <c r="G17" s="103">
        <f>AVERAGE(G7:G16)</f>
        <v>1.25</v>
      </c>
      <c r="H17" s="103">
        <f>AVERAGE(H7:H16)</f>
        <v>1.75</v>
      </c>
      <c r="I17" s="103">
        <f>AVERAGE(I7:I16)</f>
        <v>1.875</v>
      </c>
      <c r="J17" s="145"/>
      <c r="K17" s="103">
        <f>AVERAGE(K7:K16)</f>
        <v>1.8571428571428572</v>
      </c>
      <c r="L17" s="103">
        <f>AVERAGE(L7:L16)</f>
        <v>0.625</v>
      </c>
      <c r="M17" s="103">
        <f>AVERAGE(M7:M16)</f>
        <v>0.5</v>
      </c>
      <c r="N17" s="104"/>
    </row>
    <row r="18" spans="1:14" s="6" customFormat="1" ht="15.6" x14ac:dyDescent="0.25">
      <c r="A18" s="12" t="s">
        <v>37</v>
      </c>
      <c r="B18" s="151"/>
      <c r="C18" s="62"/>
      <c r="D18" s="62"/>
      <c r="E18" s="145"/>
      <c r="F18" s="62"/>
      <c r="G18" s="62"/>
      <c r="H18" s="62"/>
      <c r="I18" s="62"/>
      <c r="J18" s="145"/>
      <c r="K18" s="62"/>
      <c r="L18" s="62"/>
      <c r="M18" s="63"/>
      <c r="N18" s="54"/>
    </row>
    <row r="19" spans="1:14" s="6" customFormat="1" ht="15.6" x14ac:dyDescent="0.25">
      <c r="A19" s="12" t="s">
        <v>38</v>
      </c>
      <c r="B19" s="151"/>
      <c r="C19" s="62"/>
      <c r="D19" s="62"/>
      <c r="E19" s="145"/>
      <c r="F19" s="62"/>
      <c r="G19" s="62"/>
      <c r="H19" s="62"/>
      <c r="I19" s="62"/>
      <c r="J19" s="145"/>
      <c r="K19" s="62"/>
      <c r="L19" s="62"/>
      <c r="M19" s="63"/>
      <c r="N19" s="54"/>
    </row>
    <row r="20" spans="1:14" ht="45" x14ac:dyDescent="0.25">
      <c r="A20" s="11" t="s">
        <v>39</v>
      </c>
      <c r="B20" s="151"/>
      <c r="C20" s="55" t="s">
        <v>268</v>
      </c>
      <c r="D20" s="55" t="s">
        <v>269</v>
      </c>
      <c r="E20" s="145"/>
      <c r="F20" s="55" t="s">
        <v>270</v>
      </c>
      <c r="G20" s="55" t="s">
        <v>268</v>
      </c>
      <c r="H20" s="55" t="s">
        <v>271</v>
      </c>
      <c r="I20" s="55" t="s">
        <v>272</v>
      </c>
      <c r="J20" s="145"/>
      <c r="K20" s="55" t="s">
        <v>268</v>
      </c>
      <c r="L20" s="55" t="s">
        <v>137</v>
      </c>
      <c r="M20" s="56" t="s">
        <v>137</v>
      </c>
      <c r="N20" s="7" t="s">
        <v>273</v>
      </c>
    </row>
    <row r="21" spans="1:14" ht="45" x14ac:dyDescent="0.25">
      <c r="A21" s="11" t="s">
        <v>47</v>
      </c>
      <c r="B21" s="151"/>
      <c r="C21" s="55" t="s">
        <v>274</v>
      </c>
      <c r="D21" s="55" t="s">
        <v>13</v>
      </c>
      <c r="E21" s="145"/>
      <c r="F21" s="55" t="s">
        <v>275</v>
      </c>
      <c r="G21" s="55" t="s">
        <v>276</v>
      </c>
      <c r="H21" s="55" t="s">
        <v>277</v>
      </c>
      <c r="I21" s="55" t="s">
        <v>278</v>
      </c>
      <c r="J21" s="145"/>
      <c r="K21" s="55" t="s">
        <v>278</v>
      </c>
      <c r="L21" s="55" t="s">
        <v>278</v>
      </c>
      <c r="M21" s="55" t="s">
        <v>278</v>
      </c>
      <c r="N21" s="7" t="s">
        <v>273</v>
      </c>
    </row>
    <row r="22" spans="1:14" ht="30" x14ac:dyDescent="0.25">
      <c r="A22" s="11" t="s">
        <v>52</v>
      </c>
      <c r="B22" s="151"/>
      <c r="C22" s="55" t="s">
        <v>24</v>
      </c>
      <c r="D22" s="55" t="s">
        <v>279</v>
      </c>
      <c r="E22" s="145"/>
      <c r="F22" s="55" t="s">
        <v>279</v>
      </c>
      <c r="G22" s="55" t="s">
        <v>279</v>
      </c>
      <c r="H22" s="55" t="s">
        <v>24</v>
      </c>
      <c r="I22" s="55" t="s">
        <v>279</v>
      </c>
      <c r="J22" s="145"/>
      <c r="K22" s="55" t="s">
        <v>279</v>
      </c>
      <c r="L22" s="55" t="s">
        <v>279</v>
      </c>
      <c r="M22" s="55" t="s">
        <v>24</v>
      </c>
      <c r="N22" s="46"/>
    </row>
    <row r="23" spans="1:14" x14ac:dyDescent="0.25">
      <c r="A23" s="88" t="s">
        <v>94</v>
      </c>
      <c r="B23" s="151"/>
      <c r="C23" s="55"/>
      <c r="D23" s="55"/>
      <c r="E23" s="145"/>
      <c r="F23" s="55"/>
      <c r="G23" s="55"/>
      <c r="H23" s="55"/>
      <c r="I23" s="55"/>
      <c r="J23" s="145"/>
      <c r="K23" s="55"/>
      <c r="L23" s="55"/>
      <c r="M23" s="97"/>
      <c r="N23" s="46"/>
    </row>
    <row r="24" spans="1:14" s="6" customFormat="1" ht="15.6" x14ac:dyDescent="0.25">
      <c r="A24" s="12" t="s">
        <v>53</v>
      </c>
      <c r="B24" s="151"/>
      <c r="C24" s="62"/>
      <c r="D24" s="62"/>
      <c r="E24" s="145"/>
      <c r="F24" s="62"/>
      <c r="G24" s="62"/>
      <c r="H24" s="62"/>
      <c r="I24" s="62"/>
      <c r="J24" s="145"/>
      <c r="K24" s="62"/>
      <c r="L24" s="62"/>
      <c r="M24" s="63"/>
      <c r="N24" s="54"/>
    </row>
    <row r="25" spans="1:14" x14ac:dyDescent="0.25">
      <c r="A25" s="11" t="s">
        <v>54</v>
      </c>
      <c r="B25" s="151"/>
      <c r="C25" s="55" t="s">
        <v>137</v>
      </c>
      <c r="D25" s="55" t="s">
        <v>137</v>
      </c>
      <c r="E25" s="145"/>
      <c r="F25" s="55" t="s">
        <v>137</v>
      </c>
      <c r="G25" s="55" t="s">
        <v>137</v>
      </c>
      <c r="H25" s="55" t="s">
        <v>137</v>
      </c>
      <c r="I25" s="55" t="s">
        <v>137</v>
      </c>
      <c r="J25" s="145"/>
      <c r="K25" s="55" t="s">
        <v>137</v>
      </c>
      <c r="L25" s="55" t="s">
        <v>137</v>
      </c>
      <c r="M25" s="56" t="s">
        <v>137</v>
      </c>
      <c r="N25" s="46"/>
    </row>
    <row r="26" spans="1:14" ht="45" x14ac:dyDescent="0.25">
      <c r="A26" s="11" t="s">
        <v>55</v>
      </c>
      <c r="B26" s="151"/>
      <c r="C26" s="55" t="s">
        <v>280</v>
      </c>
      <c r="D26" s="55" t="s">
        <v>281</v>
      </c>
      <c r="E26" s="145"/>
      <c r="F26" s="55" t="s">
        <v>281</v>
      </c>
      <c r="G26" s="55"/>
      <c r="H26" s="55"/>
      <c r="I26" s="55"/>
      <c r="J26" s="145"/>
      <c r="K26" s="55" t="s">
        <v>282</v>
      </c>
      <c r="L26" s="55" t="s">
        <v>283</v>
      </c>
      <c r="M26" s="56"/>
      <c r="N26" s="46"/>
    </row>
    <row r="27" spans="1:14" ht="45" x14ac:dyDescent="0.25">
      <c r="A27" s="11" t="s">
        <v>59</v>
      </c>
      <c r="B27" s="151"/>
      <c r="C27" s="55" t="s">
        <v>284</v>
      </c>
      <c r="D27" s="55" t="s">
        <v>284</v>
      </c>
      <c r="E27" s="145"/>
      <c r="F27" s="55" t="s">
        <v>285</v>
      </c>
      <c r="G27" s="55" t="s">
        <v>285</v>
      </c>
      <c r="H27" s="55" t="s">
        <v>284</v>
      </c>
      <c r="I27" s="55" t="s">
        <v>284</v>
      </c>
      <c r="J27" s="145"/>
      <c r="K27" s="55" t="s">
        <v>284</v>
      </c>
      <c r="L27" s="55" t="s">
        <v>284</v>
      </c>
      <c r="M27" s="55" t="s">
        <v>284</v>
      </c>
      <c r="N27" s="7" t="s">
        <v>273</v>
      </c>
    </row>
    <row r="28" spans="1:14" x14ac:dyDescent="0.25">
      <c r="A28" s="88" t="s">
        <v>94</v>
      </c>
      <c r="B28" s="151"/>
      <c r="C28" s="55"/>
      <c r="D28" s="55"/>
      <c r="E28" s="145"/>
      <c r="F28" s="55"/>
      <c r="G28" s="55"/>
      <c r="H28" s="55"/>
      <c r="I28" s="55"/>
      <c r="J28" s="145"/>
      <c r="K28" s="55"/>
      <c r="L28" s="55"/>
      <c r="M28" s="97"/>
      <c r="N28" s="7"/>
    </row>
    <row r="29" spans="1:14" s="6" customFormat="1" ht="15.6" x14ac:dyDescent="0.25">
      <c r="A29" s="12" t="s">
        <v>60</v>
      </c>
      <c r="B29" s="151"/>
      <c r="C29" s="62"/>
      <c r="D29" s="62"/>
      <c r="E29" s="145"/>
      <c r="F29" s="62"/>
      <c r="G29" s="62"/>
      <c r="H29" s="62"/>
      <c r="I29" s="62"/>
      <c r="J29" s="145"/>
      <c r="K29" s="62"/>
      <c r="L29" s="62"/>
      <c r="M29" s="63"/>
      <c r="N29" s="54"/>
    </row>
    <row r="30" spans="1:14" x14ac:dyDescent="0.25">
      <c r="A30" s="11" t="s">
        <v>61</v>
      </c>
      <c r="B30" s="151"/>
      <c r="C30" s="46" t="s">
        <v>13</v>
      </c>
      <c r="D30" s="46" t="s">
        <v>13</v>
      </c>
      <c r="E30" s="145"/>
      <c r="F30" s="55" t="s">
        <v>13</v>
      </c>
      <c r="G30" s="55" t="s">
        <v>13</v>
      </c>
      <c r="H30" s="55" t="s">
        <v>13</v>
      </c>
      <c r="I30" s="55" t="s">
        <v>13</v>
      </c>
      <c r="J30" s="145"/>
      <c r="K30" s="55" t="s">
        <v>13</v>
      </c>
      <c r="L30" s="55" t="s">
        <v>13</v>
      </c>
      <c r="M30" s="56" t="s">
        <v>13</v>
      </c>
      <c r="N30" s="46"/>
    </row>
    <row r="31" spans="1:14" ht="30" x14ac:dyDescent="0.25">
      <c r="A31" s="11" t="s">
        <v>64</v>
      </c>
      <c r="B31" s="151"/>
      <c r="C31" s="55" t="s">
        <v>286</v>
      </c>
      <c r="D31" s="55" t="s">
        <v>286</v>
      </c>
      <c r="E31" s="145"/>
      <c r="F31" s="55" t="s">
        <v>287</v>
      </c>
      <c r="G31" s="55" t="s">
        <v>288</v>
      </c>
      <c r="H31" s="55" t="s">
        <v>289</v>
      </c>
      <c r="I31" s="55" t="s">
        <v>290</v>
      </c>
      <c r="J31" s="145"/>
      <c r="K31" s="55" t="s">
        <v>291</v>
      </c>
      <c r="L31" s="55" t="s">
        <v>292</v>
      </c>
      <c r="M31" s="56" t="s">
        <v>293</v>
      </c>
      <c r="N31" s="46"/>
    </row>
    <row r="32" spans="1:14" ht="30" x14ac:dyDescent="0.25">
      <c r="A32" s="11" t="s">
        <v>65</v>
      </c>
      <c r="B32" s="151"/>
      <c r="C32" s="55" t="s">
        <v>294</v>
      </c>
      <c r="D32" s="55" t="s">
        <v>294</v>
      </c>
      <c r="E32" s="145"/>
      <c r="F32" s="55" t="s">
        <v>294</v>
      </c>
      <c r="G32" s="55" t="s">
        <v>294</v>
      </c>
      <c r="H32" s="55" t="s">
        <v>294</v>
      </c>
      <c r="I32" s="55" t="s">
        <v>294</v>
      </c>
      <c r="J32" s="145"/>
      <c r="K32" s="55" t="s">
        <v>295</v>
      </c>
      <c r="L32" s="55" t="s">
        <v>296</v>
      </c>
      <c r="M32" s="56" t="s">
        <v>296</v>
      </c>
      <c r="N32" s="46"/>
    </row>
    <row r="33" spans="1:14" ht="60" x14ac:dyDescent="0.25">
      <c r="A33" s="11" t="s">
        <v>66</v>
      </c>
      <c r="B33" s="151"/>
      <c r="C33" s="55" t="s">
        <v>13</v>
      </c>
      <c r="D33" s="55" t="s">
        <v>297</v>
      </c>
      <c r="E33" s="145"/>
      <c r="F33" s="55" t="s">
        <v>297</v>
      </c>
      <c r="G33" s="55" t="s">
        <v>297</v>
      </c>
      <c r="H33" s="55" t="s">
        <v>297</v>
      </c>
      <c r="I33" s="55" t="s">
        <v>297</v>
      </c>
      <c r="J33" s="145"/>
      <c r="K33" s="55" t="s">
        <v>298</v>
      </c>
      <c r="L33" s="55" t="s">
        <v>299</v>
      </c>
      <c r="M33" s="56"/>
      <c r="N33" s="46"/>
    </row>
    <row r="34" spans="1:14" x14ac:dyDescent="0.25">
      <c r="A34" s="88" t="s">
        <v>94</v>
      </c>
      <c r="B34" s="151"/>
      <c r="C34" s="55"/>
      <c r="D34" s="55"/>
      <c r="E34" s="145"/>
      <c r="F34" s="55"/>
      <c r="G34" s="55"/>
      <c r="H34" s="55"/>
      <c r="I34" s="55"/>
      <c r="J34" s="145"/>
      <c r="K34" s="55"/>
      <c r="L34" s="55"/>
      <c r="M34" s="56"/>
      <c r="N34" s="46"/>
    </row>
    <row r="35" spans="1:14" s="6" customFormat="1" ht="15.6" x14ac:dyDescent="0.25">
      <c r="A35" s="12" t="s">
        <v>67</v>
      </c>
      <c r="B35" s="151"/>
      <c r="C35" s="62"/>
      <c r="D35" s="62"/>
      <c r="E35" s="145"/>
      <c r="F35" s="62"/>
      <c r="G35" s="62"/>
      <c r="H35" s="62"/>
      <c r="I35" s="62"/>
      <c r="J35" s="145"/>
      <c r="K35" s="62"/>
      <c r="L35" s="62"/>
      <c r="M35" s="63"/>
      <c r="N35" s="54"/>
    </row>
    <row r="36" spans="1:14" x14ac:dyDescent="0.25">
      <c r="A36" s="11" t="s">
        <v>68</v>
      </c>
      <c r="B36" s="151"/>
      <c r="C36" s="55" t="s">
        <v>137</v>
      </c>
      <c r="D36" s="55" t="s">
        <v>51</v>
      </c>
      <c r="E36" s="145"/>
      <c r="F36" s="55" t="s">
        <v>137</v>
      </c>
      <c r="G36" s="55" t="s">
        <v>137</v>
      </c>
      <c r="H36" s="55" t="s">
        <v>137</v>
      </c>
      <c r="I36" s="55" t="s">
        <v>137</v>
      </c>
      <c r="J36" s="145"/>
      <c r="K36" s="55" t="s">
        <v>137</v>
      </c>
      <c r="L36" s="55" t="s">
        <v>137</v>
      </c>
      <c r="M36" s="56" t="s">
        <v>137</v>
      </c>
      <c r="N36" s="46"/>
    </row>
    <row r="37" spans="1:14" x14ac:dyDescent="0.25">
      <c r="A37" s="96" t="s">
        <v>94</v>
      </c>
      <c r="B37" s="151"/>
      <c r="C37" s="65"/>
      <c r="D37" s="65"/>
      <c r="E37" s="145"/>
      <c r="F37" s="65"/>
      <c r="G37" s="65"/>
      <c r="H37" s="65"/>
      <c r="I37" s="65"/>
      <c r="J37" s="145"/>
      <c r="K37" s="65"/>
      <c r="L37" s="65"/>
      <c r="M37" s="66"/>
      <c r="N37" s="46"/>
    </row>
    <row r="38" spans="1:14" s="6" customFormat="1" ht="31.2" x14ac:dyDescent="0.25">
      <c r="A38" s="10" t="s">
        <v>74</v>
      </c>
      <c r="B38" s="151"/>
      <c r="C38" s="52"/>
      <c r="D38" s="52"/>
      <c r="E38" s="145"/>
      <c r="F38" s="52"/>
      <c r="G38" s="52"/>
      <c r="H38" s="52"/>
      <c r="I38" s="52"/>
      <c r="J38" s="145"/>
      <c r="K38" s="52"/>
      <c r="L38" s="52"/>
      <c r="M38" s="53"/>
      <c r="N38" s="54"/>
    </row>
    <row r="39" spans="1:14" s="6" customFormat="1" ht="15.6" x14ac:dyDescent="0.25">
      <c r="A39" s="12" t="s">
        <v>75</v>
      </c>
      <c r="B39" s="151"/>
      <c r="C39" s="62"/>
      <c r="D39" s="62"/>
      <c r="E39" s="145"/>
      <c r="F39" s="62"/>
      <c r="G39" s="62"/>
      <c r="H39" s="62"/>
      <c r="I39" s="62"/>
      <c r="J39" s="145"/>
      <c r="K39" s="62"/>
      <c r="L39" s="62"/>
      <c r="M39" s="63"/>
      <c r="N39" s="54"/>
    </row>
    <row r="40" spans="1:14" x14ac:dyDescent="0.25">
      <c r="A40" s="11" t="s">
        <v>76</v>
      </c>
      <c r="B40" s="151"/>
      <c r="C40" s="55">
        <v>2</v>
      </c>
      <c r="D40" s="55">
        <v>2</v>
      </c>
      <c r="E40" s="145"/>
      <c r="F40" s="55">
        <v>1</v>
      </c>
      <c r="G40" s="55">
        <v>1</v>
      </c>
      <c r="H40" s="55">
        <v>1</v>
      </c>
      <c r="I40" s="55">
        <v>1</v>
      </c>
      <c r="J40" s="145"/>
      <c r="K40" s="55">
        <v>1</v>
      </c>
      <c r="L40" s="55">
        <v>1</v>
      </c>
      <c r="M40" s="55">
        <v>1</v>
      </c>
      <c r="N40" s="46"/>
    </row>
    <row r="41" spans="1:14" x14ac:dyDescent="0.25">
      <c r="A41" s="11" t="s">
        <v>77</v>
      </c>
      <c r="B41" s="151"/>
      <c r="C41" s="55">
        <v>1</v>
      </c>
      <c r="D41" s="55">
        <v>2</v>
      </c>
      <c r="E41" s="145"/>
      <c r="F41" s="55">
        <v>1</v>
      </c>
      <c r="G41" s="55">
        <v>2</v>
      </c>
      <c r="H41" s="55">
        <v>2</v>
      </c>
      <c r="I41" s="55">
        <v>1</v>
      </c>
      <c r="J41" s="145"/>
      <c r="K41" s="55">
        <v>2</v>
      </c>
      <c r="L41" s="55">
        <v>1</v>
      </c>
      <c r="M41" s="55">
        <v>1</v>
      </c>
      <c r="N41" s="46"/>
    </row>
    <row r="42" spans="1:14" ht="30" x14ac:dyDescent="0.25">
      <c r="A42" s="11" t="s">
        <v>78</v>
      </c>
      <c r="B42" s="151"/>
      <c r="C42" s="55">
        <v>1</v>
      </c>
      <c r="D42" s="55">
        <v>1</v>
      </c>
      <c r="E42" s="145"/>
      <c r="F42" s="55">
        <v>1</v>
      </c>
      <c r="G42" s="55">
        <v>1</v>
      </c>
      <c r="H42" s="55">
        <v>1</v>
      </c>
      <c r="I42" s="55">
        <v>1</v>
      </c>
      <c r="J42" s="145"/>
      <c r="K42" s="55">
        <v>1</v>
      </c>
      <c r="L42" s="55">
        <v>1</v>
      </c>
      <c r="M42" s="55">
        <v>1</v>
      </c>
      <c r="N42" s="46"/>
    </row>
    <row r="43" spans="1:14" x14ac:dyDescent="0.25">
      <c r="A43" s="88" t="s">
        <v>94</v>
      </c>
      <c r="B43" s="151"/>
      <c r="C43" s="55"/>
      <c r="D43" s="55"/>
      <c r="E43" s="145"/>
      <c r="F43" s="55"/>
      <c r="G43" s="55"/>
      <c r="H43" s="55"/>
      <c r="I43" s="55"/>
      <c r="J43" s="145"/>
      <c r="K43" s="55"/>
      <c r="L43" s="55"/>
      <c r="M43" s="55"/>
      <c r="N43" s="46"/>
    </row>
    <row r="44" spans="1:14" s="6" customFormat="1" ht="15.6" x14ac:dyDescent="0.25">
      <c r="A44" s="12" t="s">
        <v>79</v>
      </c>
      <c r="B44" s="151"/>
      <c r="C44" s="62"/>
      <c r="D44" s="62"/>
      <c r="E44" s="145"/>
      <c r="F44" s="62"/>
      <c r="G44" s="62"/>
      <c r="H44" s="62"/>
      <c r="I44" s="62"/>
      <c r="J44" s="145"/>
      <c r="K44" s="62"/>
      <c r="L44" s="62"/>
      <c r="M44" s="62"/>
      <c r="N44" s="54"/>
    </row>
    <row r="45" spans="1:14" x14ac:dyDescent="0.25">
      <c r="A45" s="11" t="s">
        <v>80</v>
      </c>
      <c r="B45" s="151"/>
      <c r="C45" s="55">
        <v>1</v>
      </c>
      <c r="D45" s="55">
        <v>1</v>
      </c>
      <c r="E45" s="145"/>
      <c r="F45" s="55">
        <v>1</v>
      </c>
      <c r="G45" s="55">
        <v>1</v>
      </c>
      <c r="H45" s="55">
        <v>1</v>
      </c>
      <c r="I45" s="55">
        <v>1</v>
      </c>
      <c r="J45" s="145"/>
      <c r="K45" s="55">
        <v>1</v>
      </c>
      <c r="L45" s="55">
        <v>1</v>
      </c>
      <c r="M45" s="55">
        <v>1</v>
      </c>
      <c r="N45" s="46"/>
    </row>
    <row r="46" spans="1:14" ht="30" x14ac:dyDescent="0.25">
      <c r="A46" s="11" t="s">
        <v>81</v>
      </c>
      <c r="B46" s="151"/>
      <c r="C46" s="55">
        <v>1</v>
      </c>
      <c r="D46" s="55">
        <v>2</v>
      </c>
      <c r="E46" s="145"/>
      <c r="F46" s="55">
        <v>2</v>
      </c>
      <c r="G46" s="55">
        <v>2</v>
      </c>
      <c r="H46" s="55">
        <v>2</v>
      </c>
      <c r="I46" s="55">
        <v>2</v>
      </c>
      <c r="J46" s="145"/>
      <c r="K46" s="55">
        <v>2</v>
      </c>
      <c r="L46" s="55">
        <v>2</v>
      </c>
      <c r="M46" s="55">
        <v>2</v>
      </c>
      <c r="N46" s="46"/>
    </row>
    <row r="47" spans="1:14" x14ac:dyDescent="0.25">
      <c r="A47" s="88" t="s">
        <v>94</v>
      </c>
      <c r="B47" s="151"/>
      <c r="C47" s="55"/>
      <c r="D47" s="55"/>
      <c r="E47" s="145"/>
      <c r="F47" s="55"/>
      <c r="G47" s="55"/>
      <c r="H47" s="55"/>
      <c r="I47" s="55"/>
      <c r="J47" s="145"/>
      <c r="K47" s="55"/>
      <c r="L47" s="55"/>
      <c r="M47" s="55"/>
      <c r="N47" s="46"/>
    </row>
    <row r="48" spans="1:14" s="6" customFormat="1" ht="15.6" x14ac:dyDescent="0.25">
      <c r="A48" s="12" t="s">
        <v>82</v>
      </c>
      <c r="B48" s="151"/>
      <c r="C48" s="62"/>
      <c r="D48" s="62"/>
      <c r="E48" s="145"/>
      <c r="F48" s="62"/>
      <c r="G48" s="62"/>
      <c r="H48" s="62"/>
      <c r="I48" s="62"/>
      <c r="J48" s="145"/>
      <c r="K48" s="62"/>
      <c r="L48" s="62"/>
      <c r="M48" s="62"/>
      <c r="N48" s="54"/>
    </row>
    <row r="49" spans="1:14" x14ac:dyDescent="0.25">
      <c r="A49" s="11" t="s">
        <v>83</v>
      </c>
      <c r="B49" s="151"/>
      <c r="C49" s="55">
        <v>1</v>
      </c>
      <c r="D49" s="55">
        <v>1</v>
      </c>
      <c r="E49" s="145"/>
      <c r="F49" s="55">
        <v>1</v>
      </c>
      <c r="G49" s="55">
        <v>1</v>
      </c>
      <c r="H49" s="55">
        <v>1</v>
      </c>
      <c r="I49" s="55">
        <v>1</v>
      </c>
      <c r="J49" s="145"/>
      <c r="K49" s="55">
        <v>1</v>
      </c>
      <c r="L49" s="55">
        <v>1</v>
      </c>
      <c r="M49" s="55">
        <v>1</v>
      </c>
      <c r="N49" s="46"/>
    </row>
    <row r="50" spans="1:14" ht="30" x14ac:dyDescent="0.25">
      <c r="A50" s="11" t="s">
        <v>84</v>
      </c>
      <c r="B50" s="151"/>
      <c r="C50" s="55">
        <v>1</v>
      </c>
      <c r="D50" s="55">
        <v>1</v>
      </c>
      <c r="E50" s="145"/>
      <c r="F50" s="55">
        <v>1</v>
      </c>
      <c r="G50" s="55">
        <v>1</v>
      </c>
      <c r="H50" s="55">
        <v>1</v>
      </c>
      <c r="I50" s="55">
        <v>1</v>
      </c>
      <c r="J50" s="145"/>
      <c r="K50" s="55">
        <v>1</v>
      </c>
      <c r="L50" s="55">
        <v>1</v>
      </c>
      <c r="M50" s="55">
        <v>1</v>
      </c>
      <c r="N50" s="46"/>
    </row>
    <row r="51" spans="1:14" ht="30" x14ac:dyDescent="0.25">
      <c r="A51" s="11" t="s">
        <v>85</v>
      </c>
      <c r="B51" s="151"/>
      <c r="C51" s="55">
        <v>1</v>
      </c>
      <c r="D51" s="55">
        <v>2</v>
      </c>
      <c r="E51" s="145"/>
      <c r="F51" s="55">
        <v>2</v>
      </c>
      <c r="G51" s="55">
        <v>2</v>
      </c>
      <c r="H51" s="55">
        <v>2</v>
      </c>
      <c r="I51" s="55">
        <v>2</v>
      </c>
      <c r="J51" s="145"/>
      <c r="K51" s="55">
        <v>2</v>
      </c>
      <c r="L51" s="55">
        <v>2</v>
      </c>
      <c r="M51" s="55">
        <v>2</v>
      </c>
      <c r="N51" s="46"/>
    </row>
    <row r="52" spans="1:14" s="6" customFormat="1" ht="15.6" x14ac:dyDescent="0.25">
      <c r="A52" s="12" t="s">
        <v>86</v>
      </c>
      <c r="B52" s="151"/>
      <c r="C52" s="62"/>
      <c r="D52" s="62"/>
      <c r="E52" s="145"/>
      <c r="F52" s="62"/>
      <c r="G52" s="62"/>
      <c r="H52" s="62"/>
      <c r="I52" s="62"/>
      <c r="J52" s="145"/>
      <c r="K52" s="62"/>
      <c r="L52" s="62"/>
      <c r="M52" s="62"/>
      <c r="N52" s="54"/>
    </row>
    <row r="53" spans="1:14" x14ac:dyDescent="0.25">
      <c r="A53" s="11" t="s">
        <v>87</v>
      </c>
      <c r="B53" s="151"/>
      <c r="C53" s="55">
        <v>2</v>
      </c>
      <c r="D53" s="55">
        <v>2</v>
      </c>
      <c r="E53" s="145"/>
      <c r="F53" s="55">
        <v>2</v>
      </c>
      <c r="G53" s="55">
        <v>2</v>
      </c>
      <c r="H53" s="55">
        <v>2</v>
      </c>
      <c r="I53" s="55">
        <v>2</v>
      </c>
      <c r="J53" s="145"/>
      <c r="K53" s="55">
        <v>2</v>
      </c>
      <c r="L53" s="55">
        <v>2</v>
      </c>
      <c r="M53" s="55">
        <v>2</v>
      </c>
      <c r="N53" s="46"/>
    </row>
    <row r="54" spans="1:14" x14ac:dyDescent="0.25">
      <c r="A54" s="11" t="s">
        <v>88</v>
      </c>
      <c r="B54" s="151"/>
      <c r="C54" s="55" t="s">
        <v>24</v>
      </c>
      <c r="D54" s="55" t="s">
        <v>24</v>
      </c>
      <c r="E54" s="145"/>
      <c r="F54" s="55" t="s">
        <v>24</v>
      </c>
      <c r="G54" s="55">
        <v>2</v>
      </c>
      <c r="H54" s="55" t="s">
        <v>24</v>
      </c>
      <c r="I54" s="55" t="s">
        <v>24</v>
      </c>
      <c r="J54" s="145"/>
      <c r="K54" s="55">
        <v>2</v>
      </c>
      <c r="L54" s="55" t="s">
        <v>24</v>
      </c>
      <c r="M54" s="55" t="s">
        <v>24</v>
      </c>
      <c r="N54" s="46"/>
    </row>
    <row r="55" spans="1:14" ht="30" x14ac:dyDescent="0.25">
      <c r="A55" s="11" t="s">
        <v>89</v>
      </c>
      <c r="B55" s="151"/>
      <c r="C55" s="55">
        <v>2</v>
      </c>
      <c r="D55" s="55">
        <v>2</v>
      </c>
      <c r="E55" s="145"/>
      <c r="F55" s="55">
        <v>1</v>
      </c>
      <c r="G55" s="55">
        <v>2</v>
      </c>
      <c r="H55" s="55">
        <v>2</v>
      </c>
      <c r="I55" s="55">
        <v>2</v>
      </c>
      <c r="J55" s="145"/>
      <c r="K55" s="55">
        <v>1</v>
      </c>
      <c r="L55" s="55">
        <v>1</v>
      </c>
      <c r="M55" s="55" t="s">
        <v>300</v>
      </c>
      <c r="N55" s="46"/>
    </row>
    <row r="56" spans="1:14" x14ac:dyDescent="0.25">
      <c r="A56" s="11" t="s">
        <v>90</v>
      </c>
      <c r="B56" s="151"/>
      <c r="C56" s="55" t="s">
        <v>24</v>
      </c>
      <c r="D56" s="55" t="s">
        <v>24</v>
      </c>
      <c r="E56" s="145"/>
      <c r="F56" s="55" t="s">
        <v>24</v>
      </c>
      <c r="G56" s="55" t="s">
        <v>24</v>
      </c>
      <c r="H56" s="55" t="s">
        <v>24</v>
      </c>
      <c r="I56" s="55" t="s">
        <v>24</v>
      </c>
      <c r="J56" s="145"/>
      <c r="K56" s="55" t="s">
        <v>24</v>
      </c>
      <c r="L56" s="55" t="s">
        <v>24</v>
      </c>
      <c r="M56" s="55" t="s">
        <v>24</v>
      </c>
      <c r="N56" s="46"/>
    </row>
    <row r="57" spans="1:14" x14ac:dyDescent="0.25">
      <c r="A57" s="88" t="s">
        <v>94</v>
      </c>
      <c r="B57" s="151"/>
      <c r="C57" s="55"/>
      <c r="D57" s="55"/>
      <c r="E57" s="145"/>
      <c r="F57" s="55"/>
      <c r="G57" s="55"/>
      <c r="H57" s="55"/>
      <c r="I57" s="55"/>
      <c r="J57" s="145"/>
      <c r="K57" s="55"/>
      <c r="L57" s="55"/>
      <c r="M57" s="55"/>
      <c r="N57" s="46"/>
    </row>
    <row r="58" spans="1:14" s="6" customFormat="1" ht="15.6" x14ac:dyDescent="0.25">
      <c r="A58" s="12" t="s">
        <v>54</v>
      </c>
      <c r="B58" s="151"/>
      <c r="C58" s="62"/>
      <c r="D58" s="62"/>
      <c r="E58" s="145"/>
      <c r="F58" s="62"/>
      <c r="G58" s="62"/>
      <c r="H58" s="62"/>
      <c r="I58" s="62"/>
      <c r="J58" s="145"/>
      <c r="K58" s="62"/>
      <c r="L58" s="62"/>
      <c r="M58" s="62"/>
      <c r="N58" s="54"/>
    </row>
    <row r="59" spans="1:14" ht="30" x14ac:dyDescent="0.25">
      <c r="A59" s="11" t="s">
        <v>91</v>
      </c>
      <c r="B59" s="151"/>
      <c r="C59" s="55" t="s">
        <v>24</v>
      </c>
      <c r="D59" s="55" t="s">
        <v>24</v>
      </c>
      <c r="E59" s="145"/>
      <c r="F59" s="55">
        <v>1</v>
      </c>
      <c r="G59" s="55" t="s">
        <v>24</v>
      </c>
      <c r="H59" s="55" t="s">
        <v>24</v>
      </c>
      <c r="I59" s="55">
        <v>1</v>
      </c>
      <c r="J59" s="145"/>
      <c r="K59" s="55" t="s">
        <v>24</v>
      </c>
      <c r="L59" s="55" t="s">
        <v>24</v>
      </c>
      <c r="M59" s="55" t="s">
        <v>24</v>
      </c>
      <c r="N59" s="46"/>
    </row>
    <row r="60" spans="1:14" x14ac:dyDescent="0.25">
      <c r="A60" s="9" t="s">
        <v>92</v>
      </c>
      <c r="B60" s="151"/>
      <c r="C60" s="67" t="s">
        <v>24</v>
      </c>
      <c r="D60" s="67" t="s">
        <v>24</v>
      </c>
      <c r="E60" s="145"/>
      <c r="F60" s="67">
        <v>1</v>
      </c>
      <c r="G60" s="67" t="s">
        <v>24</v>
      </c>
      <c r="H60" s="67" t="s">
        <v>24</v>
      </c>
      <c r="I60" s="67">
        <v>1</v>
      </c>
      <c r="J60" s="145"/>
      <c r="K60" s="67" t="s">
        <v>24</v>
      </c>
      <c r="L60" s="67" t="s">
        <v>24</v>
      </c>
      <c r="M60" s="67" t="s">
        <v>24</v>
      </c>
      <c r="N60" s="46"/>
    </row>
    <row r="61" spans="1:14" ht="30" x14ac:dyDescent="0.25">
      <c r="A61" s="69" t="s">
        <v>93</v>
      </c>
      <c r="B61" s="152"/>
      <c r="C61" s="70" t="s">
        <v>24</v>
      </c>
      <c r="D61" s="70" t="s">
        <v>24</v>
      </c>
      <c r="E61" s="146"/>
      <c r="F61" s="70" t="s">
        <v>24</v>
      </c>
      <c r="G61" s="70" t="s">
        <v>24</v>
      </c>
      <c r="H61" s="70" t="s">
        <v>24</v>
      </c>
      <c r="I61" s="70" t="s">
        <v>24</v>
      </c>
      <c r="J61" s="146"/>
      <c r="K61" s="70" t="s">
        <v>24</v>
      </c>
      <c r="L61" s="70" t="s">
        <v>24</v>
      </c>
      <c r="M61" s="70" t="s">
        <v>24</v>
      </c>
      <c r="N61" s="46"/>
    </row>
    <row r="62" spans="1:14" x14ac:dyDescent="0.25">
      <c r="A62" s="98" t="s">
        <v>94</v>
      </c>
    </row>
  </sheetData>
  <mergeCells count="3">
    <mergeCell ref="B6:B61"/>
    <mergeCell ref="E6:E61"/>
    <mergeCell ref="J6:J61"/>
  </mergeCells>
  <pageMargins left="0.7" right="0.7" top="0.78740157499999996" bottom="0.78740157499999996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CF3A-BCC7-4007-B63B-A0699CB59FCA}">
  <sheetPr>
    <tabColor rgb="FF00B050"/>
  </sheetPr>
  <dimension ref="A1:N55"/>
  <sheetViews>
    <sheetView workbookViewId="0">
      <selection activeCell="D42" sqref="D42"/>
    </sheetView>
  </sheetViews>
  <sheetFormatPr baseColWidth="10" defaultColWidth="11.54296875" defaultRowHeight="15" x14ac:dyDescent="0.25"/>
  <cols>
    <col min="1" max="1" width="22.1796875" customWidth="1"/>
  </cols>
  <sheetData>
    <row r="1" spans="1:14" x14ac:dyDescent="0.25">
      <c r="A1" s="1" t="s">
        <v>0</v>
      </c>
      <c r="B1" t="s">
        <v>242</v>
      </c>
      <c r="C1" t="s">
        <v>243</v>
      </c>
    </row>
    <row r="2" spans="1:14" x14ac:dyDescent="0.25">
      <c r="A2" s="1" t="s">
        <v>3</v>
      </c>
      <c r="B2" t="s">
        <v>166</v>
      </c>
    </row>
    <row r="4" spans="1:14" x14ac:dyDescent="0.25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4" x14ac:dyDescent="0.25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4" s="6" customFormat="1" ht="15.6" x14ac:dyDescent="0.3">
      <c r="A6" s="51" t="s">
        <v>7</v>
      </c>
      <c r="B6" s="150"/>
      <c r="C6" s="52"/>
      <c r="D6" s="52"/>
      <c r="E6" s="144" t="s">
        <v>9</v>
      </c>
      <c r="F6" s="52"/>
      <c r="G6" s="52"/>
      <c r="H6" s="52"/>
      <c r="I6" s="52"/>
      <c r="J6" s="144" t="s">
        <v>10</v>
      </c>
      <c r="K6" s="52"/>
      <c r="L6" s="52"/>
      <c r="M6" s="53"/>
      <c r="N6" s="54"/>
    </row>
    <row r="7" spans="1:14" x14ac:dyDescent="0.25">
      <c r="A7" s="11" t="s">
        <v>12</v>
      </c>
      <c r="B7" s="151"/>
      <c r="C7" s="55">
        <v>2</v>
      </c>
      <c r="D7" s="55">
        <v>3</v>
      </c>
      <c r="E7" s="145"/>
      <c r="F7" s="55">
        <v>2</v>
      </c>
      <c r="G7" s="55">
        <v>2</v>
      </c>
      <c r="H7" s="55">
        <v>2</v>
      </c>
      <c r="I7" s="55">
        <v>2</v>
      </c>
      <c r="J7" s="145"/>
      <c r="K7" s="55">
        <v>2</v>
      </c>
      <c r="L7" s="55">
        <v>0</v>
      </c>
      <c r="M7" s="56">
        <v>0</v>
      </c>
      <c r="N7" s="46"/>
    </row>
    <row r="8" spans="1:14" ht="30" x14ac:dyDescent="0.25">
      <c r="A8" s="11" t="s">
        <v>15</v>
      </c>
      <c r="B8" s="151"/>
      <c r="C8" s="55">
        <v>3</v>
      </c>
      <c r="D8" s="55">
        <v>2</v>
      </c>
      <c r="E8" s="145"/>
      <c r="F8" s="55">
        <v>3</v>
      </c>
      <c r="G8" s="55">
        <v>2</v>
      </c>
      <c r="H8" s="55">
        <v>2</v>
      </c>
      <c r="I8" s="55">
        <v>2</v>
      </c>
      <c r="J8" s="145"/>
      <c r="K8" s="55">
        <v>2</v>
      </c>
      <c r="L8" s="55">
        <v>0</v>
      </c>
      <c r="M8" s="56">
        <v>0</v>
      </c>
      <c r="N8" s="46"/>
    </row>
    <row r="9" spans="1:14" x14ac:dyDescent="0.25">
      <c r="A9" s="11" t="s">
        <v>18</v>
      </c>
      <c r="B9" s="151"/>
      <c r="C9" s="55">
        <v>2</v>
      </c>
      <c r="D9" s="55">
        <v>2</v>
      </c>
      <c r="E9" s="145"/>
      <c r="F9" s="55">
        <v>2</v>
      </c>
      <c r="G9" s="55">
        <v>1</v>
      </c>
      <c r="H9" s="55">
        <v>2</v>
      </c>
      <c r="I9" s="55">
        <v>2</v>
      </c>
      <c r="J9" s="145"/>
      <c r="K9" s="55">
        <v>2</v>
      </c>
      <c r="L9" s="55">
        <v>1</v>
      </c>
      <c r="M9" s="56">
        <v>1</v>
      </c>
      <c r="N9" s="46"/>
    </row>
    <row r="10" spans="1:14" x14ac:dyDescent="0.25">
      <c r="A10" s="11" t="s">
        <v>23</v>
      </c>
      <c r="B10" s="151"/>
      <c r="C10" s="55" t="s">
        <v>24</v>
      </c>
      <c r="D10" s="55" t="s">
        <v>24</v>
      </c>
      <c r="E10" s="145"/>
      <c r="F10" s="55" t="s">
        <v>24</v>
      </c>
      <c r="G10" s="55" t="s">
        <v>24</v>
      </c>
      <c r="H10" s="55" t="s">
        <v>24</v>
      </c>
      <c r="I10" s="55" t="s">
        <v>24</v>
      </c>
      <c r="J10" s="145"/>
      <c r="K10" s="55" t="s">
        <v>24</v>
      </c>
      <c r="L10" s="55" t="s">
        <v>24</v>
      </c>
      <c r="M10" s="56" t="s">
        <v>24</v>
      </c>
      <c r="N10" s="46"/>
    </row>
    <row r="11" spans="1:14" x14ac:dyDescent="0.25">
      <c r="A11" s="11" t="s">
        <v>25</v>
      </c>
      <c r="B11" s="151"/>
      <c r="C11" s="55">
        <v>0</v>
      </c>
      <c r="D11" s="55">
        <v>0</v>
      </c>
      <c r="E11" s="145"/>
      <c r="F11" s="55">
        <v>2</v>
      </c>
      <c r="G11" s="55">
        <v>0</v>
      </c>
      <c r="H11" s="55">
        <v>0</v>
      </c>
      <c r="I11" s="55">
        <v>0</v>
      </c>
      <c r="J11" s="145"/>
      <c r="K11" s="55">
        <v>0</v>
      </c>
      <c r="L11" s="55">
        <v>0</v>
      </c>
      <c r="M11" s="56">
        <v>0</v>
      </c>
      <c r="N11" s="46"/>
    </row>
    <row r="12" spans="1:14" ht="30" x14ac:dyDescent="0.25">
      <c r="A12" s="11" t="s">
        <v>26</v>
      </c>
      <c r="B12" s="151"/>
      <c r="C12" s="55" t="s">
        <v>24</v>
      </c>
      <c r="D12" s="55">
        <v>3</v>
      </c>
      <c r="E12" s="145"/>
      <c r="F12" s="55">
        <v>1</v>
      </c>
      <c r="G12" s="55">
        <v>1</v>
      </c>
      <c r="H12" s="55">
        <v>3</v>
      </c>
      <c r="I12" s="55">
        <v>3</v>
      </c>
      <c r="J12" s="145"/>
      <c r="K12" s="55"/>
      <c r="L12" s="55">
        <v>0</v>
      </c>
      <c r="M12" s="56">
        <v>0</v>
      </c>
      <c r="N12" s="46"/>
    </row>
    <row r="13" spans="1:14" x14ac:dyDescent="0.25">
      <c r="A13" s="11" t="s">
        <v>27</v>
      </c>
      <c r="B13" s="151"/>
      <c r="C13" s="55" t="s">
        <v>24</v>
      </c>
      <c r="D13" s="55" t="s">
        <v>24</v>
      </c>
      <c r="E13" s="145"/>
      <c r="F13" s="55" t="s">
        <v>24</v>
      </c>
      <c r="G13" s="55" t="s">
        <v>24</v>
      </c>
      <c r="H13" s="55" t="s">
        <v>24</v>
      </c>
      <c r="I13" s="55" t="s">
        <v>24</v>
      </c>
      <c r="J13" s="145"/>
      <c r="K13" s="55" t="s">
        <v>24</v>
      </c>
      <c r="L13" s="55" t="s">
        <v>24</v>
      </c>
      <c r="M13" s="56" t="s">
        <v>24</v>
      </c>
      <c r="N13" s="46"/>
    </row>
    <row r="14" spans="1:14" x14ac:dyDescent="0.25">
      <c r="A14" s="11" t="s">
        <v>30</v>
      </c>
      <c r="B14" s="151"/>
      <c r="C14" s="55">
        <v>3</v>
      </c>
      <c r="D14" s="55">
        <v>2</v>
      </c>
      <c r="E14" s="145"/>
      <c r="F14" s="55">
        <v>2</v>
      </c>
      <c r="G14" s="55">
        <v>2</v>
      </c>
      <c r="H14" s="55">
        <v>2</v>
      </c>
      <c r="I14" s="55">
        <v>2</v>
      </c>
      <c r="J14" s="145"/>
      <c r="K14" s="55">
        <v>2</v>
      </c>
      <c r="L14" s="55">
        <v>2</v>
      </c>
      <c r="M14" s="56">
        <v>2</v>
      </c>
      <c r="N14" s="46"/>
    </row>
    <row r="15" spans="1:14" x14ac:dyDescent="0.25">
      <c r="A15" s="11" t="s">
        <v>32</v>
      </c>
      <c r="B15" s="151"/>
      <c r="C15" s="55">
        <v>4</v>
      </c>
      <c r="D15" s="55">
        <v>2</v>
      </c>
      <c r="E15" s="145"/>
      <c r="F15" s="55">
        <v>3</v>
      </c>
      <c r="G15" s="55">
        <v>1</v>
      </c>
      <c r="H15" s="55">
        <v>3</v>
      </c>
      <c r="I15" s="55">
        <v>3</v>
      </c>
      <c r="J15" s="145"/>
      <c r="K15" s="55">
        <v>3</v>
      </c>
      <c r="L15" s="55">
        <v>2</v>
      </c>
      <c r="M15" s="56">
        <v>3</v>
      </c>
      <c r="N15" s="46"/>
    </row>
    <row r="16" spans="1:14" x14ac:dyDescent="0.25">
      <c r="A16" s="11" t="s">
        <v>36</v>
      </c>
      <c r="B16" s="151"/>
      <c r="C16" s="55">
        <v>3</v>
      </c>
      <c r="D16" s="55">
        <v>3</v>
      </c>
      <c r="E16" s="145"/>
      <c r="F16" s="55">
        <v>3</v>
      </c>
      <c r="G16" s="55">
        <v>0</v>
      </c>
      <c r="H16" s="55">
        <v>0</v>
      </c>
      <c r="I16" s="55">
        <v>1</v>
      </c>
      <c r="J16" s="145"/>
      <c r="K16" s="55">
        <v>1</v>
      </c>
      <c r="L16" s="55">
        <v>0</v>
      </c>
      <c r="M16" s="56">
        <v>0</v>
      </c>
      <c r="N16" s="46"/>
    </row>
    <row r="17" spans="1:14" x14ac:dyDescent="0.25">
      <c r="A17" s="61" t="s">
        <v>94</v>
      </c>
      <c r="B17" s="151"/>
      <c r="C17" s="93">
        <f>AVERAGE(C7:C16)</f>
        <v>2.4285714285714284</v>
      </c>
      <c r="D17" s="93">
        <f>AVERAGE(D7:D16)</f>
        <v>2.125</v>
      </c>
      <c r="E17" s="145"/>
      <c r="F17" s="93">
        <f>AVERAGE(F7:F16)</f>
        <v>2.25</v>
      </c>
      <c r="G17" s="93">
        <f>AVERAGE(G7:G16)</f>
        <v>1.125</v>
      </c>
      <c r="H17" s="93">
        <f>AVERAGE(H7:H16)</f>
        <v>1.75</v>
      </c>
      <c r="I17" s="93">
        <f>AVERAGE(I7:I16)</f>
        <v>1.875</v>
      </c>
      <c r="J17" s="145"/>
      <c r="K17" s="93">
        <f>AVERAGE(K7:K16)</f>
        <v>1.7142857142857142</v>
      </c>
      <c r="L17" s="93">
        <f>AVERAGE(L7:L16)</f>
        <v>0.625</v>
      </c>
      <c r="M17" s="93">
        <f>AVERAGE(M7:M16)</f>
        <v>0.75</v>
      </c>
      <c r="N17" s="46"/>
    </row>
    <row r="18" spans="1:14" s="6" customFormat="1" ht="15.6" x14ac:dyDescent="0.25">
      <c r="A18" s="12" t="s">
        <v>37</v>
      </c>
      <c r="B18" s="151"/>
      <c r="C18" s="62"/>
      <c r="D18" s="62"/>
      <c r="E18" s="145"/>
      <c r="F18" s="62"/>
      <c r="G18" s="62"/>
      <c r="H18" s="62"/>
      <c r="I18" s="62"/>
      <c r="J18" s="145"/>
      <c r="K18" s="62"/>
      <c r="L18" s="62"/>
      <c r="M18" s="63"/>
      <c r="N18" s="54"/>
    </row>
    <row r="19" spans="1:14" s="6" customFormat="1" ht="15.6" x14ac:dyDescent="0.25">
      <c r="A19" s="12" t="s">
        <v>38</v>
      </c>
      <c r="B19" s="151"/>
      <c r="C19" s="62"/>
      <c r="D19" s="62"/>
      <c r="E19" s="145"/>
      <c r="F19" s="62"/>
      <c r="G19" s="62"/>
      <c r="H19" s="62"/>
      <c r="I19" s="62"/>
      <c r="J19" s="145"/>
      <c r="K19" s="62"/>
      <c r="L19" s="62"/>
      <c r="M19" s="63"/>
      <c r="N19" s="54"/>
    </row>
    <row r="20" spans="1:14" ht="45" x14ac:dyDescent="0.25">
      <c r="A20" s="11" t="s">
        <v>39</v>
      </c>
      <c r="B20" s="151"/>
      <c r="C20" s="55">
        <v>2</v>
      </c>
      <c r="D20" s="55">
        <v>3</v>
      </c>
      <c r="E20" s="145"/>
      <c r="F20" s="55">
        <v>2</v>
      </c>
      <c r="G20" s="55">
        <v>2</v>
      </c>
      <c r="H20" s="55">
        <v>1</v>
      </c>
      <c r="I20" s="55">
        <v>1</v>
      </c>
      <c r="J20" s="145"/>
      <c r="K20" s="55">
        <v>2</v>
      </c>
      <c r="L20" s="55">
        <v>0</v>
      </c>
      <c r="M20" s="56">
        <v>0</v>
      </c>
      <c r="N20" s="7" t="s">
        <v>273</v>
      </c>
    </row>
    <row r="21" spans="1:14" ht="45" x14ac:dyDescent="0.25">
      <c r="A21" s="11" t="s">
        <v>47</v>
      </c>
      <c r="B21" s="151"/>
      <c r="C21" s="55">
        <v>3</v>
      </c>
      <c r="D21" s="55">
        <v>2</v>
      </c>
      <c r="E21" s="145"/>
      <c r="F21" s="55">
        <v>3</v>
      </c>
      <c r="G21" s="55">
        <v>3</v>
      </c>
      <c r="H21" s="55">
        <v>2</v>
      </c>
      <c r="I21" s="55">
        <v>2</v>
      </c>
      <c r="J21" s="145"/>
      <c r="K21" s="55">
        <v>2</v>
      </c>
      <c r="L21" s="55">
        <v>2</v>
      </c>
      <c r="M21" s="55">
        <v>2</v>
      </c>
      <c r="N21" s="7" t="s">
        <v>273</v>
      </c>
    </row>
    <row r="22" spans="1:14" ht="30" x14ac:dyDescent="0.25">
      <c r="A22" s="11" t="s">
        <v>52</v>
      </c>
      <c r="B22" s="151"/>
      <c r="C22" s="55" t="s">
        <v>24</v>
      </c>
      <c r="D22" s="55">
        <v>3</v>
      </c>
      <c r="E22" s="145"/>
      <c r="F22" s="55">
        <v>3</v>
      </c>
      <c r="G22" s="55">
        <v>3</v>
      </c>
      <c r="H22" s="55" t="s">
        <v>24</v>
      </c>
      <c r="I22" s="55">
        <v>3</v>
      </c>
      <c r="J22" s="145"/>
      <c r="K22" s="55">
        <v>3</v>
      </c>
      <c r="L22" s="55">
        <v>3</v>
      </c>
      <c r="M22" s="55" t="s">
        <v>24</v>
      </c>
      <c r="N22" s="46"/>
    </row>
    <row r="23" spans="1:14" s="6" customFormat="1" ht="15.6" x14ac:dyDescent="0.25">
      <c r="A23" s="12" t="s">
        <v>53</v>
      </c>
      <c r="B23" s="151"/>
      <c r="C23" s="62"/>
      <c r="D23" s="62"/>
      <c r="E23" s="145"/>
      <c r="F23" s="62"/>
      <c r="G23" s="62"/>
      <c r="H23" s="62"/>
      <c r="I23" s="62"/>
      <c r="J23" s="145"/>
      <c r="K23" s="62"/>
      <c r="L23" s="62"/>
      <c r="M23" s="63"/>
      <c r="N23" s="54"/>
    </row>
    <row r="24" spans="1:14" x14ac:dyDescent="0.25">
      <c r="A24" s="11" t="s">
        <v>54</v>
      </c>
      <c r="B24" s="151"/>
      <c r="C24" s="55">
        <v>0</v>
      </c>
      <c r="D24" s="55">
        <v>0</v>
      </c>
      <c r="E24" s="145"/>
      <c r="F24" s="55">
        <v>0</v>
      </c>
      <c r="G24" s="55">
        <v>0</v>
      </c>
      <c r="H24" s="55">
        <v>0</v>
      </c>
      <c r="I24" s="55">
        <v>0</v>
      </c>
      <c r="J24" s="145"/>
      <c r="K24" s="55">
        <v>0</v>
      </c>
      <c r="L24" s="55">
        <v>0</v>
      </c>
      <c r="M24" s="56">
        <v>0</v>
      </c>
      <c r="N24" s="46"/>
    </row>
    <row r="25" spans="1:14" x14ac:dyDescent="0.25">
      <c r="A25" s="11" t="s">
        <v>55</v>
      </c>
      <c r="B25" s="151"/>
      <c r="C25" s="55">
        <v>0</v>
      </c>
      <c r="D25" s="55">
        <v>0</v>
      </c>
      <c r="E25" s="145"/>
      <c r="F25" s="55">
        <v>0</v>
      </c>
      <c r="G25" s="55"/>
      <c r="H25" s="55"/>
      <c r="I25" s="55"/>
      <c r="J25" s="145"/>
      <c r="K25" s="55">
        <v>1</v>
      </c>
      <c r="L25" s="55">
        <v>1</v>
      </c>
      <c r="M25" s="56"/>
      <c r="N25" s="46"/>
    </row>
    <row r="26" spans="1:14" ht="45" x14ac:dyDescent="0.25">
      <c r="A26" s="11" t="s">
        <v>59</v>
      </c>
      <c r="B26" s="151"/>
      <c r="C26" s="55">
        <v>0</v>
      </c>
      <c r="D26" s="55">
        <v>0</v>
      </c>
      <c r="E26" s="145"/>
      <c r="F26" s="55">
        <v>0</v>
      </c>
      <c r="G26" s="55">
        <v>0</v>
      </c>
      <c r="H26" s="55">
        <v>0</v>
      </c>
      <c r="I26" s="55">
        <v>0</v>
      </c>
      <c r="J26" s="145"/>
      <c r="K26" s="55">
        <v>0</v>
      </c>
      <c r="L26" s="55">
        <v>0</v>
      </c>
      <c r="M26" s="55">
        <v>0</v>
      </c>
      <c r="N26" s="7" t="s">
        <v>273</v>
      </c>
    </row>
    <row r="27" spans="1:14" s="6" customFormat="1" ht="15.6" x14ac:dyDescent="0.25">
      <c r="A27" s="12" t="s">
        <v>60</v>
      </c>
      <c r="B27" s="151"/>
      <c r="C27" s="62"/>
      <c r="D27" s="62"/>
      <c r="E27" s="145"/>
      <c r="F27" s="62"/>
      <c r="G27" s="62"/>
      <c r="H27" s="62"/>
      <c r="I27" s="62"/>
      <c r="J27" s="145"/>
      <c r="K27" s="62"/>
      <c r="L27" s="62"/>
      <c r="M27" s="63"/>
      <c r="N27" s="54"/>
    </row>
    <row r="28" spans="1:14" x14ac:dyDescent="0.25">
      <c r="A28" s="11" t="s">
        <v>61</v>
      </c>
      <c r="B28" s="151"/>
      <c r="C28" s="46">
        <v>2</v>
      </c>
      <c r="D28" s="46">
        <v>2</v>
      </c>
      <c r="E28" s="145"/>
      <c r="F28" s="55">
        <v>2</v>
      </c>
      <c r="G28" s="55">
        <v>2</v>
      </c>
      <c r="H28" s="55">
        <v>2</v>
      </c>
      <c r="I28" s="55">
        <v>2</v>
      </c>
      <c r="J28" s="145"/>
      <c r="K28" s="55">
        <v>2</v>
      </c>
      <c r="L28" s="55">
        <v>2</v>
      </c>
      <c r="M28" s="56">
        <v>2</v>
      </c>
      <c r="N28" s="46"/>
    </row>
    <row r="29" spans="1:14" x14ac:dyDescent="0.25">
      <c r="A29" s="11" t="s">
        <v>64</v>
      </c>
      <c r="B29" s="151"/>
      <c r="C29" s="55">
        <v>1</v>
      </c>
      <c r="D29" s="55">
        <v>1</v>
      </c>
      <c r="E29" s="145"/>
      <c r="F29" s="55">
        <v>2</v>
      </c>
      <c r="G29" s="55">
        <v>2</v>
      </c>
      <c r="H29" s="55">
        <v>2</v>
      </c>
      <c r="I29" s="55">
        <v>3</v>
      </c>
      <c r="J29" s="145"/>
      <c r="K29" s="55">
        <v>4</v>
      </c>
      <c r="L29" s="55">
        <v>1</v>
      </c>
      <c r="M29" s="56">
        <v>2</v>
      </c>
      <c r="N29" s="46"/>
    </row>
    <row r="30" spans="1:14" x14ac:dyDescent="0.25">
      <c r="A30" s="11" t="s">
        <v>65</v>
      </c>
      <c r="B30" s="151"/>
      <c r="C30" s="55">
        <v>2</v>
      </c>
      <c r="D30" s="55">
        <v>2</v>
      </c>
      <c r="E30" s="145"/>
      <c r="F30" s="55">
        <v>2</v>
      </c>
      <c r="G30" s="55">
        <v>2</v>
      </c>
      <c r="H30" s="55">
        <v>2</v>
      </c>
      <c r="I30" s="55">
        <v>2</v>
      </c>
      <c r="J30" s="145"/>
      <c r="K30" s="55">
        <v>2</v>
      </c>
      <c r="L30" s="55">
        <v>2</v>
      </c>
      <c r="M30" s="56">
        <v>2</v>
      </c>
      <c r="N30" s="46"/>
    </row>
    <row r="31" spans="1:14" x14ac:dyDescent="0.25">
      <c r="A31" s="11" t="s">
        <v>66</v>
      </c>
      <c r="B31" s="151"/>
      <c r="C31" s="55">
        <v>2</v>
      </c>
      <c r="D31" s="55">
        <v>3</v>
      </c>
      <c r="E31" s="145"/>
      <c r="F31" s="55">
        <v>3</v>
      </c>
      <c r="G31" s="55">
        <v>3</v>
      </c>
      <c r="H31" s="55">
        <v>3</v>
      </c>
      <c r="I31" s="55">
        <v>3</v>
      </c>
      <c r="J31" s="145"/>
      <c r="K31" s="55">
        <v>3</v>
      </c>
      <c r="L31" s="55">
        <v>3</v>
      </c>
      <c r="M31" s="56"/>
      <c r="N31" s="46"/>
    </row>
    <row r="32" spans="1:14" s="6" customFormat="1" ht="15.6" x14ac:dyDescent="0.25">
      <c r="A32" s="12" t="s">
        <v>67</v>
      </c>
      <c r="B32" s="151"/>
      <c r="C32" s="62"/>
      <c r="D32" s="62"/>
      <c r="E32" s="145"/>
      <c r="F32" s="62"/>
      <c r="G32" s="62"/>
      <c r="H32" s="62"/>
      <c r="I32" s="62"/>
      <c r="J32" s="145"/>
      <c r="K32" s="62"/>
      <c r="L32" s="62"/>
      <c r="M32" s="63"/>
      <c r="N32" s="54"/>
    </row>
    <row r="33" spans="1:14" x14ac:dyDescent="0.25">
      <c r="A33" s="11" t="s">
        <v>68</v>
      </c>
      <c r="B33" s="151"/>
      <c r="C33" s="55">
        <v>0</v>
      </c>
      <c r="D33" s="55">
        <v>0</v>
      </c>
      <c r="E33" s="145"/>
      <c r="F33" s="55">
        <v>0</v>
      </c>
      <c r="G33" s="55">
        <v>0</v>
      </c>
      <c r="H33" s="55">
        <v>0</v>
      </c>
      <c r="I33" s="55">
        <v>0</v>
      </c>
      <c r="J33" s="145"/>
      <c r="K33" s="55">
        <v>0</v>
      </c>
      <c r="L33" s="55">
        <v>0</v>
      </c>
      <c r="M33" s="56">
        <v>0</v>
      </c>
      <c r="N33" s="46"/>
    </row>
    <row r="34" spans="1:14" x14ac:dyDescent="0.25">
      <c r="A34" s="64"/>
      <c r="B34" s="151"/>
      <c r="C34" s="65"/>
      <c r="D34" s="65"/>
      <c r="E34" s="145"/>
      <c r="F34" s="65"/>
      <c r="G34" s="65"/>
      <c r="H34" s="65"/>
      <c r="I34" s="65"/>
      <c r="J34" s="145"/>
      <c r="K34" s="65"/>
      <c r="L34" s="65"/>
      <c r="M34" s="66"/>
      <c r="N34" s="46"/>
    </row>
    <row r="35" spans="1:14" s="6" customFormat="1" ht="31.2" x14ac:dyDescent="0.25">
      <c r="A35" s="10" t="s">
        <v>74</v>
      </c>
      <c r="B35" s="151"/>
      <c r="C35" s="52"/>
      <c r="D35" s="52"/>
      <c r="E35" s="145"/>
      <c r="F35" s="52"/>
      <c r="G35" s="52"/>
      <c r="H35" s="52"/>
      <c r="I35" s="52"/>
      <c r="J35" s="145"/>
      <c r="K35" s="52"/>
      <c r="L35" s="52"/>
      <c r="M35" s="53"/>
      <c r="N35" s="54"/>
    </row>
    <row r="36" spans="1:14" s="6" customFormat="1" ht="15.6" x14ac:dyDescent="0.25">
      <c r="A36" s="12" t="s">
        <v>75</v>
      </c>
      <c r="B36" s="151"/>
      <c r="C36" s="62"/>
      <c r="D36" s="62"/>
      <c r="E36" s="145"/>
      <c r="F36" s="62"/>
      <c r="G36" s="62"/>
      <c r="H36" s="62"/>
      <c r="I36" s="62"/>
      <c r="J36" s="145"/>
      <c r="K36" s="62"/>
      <c r="L36" s="62"/>
      <c r="M36" s="63"/>
      <c r="N36" s="54"/>
    </row>
    <row r="37" spans="1:14" x14ac:dyDescent="0.25">
      <c r="A37" s="11" t="s">
        <v>76</v>
      </c>
      <c r="B37" s="151"/>
      <c r="C37" s="55">
        <v>2</v>
      </c>
      <c r="D37" s="55">
        <v>2</v>
      </c>
      <c r="E37" s="145"/>
      <c r="F37" s="55">
        <v>1</v>
      </c>
      <c r="G37" s="55">
        <v>1</v>
      </c>
      <c r="H37" s="55">
        <v>1</v>
      </c>
      <c r="I37" s="55">
        <v>1</v>
      </c>
      <c r="J37" s="145"/>
      <c r="K37" s="55">
        <v>1</v>
      </c>
      <c r="L37" s="55">
        <v>1</v>
      </c>
      <c r="M37" s="55">
        <v>1</v>
      </c>
      <c r="N37" s="46"/>
    </row>
    <row r="38" spans="1:14" x14ac:dyDescent="0.25">
      <c r="A38" s="11" t="s">
        <v>77</v>
      </c>
      <c r="B38" s="151"/>
      <c r="C38" s="55">
        <v>1</v>
      </c>
      <c r="D38" s="55">
        <v>2</v>
      </c>
      <c r="E38" s="145"/>
      <c r="F38" s="55">
        <v>1</v>
      </c>
      <c r="G38" s="55">
        <v>2</v>
      </c>
      <c r="H38" s="55">
        <v>2</v>
      </c>
      <c r="I38" s="55">
        <v>1</v>
      </c>
      <c r="J38" s="145"/>
      <c r="K38" s="55">
        <v>2</v>
      </c>
      <c r="L38" s="55">
        <v>1</v>
      </c>
      <c r="M38" s="55">
        <v>1</v>
      </c>
      <c r="N38" s="46"/>
    </row>
    <row r="39" spans="1:14" ht="30" x14ac:dyDescent="0.25">
      <c r="A39" s="11" t="s">
        <v>78</v>
      </c>
      <c r="B39" s="151"/>
      <c r="C39" s="55">
        <v>1</v>
      </c>
      <c r="D39" s="55">
        <v>1</v>
      </c>
      <c r="E39" s="145"/>
      <c r="F39" s="55">
        <v>1</v>
      </c>
      <c r="G39" s="55">
        <v>1</v>
      </c>
      <c r="H39" s="55">
        <v>1</v>
      </c>
      <c r="I39" s="55">
        <v>1</v>
      </c>
      <c r="J39" s="145"/>
      <c r="K39" s="55">
        <v>1</v>
      </c>
      <c r="L39" s="55">
        <v>1</v>
      </c>
      <c r="M39" s="55">
        <v>1</v>
      </c>
      <c r="N39" s="46"/>
    </row>
    <row r="40" spans="1:14" s="6" customFormat="1" ht="15.6" x14ac:dyDescent="0.25">
      <c r="A40" s="12" t="s">
        <v>79</v>
      </c>
      <c r="B40" s="151"/>
      <c r="C40" s="62"/>
      <c r="D40" s="62"/>
      <c r="E40" s="145"/>
      <c r="F40" s="62"/>
      <c r="G40" s="62"/>
      <c r="H40" s="62"/>
      <c r="I40" s="62"/>
      <c r="J40" s="145"/>
      <c r="K40" s="62"/>
      <c r="L40" s="62"/>
      <c r="M40" s="62"/>
      <c r="N40" s="54"/>
    </row>
    <row r="41" spans="1:14" x14ac:dyDescent="0.25">
      <c r="A41" s="11" t="s">
        <v>80</v>
      </c>
      <c r="B41" s="151"/>
      <c r="C41" s="55">
        <v>1</v>
      </c>
      <c r="D41" s="55">
        <v>1</v>
      </c>
      <c r="E41" s="145"/>
      <c r="F41" s="55">
        <v>1</v>
      </c>
      <c r="G41" s="55">
        <v>1</v>
      </c>
      <c r="H41" s="55">
        <v>1</v>
      </c>
      <c r="I41" s="55">
        <v>1</v>
      </c>
      <c r="J41" s="145"/>
      <c r="K41" s="55">
        <v>1</v>
      </c>
      <c r="L41" s="55">
        <v>1</v>
      </c>
      <c r="M41" s="55">
        <v>1</v>
      </c>
      <c r="N41" s="46"/>
    </row>
    <row r="42" spans="1:14" ht="30" x14ac:dyDescent="0.25">
      <c r="A42" s="11" t="s">
        <v>81</v>
      </c>
      <c r="B42" s="151"/>
      <c r="C42" s="55">
        <v>1</v>
      </c>
      <c r="D42" s="55">
        <v>2</v>
      </c>
      <c r="E42" s="145"/>
      <c r="F42" s="55">
        <v>2</v>
      </c>
      <c r="G42" s="55">
        <v>2</v>
      </c>
      <c r="H42" s="55">
        <v>2</v>
      </c>
      <c r="I42" s="55">
        <v>2</v>
      </c>
      <c r="J42" s="145"/>
      <c r="K42" s="55">
        <v>2</v>
      </c>
      <c r="L42" s="55">
        <v>2</v>
      </c>
      <c r="M42" s="55">
        <v>2</v>
      </c>
      <c r="N42" s="46"/>
    </row>
    <row r="43" spans="1:14" s="6" customFormat="1" ht="15.6" x14ac:dyDescent="0.25">
      <c r="A43" s="12" t="s">
        <v>82</v>
      </c>
      <c r="B43" s="151"/>
      <c r="C43" s="62"/>
      <c r="D43" s="62"/>
      <c r="E43" s="145"/>
      <c r="F43" s="62"/>
      <c r="G43" s="62"/>
      <c r="H43" s="62"/>
      <c r="I43" s="62"/>
      <c r="J43" s="145"/>
      <c r="K43" s="62"/>
      <c r="L43" s="62"/>
      <c r="M43" s="62"/>
      <c r="N43" s="54"/>
    </row>
    <row r="44" spans="1:14" x14ac:dyDescent="0.25">
      <c r="A44" s="11" t="s">
        <v>83</v>
      </c>
      <c r="B44" s="151"/>
      <c r="C44" s="55">
        <v>1</v>
      </c>
      <c r="D44" s="55">
        <v>1</v>
      </c>
      <c r="E44" s="145"/>
      <c r="F44" s="55">
        <v>1</v>
      </c>
      <c r="G44" s="55">
        <v>1</v>
      </c>
      <c r="H44" s="55">
        <v>1</v>
      </c>
      <c r="I44" s="55">
        <v>1</v>
      </c>
      <c r="J44" s="145"/>
      <c r="K44" s="55">
        <v>1</v>
      </c>
      <c r="L44" s="55">
        <v>1</v>
      </c>
      <c r="M44" s="55">
        <v>1</v>
      </c>
      <c r="N44" s="46"/>
    </row>
    <row r="45" spans="1:14" ht="30" x14ac:dyDescent="0.25">
      <c r="A45" s="11" t="s">
        <v>84</v>
      </c>
      <c r="B45" s="151"/>
      <c r="C45" s="55">
        <v>1</v>
      </c>
      <c r="D45" s="55">
        <v>1</v>
      </c>
      <c r="E45" s="145"/>
      <c r="F45" s="55">
        <v>1</v>
      </c>
      <c r="G45" s="55">
        <v>1</v>
      </c>
      <c r="H45" s="55">
        <v>1</v>
      </c>
      <c r="I45" s="55">
        <v>1</v>
      </c>
      <c r="J45" s="145"/>
      <c r="K45" s="55">
        <v>1</v>
      </c>
      <c r="L45" s="55">
        <v>1</v>
      </c>
      <c r="M45" s="55">
        <v>1</v>
      </c>
      <c r="N45" s="46"/>
    </row>
    <row r="46" spans="1:14" ht="30" x14ac:dyDescent="0.25">
      <c r="A46" s="11" t="s">
        <v>85</v>
      </c>
      <c r="B46" s="151"/>
      <c r="C46" s="55">
        <v>1</v>
      </c>
      <c r="D46" s="55">
        <v>2</v>
      </c>
      <c r="E46" s="145"/>
      <c r="F46" s="55">
        <v>2</v>
      </c>
      <c r="G46" s="55">
        <v>2</v>
      </c>
      <c r="H46" s="55">
        <v>2</v>
      </c>
      <c r="I46" s="55">
        <v>2</v>
      </c>
      <c r="J46" s="145"/>
      <c r="K46" s="55">
        <v>2</v>
      </c>
      <c r="L46" s="55">
        <v>2</v>
      </c>
      <c r="M46" s="55">
        <v>2</v>
      </c>
      <c r="N46" s="46"/>
    </row>
    <row r="47" spans="1:14" s="6" customFormat="1" ht="15.6" x14ac:dyDescent="0.25">
      <c r="A47" s="12" t="s">
        <v>86</v>
      </c>
      <c r="B47" s="151"/>
      <c r="C47" s="62"/>
      <c r="D47" s="62"/>
      <c r="E47" s="145"/>
      <c r="F47" s="62"/>
      <c r="G47" s="62"/>
      <c r="H47" s="62"/>
      <c r="I47" s="62"/>
      <c r="J47" s="145"/>
      <c r="K47" s="62"/>
      <c r="L47" s="62"/>
      <c r="M47" s="62"/>
      <c r="N47" s="54"/>
    </row>
    <row r="48" spans="1:14" x14ac:dyDescent="0.25">
      <c r="A48" s="11" t="s">
        <v>87</v>
      </c>
      <c r="B48" s="151"/>
      <c r="C48" s="55">
        <v>2</v>
      </c>
      <c r="D48" s="55">
        <v>2</v>
      </c>
      <c r="E48" s="145"/>
      <c r="F48" s="55">
        <v>2</v>
      </c>
      <c r="G48" s="55">
        <v>2</v>
      </c>
      <c r="H48" s="55">
        <v>2</v>
      </c>
      <c r="I48" s="55">
        <v>2</v>
      </c>
      <c r="J48" s="145"/>
      <c r="K48" s="55">
        <v>2</v>
      </c>
      <c r="L48" s="55">
        <v>2</v>
      </c>
      <c r="M48" s="55">
        <v>2</v>
      </c>
      <c r="N48" s="46"/>
    </row>
    <row r="49" spans="1:14" x14ac:dyDescent="0.25">
      <c r="A49" s="11" t="s">
        <v>88</v>
      </c>
      <c r="B49" s="151"/>
      <c r="C49" s="55" t="s">
        <v>24</v>
      </c>
      <c r="D49" s="55" t="s">
        <v>24</v>
      </c>
      <c r="E49" s="145"/>
      <c r="F49" s="55" t="s">
        <v>24</v>
      </c>
      <c r="G49" s="55">
        <v>2</v>
      </c>
      <c r="H49" s="55" t="s">
        <v>24</v>
      </c>
      <c r="I49" s="55" t="s">
        <v>24</v>
      </c>
      <c r="J49" s="145"/>
      <c r="K49" s="55">
        <v>2</v>
      </c>
      <c r="L49" s="55" t="s">
        <v>24</v>
      </c>
      <c r="M49" s="55" t="s">
        <v>24</v>
      </c>
      <c r="N49" s="46"/>
    </row>
    <row r="50" spans="1:14" ht="30" x14ac:dyDescent="0.25">
      <c r="A50" s="11" t="s">
        <v>89</v>
      </c>
      <c r="B50" s="151"/>
      <c r="C50" s="55">
        <v>2</v>
      </c>
      <c r="D50" s="55">
        <v>2</v>
      </c>
      <c r="E50" s="145"/>
      <c r="F50" s="55">
        <v>1</v>
      </c>
      <c r="G50" s="55">
        <v>2</v>
      </c>
      <c r="H50" s="55">
        <v>2</v>
      </c>
      <c r="I50" s="55">
        <v>2</v>
      </c>
      <c r="J50" s="145"/>
      <c r="K50" s="55">
        <v>1</v>
      </c>
      <c r="L50" s="55">
        <v>1</v>
      </c>
      <c r="M50" s="55" t="s">
        <v>300</v>
      </c>
      <c r="N50" s="46"/>
    </row>
    <row r="51" spans="1:14" x14ac:dyDescent="0.25">
      <c r="A51" s="11" t="s">
        <v>90</v>
      </c>
      <c r="B51" s="151"/>
      <c r="C51" s="55" t="s">
        <v>24</v>
      </c>
      <c r="D51" s="55" t="s">
        <v>24</v>
      </c>
      <c r="E51" s="145"/>
      <c r="F51" s="55" t="s">
        <v>24</v>
      </c>
      <c r="G51" s="55" t="s">
        <v>24</v>
      </c>
      <c r="H51" s="55" t="s">
        <v>24</v>
      </c>
      <c r="I51" s="55" t="s">
        <v>24</v>
      </c>
      <c r="J51" s="145"/>
      <c r="K51" s="55" t="s">
        <v>24</v>
      </c>
      <c r="L51" s="55" t="s">
        <v>24</v>
      </c>
      <c r="M51" s="55" t="s">
        <v>24</v>
      </c>
      <c r="N51" s="46"/>
    </row>
    <row r="52" spans="1:14" s="6" customFormat="1" ht="15.6" x14ac:dyDescent="0.25">
      <c r="A52" s="12" t="s">
        <v>54</v>
      </c>
      <c r="B52" s="151"/>
      <c r="C52" s="62"/>
      <c r="D52" s="62"/>
      <c r="E52" s="145"/>
      <c r="F52" s="62"/>
      <c r="G52" s="62"/>
      <c r="H52" s="62"/>
      <c r="I52" s="62"/>
      <c r="J52" s="145"/>
      <c r="K52" s="62"/>
      <c r="L52" s="62"/>
      <c r="M52" s="62"/>
      <c r="N52" s="54"/>
    </row>
    <row r="53" spans="1:14" ht="30" x14ac:dyDescent="0.25">
      <c r="A53" s="11" t="s">
        <v>91</v>
      </c>
      <c r="B53" s="151"/>
      <c r="C53" s="55" t="s">
        <v>24</v>
      </c>
      <c r="D53" s="55" t="s">
        <v>24</v>
      </c>
      <c r="E53" s="145"/>
      <c r="F53" s="55">
        <v>1</v>
      </c>
      <c r="G53" s="55" t="s">
        <v>24</v>
      </c>
      <c r="H53" s="55" t="s">
        <v>24</v>
      </c>
      <c r="I53" s="55">
        <v>1</v>
      </c>
      <c r="J53" s="145"/>
      <c r="K53" s="55" t="s">
        <v>24</v>
      </c>
      <c r="L53" s="55" t="s">
        <v>24</v>
      </c>
      <c r="M53" s="55" t="s">
        <v>24</v>
      </c>
      <c r="N53" s="46"/>
    </row>
    <row r="54" spans="1:14" x14ac:dyDescent="0.25">
      <c r="A54" s="9" t="s">
        <v>92</v>
      </c>
      <c r="B54" s="151"/>
      <c r="C54" s="67" t="s">
        <v>24</v>
      </c>
      <c r="D54" s="67" t="s">
        <v>24</v>
      </c>
      <c r="E54" s="145"/>
      <c r="F54" s="67">
        <v>1</v>
      </c>
      <c r="G54" s="67" t="s">
        <v>24</v>
      </c>
      <c r="H54" s="67" t="s">
        <v>24</v>
      </c>
      <c r="I54" s="67">
        <v>1</v>
      </c>
      <c r="J54" s="145"/>
      <c r="K54" s="67" t="s">
        <v>24</v>
      </c>
      <c r="L54" s="67" t="s">
        <v>24</v>
      </c>
      <c r="M54" s="67" t="s">
        <v>24</v>
      </c>
      <c r="N54" s="46"/>
    </row>
    <row r="55" spans="1:14" ht="30" x14ac:dyDescent="0.25">
      <c r="A55" s="69" t="s">
        <v>93</v>
      </c>
      <c r="B55" s="152"/>
      <c r="C55" s="70" t="s">
        <v>24</v>
      </c>
      <c r="D55" s="70" t="s">
        <v>24</v>
      </c>
      <c r="E55" s="146"/>
      <c r="F55" s="70" t="s">
        <v>24</v>
      </c>
      <c r="G55" s="70" t="s">
        <v>24</v>
      </c>
      <c r="H55" s="70" t="s">
        <v>24</v>
      </c>
      <c r="I55" s="70" t="s">
        <v>24</v>
      </c>
      <c r="J55" s="146"/>
      <c r="K55" s="70" t="s">
        <v>24</v>
      </c>
      <c r="L55" s="70" t="s">
        <v>24</v>
      </c>
      <c r="M55" s="70" t="s">
        <v>24</v>
      </c>
      <c r="N55" s="46"/>
    </row>
  </sheetData>
  <mergeCells count="3">
    <mergeCell ref="B6:B55"/>
    <mergeCell ref="E6:E55"/>
    <mergeCell ref="J6:J55"/>
  </mergeCells>
  <pageMargins left="0.7" right="0.7" top="0.78740157499999996" bottom="0.78740157499999996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84C2-8A5E-4E9E-A33F-A96F52E91C40}">
  <sheetPr>
    <tabColor rgb="FF00B050"/>
  </sheetPr>
  <dimension ref="A1:N55"/>
  <sheetViews>
    <sheetView topLeftCell="A25" zoomScale="70" zoomScaleNormal="70" workbookViewId="0">
      <selection activeCell="C47" sqref="C47"/>
    </sheetView>
  </sheetViews>
  <sheetFormatPr baseColWidth="10" defaultColWidth="11.54296875" defaultRowHeight="15" x14ac:dyDescent="0.25"/>
  <cols>
    <col min="1" max="1" width="22.1796875" customWidth="1"/>
  </cols>
  <sheetData>
    <row r="1" spans="1:14" x14ac:dyDescent="0.25">
      <c r="A1" s="1" t="s">
        <v>0</v>
      </c>
      <c r="B1" t="s">
        <v>301</v>
      </c>
      <c r="C1" t="s">
        <v>302</v>
      </c>
    </row>
    <row r="2" spans="1:14" x14ac:dyDescent="0.25">
      <c r="A2" s="1" t="s">
        <v>3</v>
      </c>
      <c r="B2" t="s">
        <v>303</v>
      </c>
    </row>
    <row r="3" spans="1:14" ht="15.6" thickBot="1" x14ac:dyDescent="0.3"/>
    <row r="4" spans="1:14" x14ac:dyDescent="0.25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4" ht="15.6" thickBot="1" x14ac:dyDescent="0.3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4" s="6" customFormat="1" ht="15.6" x14ac:dyDescent="0.3">
      <c r="A6" s="51" t="s">
        <v>7</v>
      </c>
      <c r="B6" s="147" t="s">
        <v>304</v>
      </c>
      <c r="C6" s="52"/>
      <c r="D6" s="52"/>
      <c r="E6" s="144" t="s">
        <v>9</v>
      </c>
      <c r="F6" s="52"/>
      <c r="G6" s="52"/>
      <c r="H6" s="144" t="s">
        <v>305</v>
      </c>
      <c r="I6" s="144" t="s">
        <v>11</v>
      </c>
      <c r="J6" s="144" t="s">
        <v>10</v>
      </c>
      <c r="K6" s="52"/>
      <c r="L6" s="52"/>
      <c r="M6" s="53"/>
      <c r="N6" s="54"/>
    </row>
    <row r="7" spans="1:14" x14ac:dyDescent="0.25">
      <c r="A7" s="11" t="s">
        <v>12</v>
      </c>
      <c r="B7" s="148"/>
      <c r="C7" s="55" t="s">
        <v>13</v>
      </c>
      <c r="D7" s="55" t="s">
        <v>13</v>
      </c>
      <c r="E7" s="145"/>
      <c r="F7" s="55" t="s">
        <v>24</v>
      </c>
      <c r="G7" s="55"/>
      <c r="H7" s="145"/>
      <c r="I7" s="145"/>
      <c r="J7" s="145"/>
      <c r="K7" s="55" t="s">
        <v>13</v>
      </c>
      <c r="L7" s="55" t="s">
        <v>137</v>
      </c>
      <c r="M7" s="56" t="s">
        <v>137</v>
      </c>
      <c r="N7" s="46"/>
    </row>
    <row r="8" spans="1:14" ht="30" x14ac:dyDescent="0.25">
      <c r="A8" s="11" t="s">
        <v>15</v>
      </c>
      <c r="B8" s="148"/>
      <c r="C8" s="55" t="s">
        <v>306</v>
      </c>
      <c r="D8" s="55" t="s">
        <v>306</v>
      </c>
      <c r="E8" s="145"/>
      <c r="F8" s="55" t="s">
        <v>307</v>
      </c>
      <c r="G8" s="55" t="s">
        <v>308</v>
      </c>
      <c r="H8" s="145"/>
      <c r="I8" s="145"/>
      <c r="J8" s="145"/>
      <c r="K8" s="55" t="s">
        <v>129</v>
      </c>
      <c r="L8" s="55" t="s">
        <v>309</v>
      </c>
      <c r="M8" s="56" t="s">
        <v>310</v>
      </c>
      <c r="N8" s="46"/>
    </row>
    <row r="9" spans="1:14" ht="60" x14ac:dyDescent="0.25">
      <c r="A9" s="11" t="s">
        <v>18</v>
      </c>
      <c r="B9" s="148"/>
      <c r="C9" s="55" t="s">
        <v>13</v>
      </c>
      <c r="D9" s="55" t="s">
        <v>311</v>
      </c>
      <c r="E9" s="145"/>
      <c r="F9" s="55" t="s">
        <v>312</v>
      </c>
      <c r="G9" s="55"/>
      <c r="H9" s="145"/>
      <c r="I9" s="145"/>
      <c r="J9" s="145"/>
      <c r="K9" s="55" t="s">
        <v>313</v>
      </c>
      <c r="L9" s="55" t="s">
        <v>314</v>
      </c>
      <c r="M9" s="56" t="s">
        <v>315</v>
      </c>
      <c r="N9" s="46"/>
    </row>
    <row r="10" spans="1:14" x14ac:dyDescent="0.25">
      <c r="A10" s="11" t="s">
        <v>23</v>
      </c>
      <c r="B10" s="148"/>
      <c r="C10" s="55" t="s">
        <v>24</v>
      </c>
      <c r="D10" s="55" t="s">
        <v>24</v>
      </c>
      <c r="E10" s="145"/>
      <c r="F10" s="55" t="s">
        <v>24</v>
      </c>
      <c r="G10" s="55" t="s">
        <v>24</v>
      </c>
      <c r="H10" s="145"/>
      <c r="I10" s="145"/>
      <c r="J10" s="145"/>
      <c r="K10" s="55" t="s">
        <v>24</v>
      </c>
      <c r="L10" s="55" t="s">
        <v>24</v>
      </c>
      <c r="M10" s="56" t="s">
        <v>24</v>
      </c>
      <c r="N10" s="46"/>
    </row>
    <row r="11" spans="1:14" x14ac:dyDescent="0.25">
      <c r="A11" s="11" t="s">
        <v>25</v>
      </c>
      <c r="B11" s="148"/>
      <c r="C11" s="55" t="s">
        <v>24</v>
      </c>
      <c r="D11" s="55" t="s">
        <v>24</v>
      </c>
      <c r="E11" s="145"/>
      <c r="F11" s="55" t="s">
        <v>24</v>
      </c>
      <c r="G11" s="55" t="s">
        <v>24</v>
      </c>
      <c r="H11" s="145"/>
      <c r="I11" s="145"/>
      <c r="J11" s="145"/>
      <c r="K11" s="55" t="s">
        <v>24</v>
      </c>
      <c r="L11" s="55" t="s">
        <v>24</v>
      </c>
      <c r="M11" s="56" t="s">
        <v>24</v>
      </c>
      <c r="N11" s="46"/>
    </row>
    <row r="12" spans="1:14" ht="60" x14ac:dyDescent="0.25">
      <c r="A12" s="11" t="s">
        <v>26</v>
      </c>
      <c r="B12" s="148"/>
      <c r="C12" s="55" t="s">
        <v>316</v>
      </c>
      <c r="D12" s="55" t="s">
        <v>253</v>
      </c>
      <c r="E12" s="145"/>
      <c r="F12" s="55" t="s">
        <v>317</v>
      </c>
      <c r="G12" s="55" t="s">
        <v>318</v>
      </c>
      <c r="H12" s="145"/>
      <c r="I12" s="145"/>
      <c r="J12" s="145"/>
      <c r="K12" s="55" t="s">
        <v>319</v>
      </c>
      <c r="L12" s="55" t="s">
        <v>137</v>
      </c>
      <c r="M12" s="56" t="s">
        <v>137</v>
      </c>
      <c r="N12" s="46"/>
    </row>
    <row r="13" spans="1:14" x14ac:dyDescent="0.25">
      <c r="A13" s="11" t="s">
        <v>27</v>
      </c>
      <c r="B13" s="148"/>
      <c r="C13" s="55" t="s">
        <v>24</v>
      </c>
      <c r="D13" s="55" t="s">
        <v>24</v>
      </c>
      <c r="E13" s="145"/>
      <c r="F13" s="55" t="s">
        <v>24</v>
      </c>
      <c r="G13" s="55" t="s">
        <v>24</v>
      </c>
      <c r="H13" s="145"/>
      <c r="I13" s="145"/>
      <c r="J13" s="145"/>
      <c r="K13" s="55" t="s">
        <v>24</v>
      </c>
      <c r="L13" s="55" t="s">
        <v>24</v>
      </c>
      <c r="M13" s="56" t="s">
        <v>24</v>
      </c>
      <c r="N13" s="46"/>
    </row>
    <row r="14" spans="1:14" ht="30" x14ac:dyDescent="0.25">
      <c r="A14" s="11" t="s">
        <v>30</v>
      </c>
      <c r="B14" s="148"/>
      <c r="C14" s="55" t="s">
        <v>320</v>
      </c>
      <c r="D14" s="55" t="s">
        <v>13</v>
      </c>
      <c r="E14" s="145"/>
      <c r="F14" s="55" t="s">
        <v>13</v>
      </c>
      <c r="G14" s="55" t="s">
        <v>13</v>
      </c>
      <c r="H14" s="145"/>
      <c r="I14" s="145"/>
      <c r="J14" s="145"/>
      <c r="K14" s="55" t="s">
        <v>13</v>
      </c>
      <c r="L14" s="55" t="s">
        <v>13</v>
      </c>
      <c r="M14" s="56" t="s">
        <v>13</v>
      </c>
      <c r="N14" s="46"/>
    </row>
    <row r="15" spans="1:14" ht="75" x14ac:dyDescent="0.25">
      <c r="A15" s="11" t="s">
        <v>32</v>
      </c>
      <c r="B15" s="148"/>
      <c r="C15" s="55" t="s">
        <v>321</v>
      </c>
      <c r="D15" s="55" t="s">
        <v>322</v>
      </c>
      <c r="E15" s="145"/>
      <c r="F15" s="55" t="s">
        <v>190</v>
      </c>
      <c r="G15" s="55" t="s">
        <v>190</v>
      </c>
      <c r="H15" s="145"/>
      <c r="I15" s="145"/>
      <c r="J15" s="145"/>
      <c r="K15" s="7" t="s">
        <v>323</v>
      </c>
      <c r="L15" s="55" t="s">
        <v>324</v>
      </c>
      <c r="M15" s="55" t="s">
        <v>325</v>
      </c>
      <c r="N15" s="46"/>
    </row>
    <row r="16" spans="1:14" ht="45" x14ac:dyDescent="0.25">
      <c r="A16" s="11" t="s">
        <v>36</v>
      </c>
      <c r="B16" s="148"/>
      <c r="C16" s="55" t="s">
        <v>326</v>
      </c>
      <c r="D16" s="55" t="s">
        <v>13</v>
      </c>
      <c r="E16" s="145"/>
      <c r="F16" s="55" t="s">
        <v>327</v>
      </c>
      <c r="G16" s="55" t="s">
        <v>266</v>
      </c>
      <c r="H16" s="145"/>
      <c r="I16" s="145"/>
      <c r="J16" s="145"/>
      <c r="K16" s="55" t="s">
        <v>328</v>
      </c>
      <c r="L16" s="55" t="s">
        <v>24</v>
      </c>
      <c r="M16" s="56" t="s">
        <v>24</v>
      </c>
      <c r="N16" s="46"/>
    </row>
    <row r="17" spans="1:14" x14ac:dyDescent="0.25">
      <c r="A17" s="61"/>
      <c r="B17" s="148"/>
      <c r="C17" s="55"/>
      <c r="D17" s="55"/>
      <c r="E17" s="145"/>
      <c r="F17" s="55"/>
      <c r="G17" s="55"/>
      <c r="H17" s="145"/>
      <c r="I17" s="145"/>
      <c r="J17" s="145"/>
      <c r="K17" s="55"/>
      <c r="L17" s="55"/>
      <c r="M17" s="56"/>
      <c r="N17" s="46"/>
    </row>
    <row r="18" spans="1:14" s="6" customFormat="1" ht="15.6" x14ac:dyDescent="0.25">
      <c r="A18" s="12" t="s">
        <v>37</v>
      </c>
      <c r="B18" s="148"/>
      <c r="C18" s="62"/>
      <c r="D18" s="62"/>
      <c r="E18" s="145"/>
      <c r="F18" s="62"/>
      <c r="G18" s="62"/>
      <c r="H18" s="145"/>
      <c r="I18" s="145"/>
      <c r="J18" s="145"/>
      <c r="K18" s="62"/>
      <c r="L18" s="62"/>
      <c r="M18" s="63"/>
      <c r="N18" s="54"/>
    </row>
    <row r="19" spans="1:14" s="6" customFormat="1" ht="15.6" x14ac:dyDescent="0.25">
      <c r="A19" s="12" t="s">
        <v>38</v>
      </c>
      <c r="B19" s="148"/>
      <c r="C19" s="62"/>
      <c r="D19" s="62"/>
      <c r="E19" s="145"/>
      <c r="F19" s="62"/>
      <c r="G19" s="62"/>
      <c r="H19" s="145"/>
      <c r="I19" s="145"/>
      <c r="J19" s="145"/>
      <c r="K19" s="62"/>
      <c r="L19" s="62"/>
      <c r="M19" s="63"/>
      <c r="N19" s="54"/>
    </row>
    <row r="20" spans="1:14" ht="30" x14ac:dyDescent="0.25">
      <c r="A20" s="11" t="s">
        <v>39</v>
      </c>
      <c r="B20" s="148"/>
      <c r="C20" s="55" t="s">
        <v>197</v>
      </c>
      <c r="D20" s="55" t="s">
        <v>329</v>
      </c>
      <c r="E20" s="145"/>
      <c r="F20" s="55" t="s">
        <v>330</v>
      </c>
      <c r="G20" s="55" t="s">
        <v>331</v>
      </c>
      <c r="H20" s="145"/>
      <c r="I20" s="145"/>
      <c r="J20" s="145"/>
      <c r="K20" s="55" t="s">
        <v>332</v>
      </c>
      <c r="L20" s="55" t="s">
        <v>333</v>
      </c>
      <c r="M20" s="56" t="s">
        <v>334</v>
      </c>
      <c r="N20" s="46"/>
    </row>
    <row r="21" spans="1:14" ht="30" x14ac:dyDescent="0.25">
      <c r="A21" s="11" t="s">
        <v>47</v>
      </c>
      <c r="B21" s="148"/>
      <c r="C21" s="55" t="s">
        <v>335</v>
      </c>
      <c r="D21" s="55" t="s">
        <v>336</v>
      </c>
      <c r="E21" s="145"/>
      <c r="F21" s="7" t="s">
        <v>337</v>
      </c>
      <c r="G21" s="55" t="s">
        <v>338</v>
      </c>
      <c r="H21" s="145"/>
      <c r="I21" s="145"/>
      <c r="J21" s="145"/>
      <c r="K21" s="55" t="s">
        <v>339</v>
      </c>
      <c r="L21" s="55" t="s">
        <v>340</v>
      </c>
      <c r="M21" s="56" t="s">
        <v>341</v>
      </c>
      <c r="N21" s="46"/>
    </row>
    <row r="22" spans="1:14" ht="60" x14ac:dyDescent="0.25">
      <c r="A22" s="11" t="s">
        <v>52</v>
      </c>
      <c r="B22" s="148"/>
      <c r="C22" s="55" t="s">
        <v>342</v>
      </c>
      <c r="D22" s="55" t="s">
        <v>343</v>
      </c>
      <c r="E22" s="145"/>
      <c r="F22" s="55" t="s">
        <v>344</v>
      </c>
      <c r="G22" s="55" t="s">
        <v>345</v>
      </c>
      <c r="H22" s="145"/>
      <c r="I22" s="145"/>
      <c r="J22" s="145"/>
      <c r="K22" s="55" t="s">
        <v>346</v>
      </c>
      <c r="L22" s="55" t="s">
        <v>347</v>
      </c>
      <c r="M22" s="56" t="s">
        <v>348</v>
      </c>
      <c r="N22" s="46"/>
    </row>
    <row r="23" spans="1:14" s="6" customFormat="1" ht="15.6" x14ac:dyDescent="0.25">
      <c r="A23" s="12" t="s">
        <v>53</v>
      </c>
      <c r="B23" s="148"/>
      <c r="C23" s="62"/>
      <c r="D23" s="62"/>
      <c r="E23" s="145"/>
      <c r="F23" s="62"/>
      <c r="G23" s="62"/>
      <c r="H23" s="145"/>
      <c r="I23" s="145"/>
      <c r="J23" s="145"/>
      <c r="K23" s="62"/>
      <c r="L23" s="62"/>
      <c r="M23" s="63"/>
      <c r="N23" s="54"/>
    </row>
    <row r="24" spans="1:14" x14ac:dyDescent="0.25">
      <c r="A24" s="11" t="s">
        <v>54</v>
      </c>
      <c r="B24" s="148"/>
      <c r="C24" s="55" t="s">
        <v>13</v>
      </c>
      <c r="D24" s="55" t="s">
        <v>349</v>
      </c>
      <c r="E24" s="145"/>
      <c r="F24" s="55" t="s">
        <v>56</v>
      </c>
      <c r="G24" s="55" t="s">
        <v>350</v>
      </c>
      <c r="H24" s="145"/>
      <c r="I24" s="145"/>
      <c r="J24" s="145"/>
      <c r="K24" s="55" t="s">
        <v>351</v>
      </c>
      <c r="L24" s="55" t="s">
        <v>137</v>
      </c>
      <c r="M24" s="56" t="s">
        <v>137</v>
      </c>
      <c r="N24" s="46"/>
    </row>
    <row r="25" spans="1:14" ht="45" x14ac:dyDescent="0.25">
      <c r="A25" s="11" t="s">
        <v>55</v>
      </c>
      <c r="B25" s="148"/>
      <c r="C25" s="55" t="s">
        <v>352</v>
      </c>
      <c r="D25" s="55" t="s">
        <v>24</v>
      </c>
      <c r="E25" s="145"/>
      <c r="F25" s="55" t="s">
        <v>353</v>
      </c>
      <c r="G25" s="55" t="s">
        <v>354</v>
      </c>
      <c r="H25" s="145"/>
      <c r="I25" s="145"/>
      <c r="J25" s="145"/>
      <c r="K25" s="55" t="s">
        <v>355</v>
      </c>
      <c r="L25" s="55" t="s">
        <v>356</v>
      </c>
      <c r="M25" s="56" t="s">
        <v>357</v>
      </c>
      <c r="N25" s="7" t="s">
        <v>358</v>
      </c>
    </row>
    <row r="26" spans="1:14" ht="60" x14ac:dyDescent="0.25">
      <c r="A26" s="11" t="s">
        <v>59</v>
      </c>
      <c r="B26" s="148"/>
      <c r="C26" s="55" t="s">
        <v>359</v>
      </c>
      <c r="D26" s="55" t="s">
        <v>24</v>
      </c>
      <c r="E26" s="145"/>
      <c r="F26" s="55" t="s">
        <v>360</v>
      </c>
      <c r="G26" s="55" t="s">
        <v>361</v>
      </c>
      <c r="H26" s="145"/>
      <c r="I26" s="145"/>
      <c r="J26" s="145"/>
      <c r="K26" s="55" t="s">
        <v>360</v>
      </c>
      <c r="L26" s="55" t="s">
        <v>24</v>
      </c>
      <c r="M26" s="56" t="s">
        <v>24</v>
      </c>
      <c r="N26" s="7" t="s">
        <v>224</v>
      </c>
    </row>
    <row r="27" spans="1:14" s="6" customFormat="1" ht="15.6" x14ac:dyDescent="0.25">
      <c r="A27" s="12" t="s">
        <v>60</v>
      </c>
      <c r="B27" s="148"/>
      <c r="C27" s="62"/>
      <c r="D27" s="62"/>
      <c r="E27" s="145"/>
      <c r="F27" s="62"/>
      <c r="G27" s="62"/>
      <c r="H27" s="145"/>
      <c r="I27" s="145"/>
      <c r="J27" s="145"/>
      <c r="K27" s="62"/>
      <c r="L27" s="62"/>
      <c r="M27" s="63"/>
      <c r="N27" s="54"/>
    </row>
    <row r="28" spans="1:14" ht="30" x14ac:dyDescent="0.25">
      <c r="A28" s="11" t="s">
        <v>61</v>
      </c>
      <c r="B28" s="148"/>
      <c r="C28" s="55" t="s">
        <v>362</v>
      </c>
      <c r="D28" s="55" t="s">
        <v>363</v>
      </c>
      <c r="E28" s="145"/>
      <c r="F28" s="55" t="s">
        <v>24</v>
      </c>
      <c r="G28" s="55" t="s">
        <v>364</v>
      </c>
      <c r="H28" s="145"/>
      <c r="I28" s="145"/>
      <c r="J28" s="145"/>
      <c r="K28" s="55" t="s">
        <v>24</v>
      </c>
      <c r="L28" s="55" t="s">
        <v>365</v>
      </c>
      <c r="M28" s="56" t="s">
        <v>24</v>
      </c>
      <c r="N28" s="46"/>
    </row>
    <row r="29" spans="1:14" x14ac:dyDescent="0.25">
      <c r="A29" s="11" t="s">
        <v>64</v>
      </c>
      <c r="B29" s="148"/>
      <c r="C29" s="55" t="s">
        <v>24</v>
      </c>
      <c r="D29" s="55" t="s">
        <v>24</v>
      </c>
      <c r="E29" s="145"/>
      <c r="F29" s="55" t="s">
        <v>24</v>
      </c>
      <c r="G29" s="55" t="s">
        <v>24</v>
      </c>
      <c r="H29" s="145"/>
      <c r="I29" s="145"/>
      <c r="J29" s="145"/>
      <c r="K29" s="55" t="s">
        <v>24</v>
      </c>
      <c r="L29" s="55" t="s">
        <v>24</v>
      </c>
      <c r="M29" s="56" t="s">
        <v>24</v>
      </c>
      <c r="N29" s="46"/>
    </row>
    <row r="30" spans="1:14" ht="45" x14ac:dyDescent="0.25">
      <c r="A30" s="11" t="s">
        <v>65</v>
      </c>
      <c r="B30" s="148"/>
      <c r="C30" s="55" t="s">
        <v>235</v>
      </c>
      <c r="D30" s="55" t="s">
        <v>366</v>
      </c>
      <c r="E30" s="145"/>
      <c r="F30" s="7" t="s">
        <v>235</v>
      </c>
      <c r="G30" s="55" t="s">
        <v>24</v>
      </c>
      <c r="H30" s="145"/>
      <c r="I30" s="145"/>
      <c r="J30" s="145"/>
      <c r="K30" s="55" t="s">
        <v>367</v>
      </c>
      <c r="L30" s="55" t="s">
        <v>368</v>
      </c>
      <c r="M30" s="56" t="s">
        <v>369</v>
      </c>
      <c r="N30" s="46"/>
    </row>
    <row r="31" spans="1:14" ht="30" x14ac:dyDescent="0.25">
      <c r="A31" s="11" t="s">
        <v>66</v>
      </c>
      <c r="B31" s="148"/>
      <c r="C31" s="55" t="s">
        <v>370</v>
      </c>
      <c r="D31" s="55" t="s">
        <v>371</v>
      </c>
      <c r="E31" s="145"/>
      <c r="F31" s="55" t="s">
        <v>372</v>
      </c>
      <c r="G31" s="55" t="s">
        <v>373</v>
      </c>
      <c r="H31" s="145"/>
      <c r="I31" s="145"/>
      <c r="J31" s="145"/>
      <c r="K31" s="55" t="s">
        <v>374</v>
      </c>
      <c r="L31" s="55" t="s">
        <v>24</v>
      </c>
      <c r="M31" s="56" t="s">
        <v>24</v>
      </c>
      <c r="N31" s="46"/>
    </row>
    <row r="32" spans="1:14" s="6" customFormat="1" ht="15.6" x14ac:dyDescent="0.25">
      <c r="A32" s="12" t="s">
        <v>67</v>
      </c>
      <c r="B32" s="148"/>
      <c r="C32" s="62"/>
      <c r="D32" s="62"/>
      <c r="E32" s="145"/>
      <c r="F32" s="62"/>
      <c r="G32" s="62"/>
      <c r="H32" s="145"/>
      <c r="I32" s="145"/>
      <c r="J32" s="145"/>
      <c r="K32" s="62"/>
      <c r="L32" s="62"/>
      <c r="M32" s="63"/>
      <c r="N32" s="54"/>
    </row>
    <row r="33" spans="1:14" ht="45" x14ac:dyDescent="0.25">
      <c r="A33" s="11" t="s">
        <v>68</v>
      </c>
      <c r="B33" s="148"/>
      <c r="C33" s="55" t="s">
        <v>375</v>
      </c>
      <c r="D33" s="55" t="s">
        <v>72</v>
      </c>
      <c r="E33" s="145"/>
      <c r="F33" s="55" t="s">
        <v>376</v>
      </c>
      <c r="G33" s="55" t="s">
        <v>377</v>
      </c>
      <c r="H33" s="145"/>
      <c r="I33" s="145"/>
      <c r="J33" s="145"/>
      <c r="K33" s="55" t="s">
        <v>72</v>
      </c>
      <c r="L33" s="55" t="s">
        <v>24</v>
      </c>
      <c r="M33" s="56" t="s">
        <v>24</v>
      </c>
      <c r="N33" s="46"/>
    </row>
    <row r="34" spans="1:14" ht="15.6" thickBot="1" x14ac:dyDescent="0.3">
      <c r="A34" s="64"/>
      <c r="B34" s="148"/>
      <c r="C34" s="65"/>
      <c r="D34" s="65"/>
      <c r="E34" s="145"/>
      <c r="F34" s="65"/>
      <c r="G34" s="65"/>
      <c r="H34" s="145"/>
      <c r="I34" s="145"/>
      <c r="J34" s="145"/>
      <c r="K34" s="65"/>
      <c r="L34" s="65"/>
      <c r="M34" s="66"/>
      <c r="N34" s="46"/>
    </row>
    <row r="35" spans="1:14" s="6" customFormat="1" ht="31.2" x14ac:dyDescent="0.25">
      <c r="A35" s="10" t="s">
        <v>74</v>
      </c>
      <c r="B35" s="148"/>
      <c r="C35" s="52">
        <f>AVERAGE(C36:C39)</f>
        <v>1.6666666666666667</v>
      </c>
      <c r="D35" s="52">
        <f>AVERAGE(D36:D39)</f>
        <v>1.5</v>
      </c>
      <c r="E35" s="145"/>
      <c r="F35" s="52">
        <f>AVERAGE(F36:F39)</f>
        <v>1.3333333333333333</v>
      </c>
      <c r="G35" s="52">
        <f>AVERAGE(G36:G39)</f>
        <v>2</v>
      </c>
      <c r="H35" s="145"/>
      <c r="I35" s="145"/>
      <c r="J35" s="145"/>
      <c r="K35" s="52">
        <f>AVERAGE(K36:K39)</f>
        <v>1.6666666666666667</v>
      </c>
      <c r="L35" s="52">
        <f t="shared" ref="L35:M35" si="0">AVERAGE(L36:L39)</f>
        <v>1</v>
      </c>
      <c r="M35" s="52">
        <f t="shared" si="0"/>
        <v>1</v>
      </c>
      <c r="N35" s="54"/>
    </row>
    <row r="36" spans="1:14" ht="15.6" x14ac:dyDescent="0.25">
      <c r="A36" s="71" t="s">
        <v>75</v>
      </c>
      <c r="B36" s="148"/>
      <c r="C36" s="55"/>
      <c r="D36" s="55"/>
      <c r="E36" s="145"/>
      <c r="F36" s="55"/>
      <c r="G36" s="55"/>
      <c r="H36" s="145"/>
      <c r="I36" s="145"/>
      <c r="J36" s="145"/>
      <c r="K36" s="55"/>
      <c r="L36" s="55"/>
      <c r="M36" s="56"/>
      <c r="N36" s="46"/>
    </row>
    <row r="37" spans="1:14" x14ac:dyDescent="0.25">
      <c r="A37" s="11" t="s">
        <v>76</v>
      </c>
      <c r="B37" s="148"/>
      <c r="C37" s="55">
        <v>2</v>
      </c>
      <c r="D37" s="55">
        <v>2</v>
      </c>
      <c r="E37" s="145"/>
      <c r="F37" s="55">
        <v>1</v>
      </c>
      <c r="G37" s="55">
        <v>2</v>
      </c>
      <c r="H37" s="145"/>
      <c r="I37" s="145"/>
      <c r="J37" s="145"/>
      <c r="K37" s="55">
        <v>2</v>
      </c>
      <c r="L37" s="55">
        <v>1</v>
      </c>
      <c r="M37" s="56">
        <v>1</v>
      </c>
      <c r="N37" s="46"/>
    </row>
    <row r="38" spans="1:14" x14ac:dyDescent="0.25">
      <c r="A38" s="11" t="s">
        <v>77</v>
      </c>
      <c r="B38" s="148"/>
      <c r="C38" s="55">
        <v>1</v>
      </c>
      <c r="D38" s="55">
        <v>1</v>
      </c>
      <c r="E38" s="145"/>
      <c r="F38" s="55">
        <v>1</v>
      </c>
      <c r="G38" s="55">
        <v>2</v>
      </c>
      <c r="H38" s="145"/>
      <c r="I38" s="145"/>
      <c r="J38" s="145"/>
      <c r="K38" s="55">
        <v>2</v>
      </c>
      <c r="L38" s="55">
        <v>1</v>
      </c>
      <c r="M38" s="56">
        <v>1</v>
      </c>
      <c r="N38" s="46"/>
    </row>
    <row r="39" spans="1:14" ht="30" x14ac:dyDescent="0.25">
      <c r="A39" s="11" t="s">
        <v>78</v>
      </c>
      <c r="B39" s="148"/>
      <c r="C39" s="55">
        <v>2</v>
      </c>
      <c r="D39" s="55" t="s">
        <v>24</v>
      </c>
      <c r="E39" s="145"/>
      <c r="F39" s="55">
        <v>2</v>
      </c>
      <c r="G39" s="55">
        <v>2</v>
      </c>
      <c r="H39" s="145"/>
      <c r="I39" s="145"/>
      <c r="J39" s="145"/>
      <c r="K39" s="55">
        <v>1</v>
      </c>
      <c r="L39" s="55">
        <v>1</v>
      </c>
      <c r="M39" s="56">
        <v>1</v>
      </c>
      <c r="N39" s="46"/>
    </row>
    <row r="40" spans="1:14" s="6" customFormat="1" ht="15.6" x14ac:dyDescent="0.25">
      <c r="A40" s="12" t="s">
        <v>79</v>
      </c>
      <c r="B40" s="148"/>
      <c r="C40" s="62" t="e">
        <f>AVERAGE(C41:C42)</f>
        <v>#DIV/0!</v>
      </c>
      <c r="D40" s="62">
        <f>AVERAGE(D41:D42)</f>
        <v>0.5</v>
      </c>
      <c r="E40" s="145"/>
      <c r="F40" s="62">
        <f>AVERAGE(F41:F42)</f>
        <v>2</v>
      </c>
      <c r="G40" s="62">
        <f>AVERAGE(G41:G42)</f>
        <v>2.5</v>
      </c>
      <c r="H40" s="145"/>
      <c r="I40" s="145"/>
      <c r="J40" s="145"/>
      <c r="K40" s="62">
        <f t="shared" ref="K40:M40" si="1">AVERAGE(K41:K42)</f>
        <v>2</v>
      </c>
      <c r="L40" s="62">
        <f t="shared" si="1"/>
        <v>2</v>
      </c>
      <c r="M40" s="62">
        <f t="shared" si="1"/>
        <v>2</v>
      </c>
      <c r="N40" s="54"/>
    </row>
    <row r="41" spans="1:14" x14ac:dyDescent="0.25">
      <c r="A41" s="11" t="s">
        <v>80</v>
      </c>
      <c r="B41" s="148"/>
      <c r="C41" s="55" t="s">
        <v>24</v>
      </c>
      <c r="D41" s="55">
        <v>0</v>
      </c>
      <c r="E41" s="145"/>
      <c r="F41" s="55">
        <v>2</v>
      </c>
      <c r="G41" s="55">
        <v>2</v>
      </c>
      <c r="H41" s="145"/>
      <c r="I41" s="145"/>
      <c r="J41" s="145"/>
      <c r="K41" s="55" t="s">
        <v>24</v>
      </c>
      <c r="L41" s="55" t="s">
        <v>24</v>
      </c>
      <c r="M41" s="56" t="s">
        <v>24</v>
      </c>
      <c r="N41" s="46"/>
    </row>
    <row r="42" spans="1:14" ht="30.6" thickBot="1" x14ac:dyDescent="0.3">
      <c r="A42" s="11" t="s">
        <v>81</v>
      </c>
      <c r="B42" s="148"/>
      <c r="C42" s="55" t="s">
        <v>24</v>
      </c>
      <c r="D42" s="55">
        <v>1</v>
      </c>
      <c r="E42" s="145"/>
      <c r="F42" s="55">
        <v>2</v>
      </c>
      <c r="G42" s="55">
        <v>3</v>
      </c>
      <c r="H42" s="145"/>
      <c r="I42" s="145"/>
      <c r="J42" s="145"/>
      <c r="K42" s="55">
        <v>2</v>
      </c>
      <c r="L42" s="55">
        <v>2</v>
      </c>
      <c r="M42" s="56">
        <v>2</v>
      </c>
      <c r="N42" s="46"/>
    </row>
    <row r="43" spans="1:14" s="6" customFormat="1" ht="15.6" x14ac:dyDescent="0.25">
      <c r="A43" s="12" t="s">
        <v>82</v>
      </c>
      <c r="B43" s="148"/>
      <c r="C43" s="52">
        <f>AVERAGE(C44:C46)</f>
        <v>1.6666666666666667</v>
      </c>
      <c r="D43" s="52">
        <f>AVERAGE(D44:D46)</f>
        <v>2</v>
      </c>
      <c r="E43" s="145"/>
      <c r="F43" s="52">
        <f>AVERAGE(F44:F46)</f>
        <v>2</v>
      </c>
      <c r="G43" s="52">
        <f>AVERAGE(G44:G46)</f>
        <v>2</v>
      </c>
      <c r="H43" s="145"/>
      <c r="I43" s="145"/>
      <c r="J43" s="145"/>
      <c r="K43" s="52">
        <f t="shared" ref="K43:M43" si="2">AVERAGE(K44:K46)</f>
        <v>2.3333333333333335</v>
      </c>
      <c r="L43" s="52">
        <f t="shared" si="2"/>
        <v>1.6666666666666667</v>
      </c>
      <c r="M43" s="52">
        <f t="shared" si="2"/>
        <v>1.3333333333333333</v>
      </c>
      <c r="N43" s="54"/>
    </row>
    <row r="44" spans="1:14" x14ac:dyDescent="0.25">
      <c r="A44" s="11" t="s">
        <v>83</v>
      </c>
      <c r="B44" s="148"/>
      <c r="C44" s="55">
        <v>2</v>
      </c>
      <c r="D44" s="55">
        <v>2</v>
      </c>
      <c r="E44" s="145"/>
      <c r="F44" s="55">
        <v>2</v>
      </c>
      <c r="G44" s="55">
        <v>2</v>
      </c>
      <c r="H44" s="145"/>
      <c r="I44" s="145"/>
      <c r="J44" s="145"/>
      <c r="K44" s="55">
        <v>3</v>
      </c>
      <c r="L44" s="55">
        <v>2</v>
      </c>
      <c r="M44" s="56">
        <v>2</v>
      </c>
      <c r="N44" s="46"/>
    </row>
    <row r="45" spans="1:14" ht="30" x14ac:dyDescent="0.25">
      <c r="A45" s="11" t="s">
        <v>84</v>
      </c>
      <c r="B45" s="148"/>
      <c r="C45" s="55">
        <v>2</v>
      </c>
      <c r="D45" s="55">
        <v>2</v>
      </c>
      <c r="E45" s="145"/>
      <c r="F45" s="55">
        <v>2</v>
      </c>
      <c r="G45" s="55">
        <v>2</v>
      </c>
      <c r="H45" s="145"/>
      <c r="I45" s="145"/>
      <c r="J45" s="145"/>
      <c r="K45" s="55">
        <v>2</v>
      </c>
      <c r="L45" s="55">
        <v>2</v>
      </c>
      <c r="M45" s="56">
        <v>1</v>
      </c>
      <c r="N45" s="46"/>
    </row>
    <row r="46" spans="1:14" ht="30" x14ac:dyDescent="0.25">
      <c r="A46" s="11" t="s">
        <v>85</v>
      </c>
      <c r="B46" s="148"/>
      <c r="C46" s="55">
        <v>1</v>
      </c>
      <c r="D46" s="55">
        <v>2</v>
      </c>
      <c r="E46" s="145"/>
      <c r="F46" s="55">
        <v>2</v>
      </c>
      <c r="G46" s="55">
        <v>2</v>
      </c>
      <c r="H46" s="145"/>
      <c r="I46" s="145"/>
      <c r="J46" s="145"/>
      <c r="K46" s="55">
        <v>2</v>
      </c>
      <c r="L46" s="55">
        <v>1</v>
      </c>
      <c r="M46" s="56">
        <v>1</v>
      </c>
      <c r="N46" s="46"/>
    </row>
    <row r="47" spans="1:14" s="6" customFormat="1" ht="15.6" x14ac:dyDescent="0.25">
      <c r="A47" s="12" t="s">
        <v>86</v>
      </c>
      <c r="B47" s="148"/>
      <c r="C47" s="62">
        <f>AVERAGE(C48:C51)</f>
        <v>1.5</v>
      </c>
      <c r="D47" s="62">
        <f>AVERAGE(D48:D51)</f>
        <v>2.5</v>
      </c>
      <c r="E47" s="145"/>
      <c r="F47" s="62">
        <f>AVERAGE(F48:F51)</f>
        <v>2</v>
      </c>
      <c r="G47" s="62">
        <f>AVERAGE(G48:G51)</f>
        <v>2.3333333333333335</v>
      </c>
      <c r="H47" s="145"/>
      <c r="I47" s="145"/>
      <c r="J47" s="145"/>
      <c r="K47" s="62">
        <f t="shared" ref="K47:M47" si="3">AVERAGE(K48:K51)</f>
        <v>2</v>
      </c>
      <c r="L47" s="62">
        <f t="shared" si="3"/>
        <v>1.3333333333333333</v>
      </c>
      <c r="M47" s="62">
        <f t="shared" si="3"/>
        <v>1</v>
      </c>
      <c r="N47" s="54"/>
    </row>
    <row r="48" spans="1:14" x14ac:dyDescent="0.25">
      <c r="A48" s="11" t="s">
        <v>87</v>
      </c>
      <c r="B48" s="148"/>
      <c r="C48" s="55">
        <v>2</v>
      </c>
      <c r="D48" s="55">
        <v>3</v>
      </c>
      <c r="E48" s="145"/>
      <c r="F48" s="55">
        <v>2</v>
      </c>
      <c r="G48" s="55">
        <v>3</v>
      </c>
      <c r="H48" s="145"/>
      <c r="I48" s="145"/>
      <c r="J48" s="145"/>
      <c r="K48" s="55">
        <v>2</v>
      </c>
      <c r="L48" s="55">
        <v>1</v>
      </c>
      <c r="M48" s="55">
        <v>1</v>
      </c>
      <c r="N48" s="46"/>
    </row>
    <row r="49" spans="1:14" x14ac:dyDescent="0.25">
      <c r="A49" s="11" t="s">
        <v>88</v>
      </c>
      <c r="B49" s="148"/>
      <c r="C49" s="55" t="s">
        <v>24</v>
      </c>
      <c r="D49" s="55" t="s">
        <v>24</v>
      </c>
      <c r="E49" s="145"/>
      <c r="F49" s="55">
        <v>2</v>
      </c>
      <c r="G49" s="55" t="s">
        <v>24</v>
      </c>
      <c r="H49" s="145"/>
      <c r="I49" s="145"/>
      <c r="J49" s="145"/>
      <c r="K49" s="55" t="s">
        <v>24</v>
      </c>
      <c r="L49" s="55">
        <v>2</v>
      </c>
      <c r="M49" s="55">
        <v>0</v>
      </c>
      <c r="N49" s="46"/>
    </row>
    <row r="50" spans="1:14" ht="30" x14ac:dyDescent="0.25">
      <c r="A50" s="11" t="s">
        <v>89</v>
      </c>
      <c r="B50" s="148"/>
      <c r="C50" s="55">
        <v>1</v>
      </c>
      <c r="D50" s="55">
        <v>2</v>
      </c>
      <c r="E50" s="145"/>
      <c r="F50" s="55">
        <v>2</v>
      </c>
      <c r="G50" s="55">
        <v>2</v>
      </c>
      <c r="H50" s="145"/>
      <c r="I50" s="145"/>
      <c r="J50" s="145"/>
      <c r="K50" s="55">
        <v>2</v>
      </c>
      <c r="L50" s="55">
        <v>1</v>
      </c>
      <c r="M50" s="55">
        <v>2</v>
      </c>
      <c r="N50" s="7" t="s">
        <v>241</v>
      </c>
    </row>
    <row r="51" spans="1:14" ht="15.6" thickBot="1" x14ac:dyDescent="0.3">
      <c r="A51" s="11" t="s">
        <v>90</v>
      </c>
      <c r="B51" s="148"/>
      <c r="C51" s="55" t="s">
        <v>24</v>
      </c>
      <c r="D51" s="55" t="s">
        <v>24</v>
      </c>
      <c r="E51" s="145"/>
      <c r="F51" s="55" t="s">
        <v>24</v>
      </c>
      <c r="G51" s="55">
        <v>2</v>
      </c>
      <c r="H51" s="145"/>
      <c r="I51" s="145"/>
      <c r="J51" s="145"/>
      <c r="K51" s="55" t="s">
        <v>24</v>
      </c>
      <c r="L51" s="55" t="s">
        <v>24</v>
      </c>
      <c r="M51" s="55" t="s">
        <v>24</v>
      </c>
      <c r="N51" s="46"/>
    </row>
    <row r="52" spans="1:14" s="6" customFormat="1" ht="15.6" x14ac:dyDescent="0.25">
      <c r="A52" s="12" t="s">
        <v>54</v>
      </c>
      <c r="B52" s="148"/>
      <c r="C52" s="52">
        <f t="shared" ref="C52:D52" si="4">AVERAGE(C53:C55)</f>
        <v>1.6666666666666667</v>
      </c>
      <c r="D52" s="52">
        <f t="shared" si="4"/>
        <v>1</v>
      </c>
      <c r="E52" s="145"/>
      <c r="F52" s="52">
        <f t="shared" ref="F52:G52" si="5">AVERAGE(F53:F55)</f>
        <v>2</v>
      </c>
      <c r="G52" s="52">
        <f t="shared" si="5"/>
        <v>2</v>
      </c>
      <c r="H52" s="145"/>
      <c r="I52" s="145"/>
      <c r="J52" s="145"/>
      <c r="K52" s="52">
        <f t="shared" ref="K52:M52" si="6">AVERAGE(K53:K55)</f>
        <v>1.3333333333333333</v>
      </c>
      <c r="L52" s="52">
        <f t="shared" si="6"/>
        <v>1</v>
      </c>
      <c r="M52" s="52" t="e">
        <f t="shared" si="6"/>
        <v>#DIV/0!</v>
      </c>
      <c r="N52" s="54"/>
    </row>
    <row r="53" spans="1:14" ht="30" x14ac:dyDescent="0.25">
      <c r="A53" s="11" t="s">
        <v>91</v>
      </c>
      <c r="B53" s="148"/>
      <c r="C53" s="55">
        <v>2</v>
      </c>
      <c r="D53" s="55">
        <v>1</v>
      </c>
      <c r="E53" s="145"/>
      <c r="F53" s="55" t="s">
        <v>24</v>
      </c>
      <c r="G53" s="55">
        <v>2</v>
      </c>
      <c r="H53" s="145"/>
      <c r="I53" s="145"/>
      <c r="J53" s="145"/>
      <c r="K53" s="55">
        <v>2</v>
      </c>
      <c r="L53" s="55">
        <v>1</v>
      </c>
      <c r="M53" s="56" t="s">
        <v>24</v>
      </c>
      <c r="N53" s="46"/>
    </row>
    <row r="54" spans="1:14" x14ac:dyDescent="0.25">
      <c r="A54" s="11" t="s">
        <v>92</v>
      </c>
      <c r="B54" s="148"/>
      <c r="C54" s="55">
        <v>1</v>
      </c>
      <c r="D54" s="55" t="s">
        <v>24</v>
      </c>
      <c r="E54" s="145"/>
      <c r="F54" s="55">
        <v>2</v>
      </c>
      <c r="G54" s="55" t="s">
        <v>24</v>
      </c>
      <c r="H54" s="145"/>
      <c r="I54" s="145"/>
      <c r="J54" s="145"/>
      <c r="K54" s="55">
        <v>1</v>
      </c>
      <c r="L54" s="55" t="s">
        <v>24</v>
      </c>
      <c r="M54" s="56" t="s">
        <v>24</v>
      </c>
      <c r="N54" s="46"/>
    </row>
    <row r="55" spans="1:14" ht="30.6" thickBot="1" x14ac:dyDescent="0.3">
      <c r="A55" s="9" t="s">
        <v>93</v>
      </c>
      <c r="B55" s="149"/>
      <c r="C55" s="67">
        <v>2</v>
      </c>
      <c r="D55" s="67" t="s">
        <v>24</v>
      </c>
      <c r="E55" s="146"/>
      <c r="F55" s="67">
        <v>2</v>
      </c>
      <c r="G55" s="67" t="s">
        <v>24</v>
      </c>
      <c r="H55" s="153"/>
      <c r="I55" s="146"/>
      <c r="J55" s="146"/>
      <c r="K55" s="67">
        <v>1</v>
      </c>
      <c r="L55" s="67" t="s">
        <v>24</v>
      </c>
      <c r="M55" s="68" t="s">
        <v>24</v>
      </c>
      <c r="N55" s="46"/>
    </row>
  </sheetData>
  <mergeCells count="5">
    <mergeCell ref="E6:E55"/>
    <mergeCell ref="B6:B55"/>
    <mergeCell ref="H6:H55"/>
    <mergeCell ref="I6:I55"/>
    <mergeCell ref="J6:J55"/>
  </mergeCells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2E51-781C-4BFE-9CF0-452FBFCA8869}">
  <sheetPr>
    <tabColor rgb="FF00B050"/>
  </sheetPr>
  <dimension ref="A1:N63"/>
  <sheetViews>
    <sheetView zoomScaleNormal="100" workbookViewId="0">
      <selection activeCell="A63" sqref="A63"/>
    </sheetView>
  </sheetViews>
  <sheetFormatPr baseColWidth="10" defaultColWidth="11.54296875" defaultRowHeight="15" x14ac:dyDescent="0.25"/>
  <cols>
    <col min="1" max="1" width="22.1796875" customWidth="1"/>
  </cols>
  <sheetData>
    <row r="1" spans="1:14" x14ac:dyDescent="0.25">
      <c r="A1" s="1" t="s">
        <v>0</v>
      </c>
      <c r="B1" t="s">
        <v>301</v>
      </c>
      <c r="C1" t="s">
        <v>302</v>
      </c>
    </row>
    <row r="2" spans="1:14" x14ac:dyDescent="0.25">
      <c r="A2" s="1" t="s">
        <v>3</v>
      </c>
      <c r="B2" t="s">
        <v>303</v>
      </c>
    </row>
    <row r="4" spans="1:14" x14ac:dyDescent="0.25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4" x14ac:dyDescent="0.25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4" s="6" customFormat="1" ht="15.6" x14ac:dyDescent="0.3">
      <c r="A6" s="51" t="s">
        <v>7</v>
      </c>
      <c r="B6" s="147" t="s">
        <v>304</v>
      </c>
      <c r="C6" s="52"/>
      <c r="D6" s="52"/>
      <c r="E6" s="144" t="s">
        <v>9</v>
      </c>
      <c r="F6" s="52"/>
      <c r="G6" s="52"/>
      <c r="H6" s="144">
        <v>0</v>
      </c>
      <c r="I6" s="144" t="s">
        <v>11</v>
      </c>
      <c r="J6" s="144" t="s">
        <v>10</v>
      </c>
      <c r="K6" s="52"/>
      <c r="L6" s="52"/>
      <c r="M6" s="53"/>
      <c r="N6" s="54"/>
    </row>
    <row r="7" spans="1:14" x14ac:dyDescent="0.25">
      <c r="A7" s="11" t="s">
        <v>12</v>
      </c>
      <c r="B7" s="148"/>
      <c r="C7" s="55">
        <v>2</v>
      </c>
      <c r="D7" s="55">
        <v>2</v>
      </c>
      <c r="E7" s="145"/>
      <c r="F7" s="55" t="s">
        <v>24</v>
      </c>
      <c r="G7" s="55"/>
      <c r="H7" s="145"/>
      <c r="I7" s="145"/>
      <c r="J7" s="145"/>
      <c r="K7" s="55">
        <v>2</v>
      </c>
      <c r="L7" s="55">
        <v>0</v>
      </c>
      <c r="M7" s="56">
        <v>0</v>
      </c>
      <c r="N7" s="46"/>
    </row>
    <row r="8" spans="1:14" ht="30" x14ac:dyDescent="0.25">
      <c r="A8" s="11" t="s">
        <v>15</v>
      </c>
      <c r="B8" s="148"/>
      <c r="C8" s="55">
        <v>2</v>
      </c>
      <c r="D8" s="55">
        <v>2</v>
      </c>
      <c r="E8" s="145"/>
      <c r="F8" s="55">
        <v>1</v>
      </c>
      <c r="G8" s="55">
        <v>1</v>
      </c>
      <c r="H8" s="145"/>
      <c r="I8" s="145"/>
      <c r="J8" s="145"/>
      <c r="K8" s="55" t="s">
        <v>129</v>
      </c>
      <c r="L8" s="55" t="s">
        <v>309</v>
      </c>
      <c r="M8" s="56" t="s">
        <v>310</v>
      </c>
      <c r="N8" s="46"/>
    </row>
    <row r="9" spans="1:14" x14ac:dyDescent="0.25">
      <c r="A9" s="11" t="s">
        <v>18</v>
      </c>
      <c r="B9" s="148"/>
      <c r="C9" s="55">
        <v>2</v>
      </c>
      <c r="D9" s="55">
        <v>2</v>
      </c>
      <c r="E9" s="145"/>
      <c r="F9" s="55">
        <v>1</v>
      </c>
      <c r="G9" s="55"/>
      <c r="H9" s="145"/>
      <c r="I9" s="145"/>
      <c r="J9" s="145"/>
      <c r="K9" s="55">
        <v>2</v>
      </c>
      <c r="L9" s="55">
        <v>1</v>
      </c>
      <c r="M9" s="56">
        <v>0</v>
      </c>
      <c r="N9" s="46"/>
    </row>
    <row r="10" spans="1:14" x14ac:dyDescent="0.25">
      <c r="A10" s="11" t="s">
        <v>23</v>
      </c>
      <c r="B10" s="148"/>
      <c r="C10" s="55" t="s">
        <v>24</v>
      </c>
      <c r="D10" s="55" t="s">
        <v>24</v>
      </c>
      <c r="E10" s="145"/>
      <c r="F10" s="55" t="s">
        <v>24</v>
      </c>
      <c r="G10" s="55" t="s">
        <v>24</v>
      </c>
      <c r="H10" s="145"/>
      <c r="I10" s="145"/>
      <c r="J10" s="145"/>
      <c r="K10" s="55" t="s">
        <v>24</v>
      </c>
      <c r="L10" s="55" t="s">
        <v>24</v>
      </c>
      <c r="M10" s="56" t="s">
        <v>24</v>
      </c>
      <c r="N10" s="46"/>
    </row>
    <row r="11" spans="1:14" x14ac:dyDescent="0.25">
      <c r="A11" s="11" t="s">
        <v>25</v>
      </c>
      <c r="B11" s="148"/>
      <c r="C11" s="55" t="s">
        <v>24</v>
      </c>
      <c r="D11" s="55" t="s">
        <v>24</v>
      </c>
      <c r="E11" s="145"/>
      <c r="F11" s="55" t="s">
        <v>24</v>
      </c>
      <c r="G11" s="55" t="s">
        <v>24</v>
      </c>
      <c r="H11" s="145"/>
      <c r="I11" s="145"/>
      <c r="J11" s="145"/>
      <c r="K11" s="55" t="s">
        <v>24</v>
      </c>
      <c r="L11" s="55" t="s">
        <v>24</v>
      </c>
      <c r="M11" s="56" t="s">
        <v>24</v>
      </c>
      <c r="N11" s="46"/>
    </row>
    <row r="12" spans="1:14" ht="30" x14ac:dyDescent="0.25">
      <c r="A12" s="11" t="s">
        <v>26</v>
      </c>
      <c r="B12" s="148"/>
      <c r="C12" s="55">
        <v>2</v>
      </c>
      <c r="D12" s="55">
        <v>2</v>
      </c>
      <c r="E12" s="145"/>
      <c r="F12" s="55">
        <v>1</v>
      </c>
      <c r="G12" s="55">
        <v>0</v>
      </c>
      <c r="H12" s="145"/>
      <c r="I12" s="145"/>
      <c r="J12" s="145"/>
      <c r="K12" s="55">
        <v>0</v>
      </c>
      <c r="L12" s="55">
        <v>0</v>
      </c>
      <c r="M12" s="56">
        <v>0</v>
      </c>
      <c r="N12" s="46"/>
    </row>
    <row r="13" spans="1:14" x14ac:dyDescent="0.25">
      <c r="A13" s="11" t="s">
        <v>27</v>
      </c>
      <c r="B13" s="148"/>
      <c r="C13" s="55" t="s">
        <v>24</v>
      </c>
      <c r="D13" s="55" t="s">
        <v>24</v>
      </c>
      <c r="E13" s="145"/>
      <c r="F13" s="55" t="s">
        <v>24</v>
      </c>
      <c r="G13" s="55" t="s">
        <v>24</v>
      </c>
      <c r="H13" s="145"/>
      <c r="I13" s="145"/>
      <c r="J13" s="145"/>
      <c r="K13" s="55" t="s">
        <v>24</v>
      </c>
      <c r="L13" s="55" t="s">
        <v>24</v>
      </c>
      <c r="M13" s="56" t="s">
        <v>24</v>
      </c>
      <c r="N13" s="46"/>
    </row>
    <row r="14" spans="1:14" x14ac:dyDescent="0.25">
      <c r="A14" s="11" t="s">
        <v>30</v>
      </c>
      <c r="B14" s="148"/>
      <c r="C14" s="55">
        <v>2</v>
      </c>
      <c r="D14" s="55">
        <v>2</v>
      </c>
      <c r="E14" s="145"/>
      <c r="F14" s="55">
        <v>2</v>
      </c>
      <c r="G14" s="55">
        <v>2</v>
      </c>
      <c r="H14" s="145"/>
      <c r="I14" s="145"/>
      <c r="J14" s="145"/>
      <c r="K14" s="55">
        <v>2</v>
      </c>
      <c r="L14" s="55">
        <v>2</v>
      </c>
      <c r="M14" s="56">
        <v>2</v>
      </c>
      <c r="N14" s="46"/>
    </row>
    <row r="15" spans="1:14" x14ac:dyDescent="0.25">
      <c r="A15" s="11" t="s">
        <v>32</v>
      </c>
      <c r="B15" s="148"/>
      <c r="C15" s="55">
        <v>3</v>
      </c>
      <c r="D15" s="55">
        <v>2</v>
      </c>
      <c r="E15" s="145"/>
      <c r="F15" s="55">
        <v>2</v>
      </c>
      <c r="G15" s="55">
        <v>2</v>
      </c>
      <c r="H15" s="145"/>
      <c r="I15" s="145"/>
      <c r="J15" s="145"/>
      <c r="K15" s="7">
        <v>1</v>
      </c>
      <c r="L15" s="55">
        <v>1</v>
      </c>
      <c r="M15" s="55">
        <v>0</v>
      </c>
      <c r="N15" s="46"/>
    </row>
    <row r="16" spans="1:14" x14ac:dyDescent="0.25">
      <c r="A16" s="11" t="s">
        <v>36</v>
      </c>
      <c r="B16" s="148"/>
      <c r="C16" s="55">
        <v>1</v>
      </c>
      <c r="D16" s="55">
        <v>2</v>
      </c>
      <c r="E16" s="145"/>
      <c r="F16" s="55">
        <v>2</v>
      </c>
      <c r="G16" s="55">
        <v>0</v>
      </c>
      <c r="H16" s="145"/>
      <c r="I16" s="145"/>
      <c r="J16" s="145"/>
      <c r="K16" s="55">
        <v>0</v>
      </c>
      <c r="L16" s="55" t="s">
        <v>24</v>
      </c>
      <c r="M16" s="56" t="s">
        <v>24</v>
      </c>
      <c r="N16" s="46"/>
    </row>
    <row r="17" spans="1:14" x14ac:dyDescent="0.25">
      <c r="A17" s="99" t="s">
        <v>94</v>
      </c>
      <c r="B17" s="148"/>
      <c r="C17" s="55">
        <f>AVERAGE(C7:C16)</f>
        <v>2</v>
      </c>
      <c r="D17" s="55">
        <f>AVERAGE(D7:D16)</f>
        <v>2</v>
      </c>
      <c r="E17" s="145"/>
      <c r="F17" s="55">
        <f>AVERAGE(F7:F16)</f>
        <v>1.5</v>
      </c>
      <c r="G17" s="55">
        <f>AVERAGE(G7:G16)</f>
        <v>1</v>
      </c>
      <c r="H17" s="145"/>
      <c r="I17" s="145"/>
      <c r="J17" s="145"/>
      <c r="K17" s="55">
        <f>AVERAGE(K7:K16)</f>
        <v>1.1666666666666667</v>
      </c>
      <c r="L17" s="55">
        <f>AVERAGE(L7:L16)</f>
        <v>0.8</v>
      </c>
      <c r="M17" s="55">
        <f>AVERAGE(M7:M16)</f>
        <v>0.4</v>
      </c>
      <c r="N17" s="46"/>
    </row>
    <row r="18" spans="1:14" s="6" customFormat="1" ht="15.6" x14ac:dyDescent="0.25">
      <c r="A18" s="12" t="s">
        <v>37</v>
      </c>
      <c r="B18" s="148"/>
      <c r="C18" s="62"/>
      <c r="D18" s="62"/>
      <c r="E18" s="145"/>
      <c r="F18" s="62"/>
      <c r="G18" s="62"/>
      <c r="H18" s="145"/>
      <c r="I18" s="145"/>
      <c r="J18" s="145"/>
      <c r="K18" s="62"/>
      <c r="L18" s="62"/>
      <c r="M18" s="63"/>
      <c r="N18" s="54"/>
    </row>
    <row r="19" spans="1:14" s="6" customFormat="1" ht="15.6" x14ac:dyDescent="0.25">
      <c r="A19" s="12" t="s">
        <v>38</v>
      </c>
      <c r="B19" s="148"/>
      <c r="C19" s="62"/>
      <c r="D19" s="62"/>
      <c r="E19" s="145"/>
      <c r="F19" s="62"/>
      <c r="G19" s="62"/>
      <c r="H19" s="145"/>
      <c r="I19" s="145"/>
      <c r="J19" s="145"/>
      <c r="K19" s="62"/>
      <c r="L19" s="62"/>
      <c r="M19" s="63"/>
      <c r="N19" s="54"/>
    </row>
    <row r="20" spans="1:14" ht="30" x14ac:dyDescent="0.25">
      <c r="A20" s="11" t="s">
        <v>39</v>
      </c>
      <c r="B20" s="148"/>
      <c r="C20" s="55" t="s">
        <v>197</v>
      </c>
      <c r="D20" s="55" t="s">
        <v>329</v>
      </c>
      <c r="E20" s="145"/>
      <c r="F20" s="55" t="s">
        <v>330</v>
      </c>
      <c r="G20" s="55" t="s">
        <v>331</v>
      </c>
      <c r="H20" s="145"/>
      <c r="I20" s="145"/>
      <c r="J20" s="145"/>
      <c r="K20" s="55" t="s">
        <v>332</v>
      </c>
      <c r="L20" s="55" t="s">
        <v>333</v>
      </c>
      <c r="M20" s="56" t="s">
        <v>334</v>
      </c>
      <c r="N20" s="46"/>
    </row>
    <row r="21" spans="1:14" ht="30" x14ac:dyDescent="0.25">
      <c r="A21" s="11" t="s">
        <v>47</v>
      </c>
      <c r="B21" s="148"/>
      <c r="C21" s="55" t="s">
        <v>335</v>
      </c>
      <c r="D21" s="55" t="s">
        <v>336</v>
      </c>
      <c r="E21" s="145"/>
      <c r="F21" s="7" t="s">
        <v>337</v>
      </c>
      <c r="G21" s="55" t="s">
        <v>338</v>
      </c>
      <c r="H21" s="145"/>
      <c r="I21" s="145"/>
      <c r="J21" s="145"/>
      <c r="K21" s="55" t="s">
        <v>339</v>
      </c>
      <c r="L21" s="55" t="s">
        <v>340</v>
      </c>
      <c r="M21" s="56" t="s">
        <v>341</v>
      </c>
      <c r="N21" s="46"/>
    </row>
    <row r="22" spans="1:14" ht="60" x14ac:dyDescent="0.25">
      <c r="A22" s="11" t="s">
        <v>52</v>
      </c>
      <c r="B22" s="148"/>
      <c r="C22" s="55" t="s">
        <v>342</v>
      </c>
      <c r="D22" s="55" t="s">
        <v>343</v>
      </c>
      <c r="E22" s="145"/>
      <c r="F22" s="55" t="s">
        <v>344</v>
      </c>
      <c r="G22" s="55" t="s">
        <v>345</v>
      </c>
      <c r="H22" s="145"/>
      <c r="I22" s="145"/>
      <c r="J22" s="145"/>
      <c r="K22" s="55" t="s">
        <v>346</v>
      </c>
      <c r="L22" s="55" t="s">
        <v>347</v>
      </c>
      <c r="M22" s="56" t="s">
        <v>348</v>
      </c>
      <c r="N22" s="46"/>
    </row>
    <row r="23" spans="1:14" x14ac:dyDescent="0.25">
      <c r="A23" s="88" t="s">
        <v>94</v>
      </c>
      <c r="B23" s="148"/>
      <c r="C23" s="55"/>
      <c r="D23" s="55"/>
      <c r="E23" s="145"/>
      <c r="F23" s="55"/>
      <c r="G23" s="55"/>
      <c r="H23" s="145"/>
      <c r="I23" s="145"/>
      <c r="J23" s="145"/>
      <c r="K23" s="55"/>
      <c r="L23" s="55"/>
      <c r="M23" s="56"/>
      <c r="N23" s="46"/>
    </row>
    <row r="24" spans="1:14" s="6" customFormat="1" ht="15.6" x14ac:dyDescent="0.25">
      <c r="A24" s="12" t="s">
        <v>53</v>
      </c>
      <c r="B24" s="148"/>
      <c r="C24" s="62"/>
      <c r="D24" s="62"/>
      <c r="E24" s="145"/>
      <c r="F24" s="62"/>
      <c r="G24" s="62"/>
      <c r="H24" s="145"/>
      <c r="I24" s="145"/>
      <c r="J24" s="145"/>
      <c r="K24" s="62"/>
      <c r="L24" s="62"/>
      <c r="M24" s="63"/>
      <c r="N24" s="54"/>
    </row>
    <row r="25" spans="1:14" x14ac:dyDescent="0.25">
      <c r="A25" s="11" t="s">
        <v>54</v>
      </c>
      <c r="B25" s="148"/>
      <c r="C25" s="55" t="s">
        <v>13</v>
      </c>
      <c r="D25" s="55" t="s">
        <v>349</v>
      </c>
      <c r="E25" s="145"/>
      <c r="F25" s="55" t="s">
        <v>56</v>
      </c>
      <c r="G25" s="55" t="s">
        <v>350</v>
      </c>
      <c r="H25" s="145"/>
      <c r="I25" s="145"/>
      <c r="J25" s="145"/>
      <c r="K25" s="55" t="s">
        <v>351</v>
      </c>
      <c r="L25" s="55" t="s">
        <v>137</v>
      </c>
      <c r="M25" s="56" t="s">
        <v>137</v>
      </c>
      <c r="N25" s="46"/>
    </row>
    <row r="26" spans="1:14" ht="45" x14ac:dyDescent="0.25">
      <c r="A26" s="11" t="s">
        <v>55</v>
      </c>
      <c r="B26" s="148"/>
      <c r="C26" s="55" t="s">
        <v>352</v>
      </c>
      <c r="D26" s="55" t="s">
        <v>24</v>
      </c>
      <c r="E26" s="145"/>
      <c r="F26" s="55" t="s">
        <v>353</v>
      </c>
      <c r="G26" s="55" t="s">
        <v>354</v>
      </c>
      <c r="H26" s="145"/>
      <c r="I26" s="145"/>
      <c r="J26" s="145"/>
      <c r="K26" s="55" t="s">
        <v>355</v>
      </c>
      <c r="L26" s="55" t="s">
        <v>356</v>
      </c>
      <c r="M26" s="56" t="s">
        <v>357</v>
      </c>
      <c r="N26" s="7" t="s">
        <v>358</v>
      </c>
    </row>
    <row r="27" spans="1:14" ht="60" x14ac:dyDescent="0.25">
      <c r="A27" s="11" t="s">
        <v>59</v>
      </c>
      <c r="B27" s="148"/>
      <c r="C27" s="55" t="s">
        <v>359</v>
      </c>
      <c r="D27" s="55" t="s">
        <v>24</v>
      </c>
      <c r="E27" s="145"/>
      <c r="F27" s="55" t="s">
        <v>360</v>
      </c>
      <c r="G27" s="55" t="s">
        <v>361</v>
      </c>
      <c r="H27" s="145"/>
      <c r="I27" s="145"/>
      <c r="J27" s="145"/>
      <c r="K27" s="55" t="s">
        <v>360</v>
      </c>
      <c r="L27" s="55" t="s">
        <v>24</v>
      </c>
      <c r="M27" s="56" t="s">
        <v>24</v>
      </c>
      <c r="N27" s="7" t="s">
        <v>224</v>
      </c>
    </row>
    <row r="28" spans="1:14" x14ac:dyDescent="0.25">
      <c r="A28" s="88" t="s">
        <v>94</v>
      </c>
      <c r="B28" s="148"/>
      <c r="C28" s="55"/>
      <c r="D28" s="55"/>
      <c r="E28" s="145"/>
      <c r="F28" s="55"/>
      <c r="G28" s="55"/>
      <c r="H28" s="145"/>
      <c r="I28" s="145"/>
      <c r="J28" s="145"/>
      <c r="K28" s="55"/>
      <c r="L28" s="55"/>
      <c r="M28" s="56"/>
      <c r="N28" s="7"/>
    </row>
    <row r="29" spans="1:14" s="6" customFormat="1" ht="15.6" x14ac:dyDescent="0.25">
      <c r="A29" s="12" t="s">
        <v>60</v>
      </c>
      <c r="B29" s="148"/>
      <c r="C29" s="62"/>
      <c r="D29" s="62"/>
      <c r="E29" s="145"/>
      <c r="F29" s="62"/>
      <c r="G29" s="62"/>
      <c r="H29" s="145"/>
      <c r="I29" s="145"/>
      <c r="J29" s="145"/>
      <c r="K29" s="62"/>
      <c r="L29" s="62"/>
      <c r="M29" s="63"/>
      <c r="N29" s="54"/>
    </row>
    <row r="30" spans="1:14" ht="30" x14ac:dyDescent="0.25">
      <c r="A30" s="11" t="s">
        <v>61</v>
      </c>
      <c r="B30" s="148"/>
      <c r="C30" s="55" t="s">
        <v>362</v>
      </c>
      <c r="D30" s="55" t="s">
        <v>363</v>
      </c>
      <c r="E30" s="145"/>
      <c r="F30" s="55" t="s">
        <v>24</v>
      </c>
      <c r="G30" s="55" t="s">
        <v>364</v>
      </c>
      <c r="H30" s="145"/>
      <c r="I30" s="145"/>
      <c r="J30" s="145"/>
      <c r="K30" s="55" t="s">
        <v>24</v>
      </c>
      <c r="L30" s="55" t="s">
        <v>365</v>
      </c>
      <c r="M30" s="56" t="s">
        <v>24</v>
      </c>
      <c r="N30" s="46"/>
    </row>
    <row r="31" spans="1:14" x14ac:dyDescent="0.25">
      <c r="A31" s="11" t="s">
        <v>64</v>
      </c>
      <c r="B31" s="148"/>
      <c r="C31" s="55" t="s">
        <v>24</v>
      </c>
      <c r="D31" s="55" t="s">
        <v>24</v>
      </c>
      <c r="E31" s="145"/>
      <c r="F31" s="55" t="s">
        <v>24</v>
      </c>
      <c r="G31" s="55" t="s">
        <v>24</v>
      </c>
      <c r="H31" s="145"/>
      <c r="I31" s="145"/>
      <c r="J31" s="145"/>
      <c r="K31" s="55" t="s">
        <v>24</v>
      </c>
      <c r="L31" s="55" t="s">
        <v>24</v>
      </c>
      <c r="M31" s="56" t="s">
        <v>24</v>
      </c>
      <c r="N31" s="46"/>
    </row>
    <row r="32" spans="1:14" ht="45" x14ac:dyDescent="0.25">
      <c r="A32" s="11" t="s">
        <v>65</v>
      </c>
      <c r="B32" s="148"/>
      <c r="C32" s="55" t="s">
        <v>235</v>
      </c>
      <c r="D32" s="55" t="s">
        <v>366</v>
      </c>
      <c r="E32" s="145"/>
      <c r="F32" s="7" t="s">
        <v>235</v>
      </c>
      <c r="G32" s="55" t="s">
        <v>24</v>
      </c>
      <c r="H32" s="145"/>
      <c r="I32" s="145"/>
      <c r="J32" s="145"/>
      <c r="K32" s="55" t="s">
        <v>367</v>
      </c>
      <c r="L32" s="55" t="s">
        <v>368</v>
      </c>
      <c r="M32" s="56" t="s">
        <v>369</v>
      </c>
      <c r="N32" s="46"/>
    </row>
    <row r="33" spans="1:14" ht="30" x14ac:dyDescent="0.25">
      <c r="A33" s="11" t="s">
        <v>66</v>
      </c>
      <c r="B33" s="148"/>
      <c r="C33" s="55" t="s">
        <v>370</v>
      </c>
      <c r="D33" s="55" t="s">
        <v>371</v>
      </c>
      <c r="E33" s="145"/>
      <c r="F33" s="55" t="s">
        <v>372</v>
      </c>
      <c r="G33" s="55" t="s">
        <v>373</v>
      </c>
      <c r="H33" s="145"/>
      <c r="I33" s="145"/>
      <c r="J33" s="145"/>
      <c r="K33" s="55" t="s">
        <v>374</v>
      </c>
      <c r="L33" s="55" t="s">
        <v>24</v>
      </c>
      <c r="M33" s="56" t="s">
        <v>24</v>
      </c>
      <c r="N33" s="46"/>
    </row>
    <row r="34" spans="1:14" x14ac:dyDescent="0.25">
      <c r="A34" s="88" t="s">
        <v>94</v>
      </c>
      <c r="B34" s="148"/>
      <c r="C34" s="55"/>
      <c r="D34" s="55"/>
      <c r="E34" s="145"/>
      <c r="F34" s="55"/>
      <c r="G34" s="55"/>
      <c r="H34" s="145"/>
      <c r="I34" s="145"/>
      <c r="J34" s="145"/>
      <c r="K34" s="55"/>
      <c r="L34" s="55"/>
      <c r="M34" s="56"/>
      <c r="N34" s="46"/>
    </row>
    <row r="35" spans="1:14" s="6" customFormat="1" ht="15.6" x14ac:dyDescent="0.25">
      <c r="A35" s="12" t="s">
        <v>67</v>
      </c>
      <c r="B35" s="148"/>
      <c r="C35" s="62"/>
      <c r="D35" s="62"/>
      <c r="E35" s="145"/>
      <c r="F35" s="62"/>
      <c r="G35" s="62"/>
      <c r="H35" s="145"/>
      <c r="I35" s="145"/>
      <c r="J35" s="145"/>
      <c r="K35" s="62"/>
      <c r="L35" s="62"/>
      <c r="M35" s="63"/>
      <c r="N35" s="54"/>
    </row>
    <row r="36" spans="1:14" ht="45" x14ac:dyDescent="0.25">
      <c r="A36" s="11" t="s">
        <v>68</v>
      </c>
      <c r="B36" s="148"/>
      <c r="C36" s="55" t="s">
        <v>375</v>
      </c>
      <c r="D36" s="55" t="s">
        <v>72</v>
      </c>
      <c r="E36" s="145"/>
      <c r="F36" s="55" t="s">
        <v>376</v>
      </c>
      <c r="G36" s="55" t="s">
        <v>377</v>
      </c>
      <c r="H36" s="145"/>
      <c r="I36" s="145"/>
      <c r="J36" s="145"/>
      <c r="K36" s="55" t="s">
        <v>72</v>
      </c>
      <c r="L36" s="55" t="s">
        <v>24</v>
      </c>
      <c r="M36" s="56" t="s">
        <v>24</v>
      </c>
      <c r="N36" s="46"/>
    </row>
    <row r="37" spans="1:14" x14ac:dyDescent="0.25">
      <c r="A37" s="96" t="s">
        <v>94</v>
      </c>
      <c r="B37" s="148"/>
      <c r="C37" s="65"/>
      <c r="D37" s="65"/>
      <c r="E37" s="145"/>
      <c r="F37" s="65"/>
      <c r="G37" s="65"/>
      <c r="H37" s="145"/>
      <c r="I37" s="145"/>
      <c r="J37" s="145"/>
      <c r="K37" s="65"/>
      <c r="L37" s="65"/>
      <c r="M37" s="66"/>
      <c r="N37" s="46"/>
    </row>
    <row r="38" spans="1:14" s="6" customFormat="1" ht="31.2" x14ac:dyDescent="0.25">
      <c r="A38" s="10" t="s">
        <v>74</v>
      </c>
      <c r="B38" s="148"/>
      <c r="C38" s="52"/>
      <c r="D38" s="52"/>
      <c r="E38" s="145"/>
      <c r="F38" s="52"/>
      <c r="G38" s="52"/>
      <c r="H38" s="145"/>
      <c r="I38" s="145"/>
      <c r="J38" s="145"/>
      <c r="K38" s="52"/>
      <c r="L38" s="52"/>
      <c r="M38" s="53"/>
      <c r="N38" s="54"/>
    </row>
    <row r="39" spans="1:14" ht="15.6" x14ac:dyDescent="0.25">
      <c r="A39" s="71" t="s">
        <v>75</v>
      </c>
      <c r="B39" s="148"/>
      <c r="C39" s="55"/>
      <c r="D39" s="55"/>
      <c r="E39" s="145"/>
      <c r="F39" s="55"/>
      <c r="G39" s="55"/>
      <c r="H39" s="145"/>
      <c r="I39" s="145"/>
      <c r="J39" s="145"/>
      <c r="K39" s="55"/>
      <c r="L39" s="55"/>
      <c r="M39" s="56"/>
      <c r="N39" s="46"/>
    </row>
    <row r="40" spans="1:14" x14ac:dyDescent="0.25">
      <c r="A40" s="11" t="s">
        <v>76</v>
      </c>
      <c r="B40" s="148"/>
      <c r="C40" s="55">
        <v>2</v>
      </c>
      <c r="D40" s="55">
        <v>2</v>
      </c>
      <c r="E40" s="145"/>
      <c r="F40" s="55">
        <v>1</v>
      </c>
      <c r="G40" s="55">
        <v>2</v>
      </c>
      <c r="H40" s="145"/>
      <c r="I40" s="145"/>
      <c r="J40" s="145"/>
      <c r="K40" s="55">
        <v>2</v>
      </c>
      <c r="L40" s="55">
        <v>1</v>
      </c>
      <c r="M40" s="56">
        <v>1</v>
      </c>
      <c r="N40" s="46"/>
    </row>
    <row r="41" spans="1:14" x14ac:dyDescent="0.25">
      <c r="A41" s="11" t="s">
        <v>77</v>
      </c>
      <c r="B41" s="148"/>
      <c r="C41" s="55">
        <v>1</v>
      </c>
      <c r="D41" s="55">
        <v>1</v>
      </c>
      <c r="E41" s="145"/>
      <c r="F41" s="55">
        <v>1</v>
      </c>
      <c r="G41" s="55">
        <v>2</v>
      </c>
      <c r="H41" s="145"/>
      <c r="I41" s="145"/>
      <c r="J41" s="145"/>
      <c r="K41" s="55">
        <v>2</v>
      </c>
      <c r="L41" s="55">
        <v>1</v>
      </c>
      <c r="M41" s="56">
        <v>1</v>
      </c>
      <c r="N41" s="46"/>
    </row>
    <row r="42" spans="1:14" ht="30" x14ac:dyDescent="0.25">
      <c r="A42" s="11" t="s">
        <v>78</v>
      </c>
      <c r="B42" s="148"/>
      <c r="C42" s="55">
        <v>2</v>
      </c>
      <c r="D42" s="55" t="s">
        <v>24</v>
      </c>
      <c r="E42" s="145"/>
      <c r="F42" s="55">
        <v>2</v>
      </c>
      <c r="G42" s="55">
        <v>2</v>
      </c>
      <c r="H42" s="145"/>
      <c r="I42" s="145"/>
      <c r="J42" s="145"/>
      <c r="K42" s="55">
        <v>1</v>
      </c>
      <c r="L42" s="55">
        <v>1</v>
      </c>
      <c r="M42" s="56">
        <v>1</v>
      </c>
      <c r="N42" s="46"/>
    </row>
    <row r="43" spans="1:14" x14ac:dyDescent="0.25">
      <c r="A43" s="88" t="s">
        <v>94</v>
      </c>
      <c r="B43" s="148"/>
      <c r="C43" s="55"/>
      <c r="D43" s="55"/>
      <c r="E43" s="145"/>
      <c r="F43" s="55"/>
      <c r="G43" s="55"/>
      <c r="H43" s="145"/>
      <c r="I43" s="145"/>
      <c r="J43" s="145"/>
      <c r="K43" s="55"/>
      <c r="L43" s="55"/>
      <c r="M43" s="56"/>
      <c r="N43" s="46"/>
    </row>
    <row r="44" spans="1:14" s="6" customFormat="1" ht="15.6" x14ac:dyDescent="0.25">
      <c r="A44" s="12" t="s">
        <v>79</v>
      </c>
      <c r="B44" s="148"/>
      <c r="C44" s="62"/>
      <c r="D44" s="62"/>
      <c r="E44" s="145"/>
      <c r="F44" s="62"/>
      <c r="G44" s="62"/>
      <c r="H44" s="145"/>
      <c r="I44" s="145"/>
      <c r="J44" s="145"/>
      <c r="K44" s="62"/>
      <c r="L44" s="62"/>
      <c r="M44" s="63"/>
      <c r="N44" s="54"/>
    </row>
    <row r="45" spans="1:14" x14ac:dyDescent="0.25">
      <c r="A45" s="11" t="s">
        <v>80</v>
      </c>
      <c r="B45" s="148"/>
      <c r="C45" s="55" t="s">
        <v>24</v>
      </c>
      <c r="D45" s="55" t="s">
        <v>24</v>
      </c>
      <c r="E45" s="145"/>
      <c r="F45" s="55">
        <v>2</v>
      </c>
      <c r="G45" s="55">
        <v>2</v>
      </c>
      <c r="H45" s="145"/>
      <c r="I45" s="145"/>
      <c r="J45" s="145"/>
      <c r="K45" s="55" t="s">
        <v>24</v>
      </c>
      <c r="L45" s="55" t="s">
        <v>24</v>
      </c>
      <c r="M45" s="56" t="s">
        <v>24</v>
      </c>
      <c r="N45" s="46"/>
    </row>
    <row r="46" spans="1:14" ht="30" x14ac:dyDescent="0.25">
      <c r="A46" s="11" t="s">
        <v>81</v>
      </c>
      <c r="B46" s="148"/>
      <c r="C46" s="55" t="s">
        <v>24</v>
      </c>
      <c r="D46" s="55">
        <v>1</v>
      </c>
      <c r="E46" s="145"/>
      <c r="F46" s="55">
        <v>2</v>
      </c>
      <c r="G46" s="55">
        <v>3</v>
      </c>
      <c r="H46" s="145"/>
      <c r="I46" s="145"/>
      <c r="J46" s="145"/>
      <c r="K46" s="55">
        <v>2</v>
      </c>
      <c r="L46" s="55">
        <v>2</v>
      </c>
      <c r="M46" s="56">
        <v>2</v>
      </c>
      <c r="N46" s="46"/>
    </row>
    <row r="47" spans="1:14" x14ac:dyDescent="0.25">
      <c r="A47" s="88" t="s">
        <v>94</v>
      </c>
      <c r="B47" s="148"/>
      <c r="C47" s="55"/>
      <c r="D47" s="55"/>
      <c r="E47" s="145"/>
      <c r="F47" s="55"/>
      <c r="G47" s="55"/>
      <c r="H47" s="145"/>
      <c r="I47" s="145"/>
      <c r="J47" s="145"/>
      <c r="K47" s="55"/>
      <c r="L47" s="55"/>
      <c r="M47" s="56"/>
      <c r="N47" s="46"/>
    </row>
    <row r="48" spans="1:14" s="6" customFormat="1" ht="15.6" x14ac:dyDescent="0.25">
      <c r="A48" s="12" t="s">
        <v>82</v>
      </c>
      <c r="B48" s="148"/>
      <c r="C48" s="62"/>
      <c r="D48" s="62"/>
      <c r="E48" s="145"/>
      <c r="F48" s="62"/>
      <c r="G48" s="62"/>
      <c r="H48" s="145"/>
      <c r="I48" s="145"/>
      <c r="J48" s="145"/>
      <c r="K48" s="62"/>
      <c r="L48" s="62"/>
      <c r="M48" s="63"/>
      <c r="N48" s="54"/>
    </row>
    <row r="49" spans="1:14" x14ac:dyDescent="0.25">
      <c r="A49" s="11" t="s">
        <v>83</v>
      </c>
      <c r="B49" s="148"/>
      <c r="C49" s="55">
        <v>2</v>
      </c>
      <c r="D49" s="55">
        <v>2</v>
      </c>
      <c r="E49" s="145"/>
      <c r="F49" s="55">
        <v>2</v>
      </c>
      <c r="G49" s="55">
        <v>2</v>
      </c>
      <c r="H49" s="145"/>
      <c r="I49" s="145"/>
      <c r="J49" s="145"/>
      <c r="K49" s="55">
        <v>3</v>
      </c>
      <c r="L49" s="55">
        <v>2</v>
      </c>
      <c r="M49" s="56">
        <v>2</v>
      </c>
      <c r="N49" s="46"/>
    </row>
    <row r="50" spans="1:14" ht="30" x14ac:dyDescent="0.25">
      <c r="A50" s="11" t="s">
        <v>84</v>
      </c>
      <c r="B50" s="148"/>
      <c r="C50" s="55">
        <v>2</v>
      </c>
      <c r="D50" s="55">
        <v>2</v>
      </c>
      <c r="E50" s="145"/>
      <c r="F50" s="55">
        <v>2</v>
      </c>
      <c r="G50" s="55">
        <v>2</v>
      </c>
      <c r="H50" s="145"/>
      <c r="I50" s="145"/>
      <c r="J50" s="145"/>
      <c r="K50" s="55">
        <v>2</v>
      </c>
      <c r="L50" s="55">
        <v>2</v>
      </c>
      <c r="M50" s="56">
        <v>1</v>
      </c>
      <c r="N50" s="46"/>
    </row>
    <row r="51" spans="1:14" ht="30" x14ac:dyDescent="0.25">
      <c r="A51" s="11" t="s">
        <v>85</v>
      </c>
      <c r="B51" s="148"/>
      <c r="C51" s="55">
        <v>1</v>
      </c>
      <c r="D51" s="55">
        <v>2</v>
      </c>
      <c r="E51" s="145"/>
      <c r="F51" s="55">
        <v>2</v>
      </c>
      <c r="G51" s="55">
        <v>2</v>
      </c>
      <c r="H51" s="145"/>
      <c r="I51" s="145"/>
      <c r="J51" s="145"/>
      <c r="K51" s="55">
        <v>2</v>
      </c>
      <c r="L51" s="55">
        <v>1</v>
      </c>
      <c r="M51" s="56">
        <v>1</v>
      </c>
      <c r="N51" s="46"/>
    </row>
    <row r="52" spans="1:14" x14ac:dyDescent="0.25">
      <c r="A52" s="88" t="s">
        <v>94</v>
      </c>
      <c r="B52" s="148"/>
      <c r="C52" s="55"/>
      <c r="D52" s="55"/>
      <c r="E52" s="145"/>
      <c r="F52" s="55"/>
      <c r="G52" s="55"/>
      <c r="H52" s="145"/>
      <c r="I52" s="145"/>
      <c r="J52" s="145"/>
      <c r="K52" s="55"/>
      <c r="L52" s="55"/>
      <c r="M52" s="56"/>
      <c r="N52" s="46"/>
    </row>
    <row r="53" spans="1:14" s="6" customFormat="1" ht="15.6" x14ac:dyDescent="0.25">
      <c r="A53" s="12" t="s">
        <v>86</v>
      </c>
      <c r="B53" s="148"/>
      <c r="C53" s="62"/>
      <c r="D53" s="62"/>
      <c r="E53" s="145"/>
      <c r="F53" s="62"/>
      <c r="G53" s="62"/>
      <c r="H53" s="145"/>
      <c r="I53" s="145"/>
      <c r="J53" s="145"/>
      <c r="K53" s="62"/>
      <c r="L53" s="62"/>
      <c r="M53" s="63"/>
      <c r="N53" s="54"/>
    </row>
    <row r="54" spans="1:14" x14ac:dyDescent="0.25">
      <c r="A54" s="11" t="s">
        <v>87</v>
      </c>
      <c r="B54" s="148"/>
      <c r="C54" s="55">
        <v>2</v>
      </c>
      <c r="D54" s="55">
        <v>3</v>
      </c>
      <c r="E54" s="145"/>
      <c r="F54" s="55">
        <v>2</v>
      </c>
      <c r="G54" s="55">
        <v>3</v>
      </c>
      <c r="H54" s="145"/>
      <c r="I54" s="145"/>
      <c r="J54" s="145"/>
      <c r="K54" s="55">
        <v>2</v>
      </c>
      <c r="L54" s="55">
        <v>1</v>
      </c>
      <c r="M54" s="55">
        <v>1</v>
      </c>
      <c r="N54" s="46"/>
    </row>
    <row r="55" spans="1:14" x14ac:dyDescent="0.25">
      <c r="A55" s="11" t="s">
        <v>88</v>
      </c>
      <c r="B55" s="148"/>
      <c r="C55" s="55" t="s">
        <v>24</v>
      </c>
      <c r="D55" s="55" t="s">
        <v>24</v>
      </c>
      <c r="E55" s="145"/>
      <c r="F55" s="55">
        <v>2</v>
      </c>
      <c r="G55" s="55" t="s">
        <v>24</v>
      </c>
      <c r="H55" s="145"/>
      <c r="I55" s="145"/>
      <c r="J55" s="145"/>
      <c r="K55" s="55" t="s">
        <v>24</v>
      </c>
      <c r="L55" s="55">
        <v>2</v>
      </c>
      <c r="M55" s="55">
        <v>0</v>
      </c>
      <c r="N55" s="46"/>
    </row>
    <row r="56" spans="1:14" ht="30" x14ac:dyDescent="0.25">
      <c r="A56" s="11" t="s">
        <v>89</v>
      </c>
      <c r="B56" s="148"/>
      <c r="C56" s="55">
        <v>1</v>
      </c>
      <c r="D56" s="55">
        <v>2</v>
      </c>
      <c r="E56" s="145"/>
      <c r="F56" s="55">
        <v>2</v>
      </c>
      <c r="G56" s="55">
        <v>2</v>
      </c>
      <c r="H56" s="145"/>
      <c r="I56" s="145"/>
      <c r="J56" s="145"/>
      <c r="K56" s="55">
        <v>2</v>
      </c>
      <c r="L56" s="55">
        <v>1</v>
      </c>
      <c r="M56" s="55">
        <v>2</v>
      </c>
      <c r="N56" s="7" t="s">
        <v>241</v>
      </c>
    </row>
    <row r="57" spans="1:14" x14ac:dyDescent="0.25">
      <c r="A57" s="11" t="s">
        <v>90</v>
      </c>
      <c r="B57" s="148"/>
      <c r="C57" s="55" t="s">
        <v>24</v>
      </c>
      <c r="D57" s="55" t="s">
        <v>24</v>
      </c>
      <c r="E57" s="145"/>
      <c r="F57" s="55" t="s">
        <v>24</v>
      </c>
      <c r="G57" s="55">
        <v>2</v>
      </c>
      <c r="H57" s="145"/>
      <c r="I57" s="145"/>
      <c r="J57" s="145"/>
      <c r="K57" s="55" t="s">
        <v>24</v>
      </c>
      <c r="L57" s="55" t="s">
        <v>24</v>
      </c>
      <c r="M57" s="55" t="s">
        <v>24</v>
      </c>
      <c r="N57" s="46"/>
    </row>
    <row r="58" spans="1:14" x14ac:dyDescent="0.25">
      <c r="A58" s="88" t="s">
        <v>94</v>
      </c>
      <c r="B58" s="148"/>
      <c r="C58" s="55"/>
      <c r="D58" s="55"/>
      <c r="E58" s="145"/>
      <c r="F58" s="55"/>
      <c r="G58" s="55"/>
      <c r="H58" s="145"/>
      <c r="I58" s="145"/>
      <c r="J58" s="145"/>
      <c r="K58" s="55"/>
      <c r="L58" s="55"/>
      <c r="M58" s="97"/>
      <c r="N58" s="46"/>
    </row>
    <row r="59" spans="1:14" s="6" customFormat="1" ht="15.6" x14ac:dyDescent="0.25">
      <c r="A59" s="12" t="s">
        <v>54</v>
      </c>
      <c r="B59" s="148"/>
      <c r="C59" s="62"/>
      <c r="D59" s="62"/>
      <c r="E59" s="145"/>
      <c r="F59" s="62"/>
      <c r="G59" s="62"/>
      <c r="H59" s="145"/>
      <c r="I59" s="145"/>
      <c r="J59" s="145"/>
      <c r="K59" s="62"/>
      <c r="L59" s="62"/>
      <c r="M59" s="63"/>
      <c r="N59" s="54"/>
    </row>
    <row r="60" spans="1:14" ht="30" x14ac:dyDescent="0.25">
      <c r="A60" s="11" t="s">
        <v>91</v>
      </c>
      <c r="B60" s="148"/>
      <c r="C60" s="55">
        <v>2</v>
      </c>
      <c r="D60" s="55">
        <v>1</v>
      </c>
      <c r="E60" s="145"/>
      <c r="F60" s="55" t="s">
        <v>24</v>
      </c>
      <c r="G60" s="55">
        <v>2</v>
      </c>
      <c r="H60" s="145"/>
      <c r="I60" s="145"/>
      <c r="J60" s="145"/>
      <c r="K60" s="55">
        <v>2</v>
      </c>
      <c r="L60" s="55">
        <v>1</v>
      </c>
      <c r="M60" s="56" t="s">
        <v>24</v>
      </c>
      <c r="N60" s="46"/>
    </row>
    <row r="61" spans="1:14" x14ac:dyDescent="0.25">
      <c r="A61" s="11" t="s">
        <v>92</v>
      </c>
      <c r="B61" s="148"/>
      <c r="C61" s="55">
        <v>1</v>
      </c>
      <c r="D61" s="55" t="s">
        <v>24</v>
      </c>
      <c r="E61" s="145"/>
      <c r="F61" s="55">
        <v>2</v>
      </c>
      <c r="G61" s="55" t="s">
        <v>24</v>
      </c>
      <c r="H61" s="145"/>
      <c r="I61" s="145"/>
      <c r="J61" s="145"/>
      <c r="K61" s="55">
        <v>1</v>
      </c>
      <c r="L61" s="55" t="s">
        <v>24</v>
      </c>
      <c r="M61" s="56" t="s">
        <v>24</v>
      </c>
      <c r="N61" s="46"/>
    </row>
    <row r="62" spans="1:14" ht="30" x14ac:dyDescent="0.25">
      <c r="A62" s="9" t="s">
        <v>93</v>
      </c>
      <c r="B62" s="149"/>
      <c r="C62" s="67">
        <v>2</v>
      </c>
      <c r="D62" s="67" t="s">
        <v>24</v>
      </c>
      <c r="E62" s="146"/>
      <c r="F62" s="67">
        <v>2</v>
      </c>
      <c r="G62" s="67" t="s">
        <v>24</v>
      </c>
      <c r="H62" s="153"/>
      <c r="I62" s="146"/>
      <c r="J62" s="146"/>
      <c r="K62" s="67">
        <v>1</v>
      </c>
      <c r="L62" s="67" t="s">
        <v>24</v>
      </c>
      <c r="M62" s="68" t="s">
        <v>24</v>
      </c>
      <c r="N62" s="46"/>
    </row>
    <row r="63" spans="1:14" x14ac:dyDescent="0.25">
      <c r="A63" s="98" t="s">
        <v>94</v>
      </c>
    </row>
  </sheetData>
  <mergeCells count="5">
    <mergeCell ref="B6:B62"/>
    <mergeCell ref="E6:E62"/>
    <mergeCell ref="H6:H62"/>
    <mergeCell ref="I6:I62"/>
    <mergeCell ref="J6:J62"/>
  </mergeCells>
  <pageMargins left="0.7" right="0.7" top="0.78740157499999996" bottom="0.78740157499999996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99EB-A7A7-424F-A884-57F73CD24AFF}">
  <sheetPr>
    <tabColor rgb="FF00B050"/>
  </sheetPr>
  <dimension ref="A1:N55"/>
  <sheetViews>
    <sheetView zoomScale="70" zoomScaleNormal="70" workbookViewId="0">
      <selection activeCell="C17" sqref="C17"/>
    </sheetView>
  </sheetViews>
  <sheetFormatPr baseColWidth="10" defaultColWidth="11.54296875" defaultRowHeight="15" x14ac:dyDescent="0.25"/>
  <cols>
    <col min="1" max="1" width="22.1796875" customWidth="1"/>
  </cols>
  <sheetData>
    <row r="1" spans="1:14" x14ac:dyDescent="0.25">
      <c r="A1" s="1" t="s">
        <v>0</v>
      </c>
      <c r="B1" t="s">
        <v>301</v>
      </c>
      <c r="C1" t="s">
        <v>302</v>
      </c>
    </row>
    <row r="2" spans="1:14" x14ac:dyDescent="0.25">
      <c r="A2" s="1" t="s">
        <v>3</v>
      </c>
      <c r="B2" t="s">
        <v>303</v>
      </c>
    </row>
    <row r="4" spans="1:14" x14ac:dyDescent="0.25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4" x14ac:dyDescent="0.25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4" s="6" customFormat="1" ht="15.6" x14ac:dyDescent="0.3">
      <c r="A6" s="51" t="s">
        <v>7</v>
      </c>
      <c r="B6" s="147" t="s">
        <v>304</v>
      </c>
      <c r="C6" s="52"/>
      <c r="D6" s="52"/>
      <c r="E6" s="144" t="s">
        <v>9</v>
      </c>
      <c r="F6" s="52"/>
      <c r="G6" s="52"/>
      <c r="H6" s="144" t="s">
        <v>305</v>
      </c>
      <c r="I6" s="144" t="s">
        <v>11</v>
      </c>
      <c r="J6" s="144" t="s">
        <v>10</v>
      </c>
      <c r="K6" s="52"/>
      <c r="L6" s="52"/>
      <c r="M6" s="53"/>
      <c r="N6" s="54"/>
    </row>
    <row r="7" spans="1:14" x14ac:dyDescent="0.25">
      <c r="A7" s="11" t="s">
        <v>12</v>
      </c>
      <c r="B7" s="148"/>
      <c r="C7" s="55">
        <v>2</v>
      </c>
      <c r="D7" s="55">
        <v>2</v>
      </c>
      <c r="E7" s="145"/>
      <c r="F7" s="55" t="s">
        <v>24</v>
      </c>
      <c r="G7" s="55"/>
      <c r="H7" s="145"/>
      <c r="I7" s="145"/>
      <c r="J7" s="145"/>
      <c r="K7" s="55">
        <v>2</v>
      </c>
      <c r="L7" s="55">
        <v>0</v>
      </c>
      <c r="M7" s="56">
        <v>0</v>
      </c>
      <c r="N7" s="46"/>
    </row>
    <row r="8" spans="1:14" ht="30" x14ac:dyDescent="0.25">
      <c r="A8" s="11" t="s">
        <v>15</v>
      </c>
      <c r="B8" s="148"/>
      <c r="C8" s="55">
        <v>4</v>
      </c>
      <c r="D8" s="55">
        <v>4</v>
      </c>
      <c r="E8" s="145"/>
      <c r="F8" s="55">
        <v>1</v>
      </c>
      <c r="G8" s="55">
        <v>2</v>
      </c>
      <c r="H8" s="145"/>
      <c r="I8" s="145"/>
      <c r="J8" s="145"/>
      <c r="K8" s="55"/>
      <c r="L8" s="55">
        <v>1</v>
      </c>
      <c r="M8" s="56">
        <v>1</v>
      </c>
      <c r="N8" s="46"/>
    </row>
    <row r="9" spans="1:14" x14ac:dyDescent="0.25">
      <c r="A9" s="11" t="s">
        <v>18</v>
      </c>
      <c r="B9" s="148"/>
      <c r="C9" s="55">
        <v>2</v>
      </c>
      <c r="D9" s="55">
        <v>3</v>
      </c>
      <c r="E9" s="145"/>
      <c r="F9" s="55">
        <v>1</v>
      </c>
      <c r="G9" s="55"/>
      <c r="H9" s="145"/>
      <c r="I9" s="145"/>
      <c r="J9" s="145"/>
      <c r="K9" s="55">
        <v>3</v>
      </c>
      <c r="L9" s="55">
        <v>1</v>
      </c>
      <c r="M9" s="56">
        <v>1</v>
      </c>
      <c r="N9" s="46"/>
    </row>
    <row r="10" spans="1:14" x14ac:dyDescent="0.25">
      <c r="A10" s="11" t="s">
        <v>23</v>
      </c>
      <c r="B10" s="148"/>
      <c r="C10" s="55" t="s">
        <v>24</v>
      </c>
      <c r="D10" s="55" t="s">
        <v>24</v>
      </c>
      <c r="E10" s="145"/>
      <c r="F10" s="55" t="s">
        <v>24</v>
      </c>
      <c r="G10" s="55" t="s">
        <v>24</v>
      </c>
      <c r="H10" s="145"/>
      <c r="I10" s="145"/>
      <c r="J10" s="145"/>
      <c r="K10" s="55" t="s">
        <v>24</v>
      </c>
      <c r="L10" s="55" t="s">
        <v>24</v>
      </c>
      <c r="M10" s="56" t="s">
        <v>24</v>
      </c>
      <c r="N10" s="46"/>
    </row>
    <row r="11" spans="1:14" x14ac:dyDescent="0.25">
      <c r="A11" s="11" t="s">
        <v>25</v>
      </c>
      <c r="B11" s="148"/>
      <c r="C11" s="55" t="s">
        <v>24</v>
      </c>
      <c r="D11" s="55" t="s">
        <v>24</v>
      </c>
      <c r="E11" s="145"/>
      <c r="F11" s="55" t="s">
        <v>24</v>
      </c>
      <c r="G11" s="55" t="s">
        <v>24</v>
      </c>
      <c r="H11" s="145"/>
      <c r="I11" s="145"/>
      <c r="J11" s="145"/>
      <c r="K11" s="55" t="s">
        <v>24</v>
      </c>
      <c r="L11" s="55" t="s">
        <v>24</v>
      </c>
      <c r="M11" s="56" t="s">
        <v>24</v>
      </c>
      <c r="N11" s="46"/>
    </row>
    <row r="12" spans="1:14" ht="30" x14ac:dyDescent="0.25">
      <c r="A12" s="11" t="s">
        <v>26</v>
      </c>
      <c r="B12" s="148"/>
      <c r="C12" s="55">
        <v>4</v>
      </c>
      <c r="D12" s="55">
        <v>4</v>
      </c>
      <c r="E12" s="145"/>
      <c r="F12" s="55">
        <v>1</v>
      </c>
      <c r="G12" s="55">
        <v>0</v>
      </c>
      <c r="H12" s="145"/>
      <c r="I12" s="145"/>
      <c r="J12" s="145"/>
      <c r="K12" s="55">
        <v>1</v>
      </c>
      <c r="L12" s="55">
        <v>0</v>
      </c>
      <c r="M12" s="56">
        <v>0</v>
      </c>
      <c r="N12" s="46"/>
    </row>
    <row r="13" spans="1:14" x14ac:dyDescent="0.25">
      <c r="A13" s="11" t="s">
        <v>27</v>
      </c>
      <c r="B13" s="148"/>
      <c r="C13" s="55" t="s">
        <v>24</v>
      </c>
      <c r="D13" s="55" t="s">
        <v>24</v>
      </c>
      <c r="E13" s="145"/>
      <c r="F13" s="55" t="s">
        <v>24</v>
      </c>
      <c r="G13" s="55" t="s">
        <v>24</v>
      </c>
      <c r="H13" s="145"/>
      <c r="I13" s="145"/>
      <c r="J13" s="145"/>
      <c r="K13" s="55" t="s">
        <v>24</v>
      </c>
      <c r="L13" s="55" t="s">
        <v>24</v>
      </c>
      <c r="M13" s="56" t="s">
        <v>24</v>
      </c>
      <c r="N13" s="46"/>
    </row>
    <row r="14" spans="1:14" x14ac:dyDescent="0.25">
      <c r="A14" s="11" t="s">
        <v>30</v>
      </c>
      <c r="B14" s="148"/>
      <c r="C14" s="55">
        <v>3</v>
      </c>
      <c r="D14" s="55">
        <v>2</v>
      </c>
      <c r="E14" s="145"/>
      <c r="F14" s="55">
        <v>2</v>
      </c>
      <c r="G14" s="55">
        <v>2</v>
      </c>
      <c r="H14" s="145"/>
      <c r="I14" s="145"/>
      <c r="J14" s="145"/>
      <c r="K14" s="55">
        <v>2</v>
      </c>
      <c r="L14" s="55">
        <v>2</v>
      </c>
      <c r="M14" s="56">
        <v>2</v>
      </c>
      <c r="N14" s="46"/>
    </row>
    <row r="15" spans="1:14" x14ac:dyDescent="0.25">
      <c r="A15" s="11" t="s">
        <v>32</v>
      </c>
      <c r="B15" s="148"/>
      <c r="C15" s="55">
        <v>4</v>
      </c>
      <c r="D15" s="55">
        <v>3</v>
      </c>
      <c r="E15" s="145"/>
      <c r="F15" s="55">
        <v>3</v>
      </c>
      <c r="G15" s="55">
        <v>3</v>
      </c>
      <c r="H15" s="145"/>
      <c r="I15" s="145"/>
      <c r="J15" s="145"/>
      <c r="K15" s="7">
        <v>1</v>
      </c>
      <c r="L15" s="55">
        <v>0</v>
      </c>
      <c r="M15" s="55">
        <v>0</v>
      </c>
      <c r="N15" s="46"/>
    </row>
    <row r="16" spans="1:14" x14ac:dyDescent="0.25">
      <c r="A16" s="11" t="s">
        <v>36</v>
      </c>
      <c r="B16" s="148"/>
      <c r="C16" s="55">
        <v>1</v>
      </c>
      <c r="D16" s="55">
        <v>2</v>
      </c>
      <c r="E16" s="145"/>
      <c r="F16" s="55">
        <v>1</v>
      </c>
      <c r="G16" s="55">
        <v>0</v>
      </c>
      <c r="H16" s="145"/>
      <c r="I16" s="145"/>
      <c r="J16" s="145"/>
      <c r="K16" s="55">
        <v>0</v>
      </c>
      <c r="L16" s="55" t="s">
        <v>24</v>
      </c>
      <c r="M16" s="56" t="s">
        <v>24</v>
      </c>
      <c r="N16" s="46"/>
    </row>
    <row r="17" spans="1:14" x14ac:dyDescent="0.25">
      <c r="A17" s="61" t="s">
        <v>94</v>
      </c>
      <c r="B17" s="148"/>
      <c r="C17" s="93">
        <f>AVERAGE(C7:C16)</f>
        <v>2.8571428571428572</v>
      </c>
      <c r="D17" s="93">
        <f>AVERAGE(D7:D16)</f>
        <v>2.8571428571428572</v>
      </c>
      <c r="E17" s="145"/>
      <c r="F17" s="93">
        <f>AVERAGE(F7:F16)</f>
        <v>1.5</v>
      </c>
      <c r="G17" s="93">
        <f>AVERAGE(G7:G16)</f>
        <v>1.4</v>
      </c>
      <c r="H17" s="145"/>
      <c r="I17" s="145"/>
      <c r="J17" s="145"/>
      <c r="K17" s="93">
        <f>AVERAGE(K7:K16)</f>
        <v>1.5</v>
      </c>
      <c r="L17" s="93">
        <f>AVERAGE(L7:L16)</f>
        <v>0.66666666666666663</v>
      </c>
      <c r="M17" s="93">
        <f>AVERAGE(M7:M16)</f>
        <v>0.66666666666666663</v>
      </c>
      <c r="N17" s="46"/>
    </row>
    <row r="18" spans="1:14" s="6" customFormat="1" ht="15.6" x14ac:dyDescent="0.25">
      <c r="A18" s="12" t="s">
        <v>37</v>
      </c>
      <c r="B18" s="148"/>
      <c r="C18" s="62"/>
      <c r="D18" s="62"/>
      <c r="E18" s="145"/>
      <c r="F18" s="62"/>
      <c r="G18" s="62"/>
      <c r="H18" s="145"/>
      <c r="I18" s="145"/>
      <c r="J18" s="145"/>
      <c r="K18" s="62"/>
      <c r="L18" s="62"/>
      <c r="M18" s="63"/>
      <c r="N18" s="54"/>
    </row>
    <row r="19" spans="1:14" s="6" customFormat="1" ht="15.6" x14ac:dyDescent="0.25">
      <c r="A19" s="12" t="s">
        <v>38</v>
      </c>
      <c r="B19" s="148"/>
      <c r="C19" s="62"/>
      <c r="D19" s="62"/>
      <c r="E19" s="145"/>
      <c r="F19" s="62"/>
      <c r="G19" s="62"/>
      <c r="H19" s="145"/>
      <c r="I19" s="145"/>
      <c r="J19" s="145"/>
      <c r="K19" s="62"/>
      <c r="L19" s="62"/>
      <c r="M19" s="63"/>
      <c r="N19" s="54"/>
    </row>
    <row r="20" spans="1:14" ht="30" x14ac:dyDescent="0.25">
      <c r="A20" s="11" t="s">
        <v>39</v>
      </c>
      <c r="B20" s="148"/>
      <c r="C20" s="55">
        <v>4</v>
      </c>
      <c r="D20" s="55">
        <v>4</v>
      </c>
      <c r="E20" s="145"/>
      <c r="F20" s="55">
        <v>3</v>
      </c>
      <c r="G20" s="55">
        <v>4</v>
      </c>
      <c r="H20" s="145"/>
      <c r="I20" s="145"/>
      <c r="J20" s="145"/>
      <c r="K20" s="55">
        <v>2</v>
      </c>
      <c r="L20" s="55">
        <v>1</v>
      </c>
      <c r="M20" s="56">
        <v>1</v>
      </c>
      <c r="N20" s="46"/>
    </row>
    <row r="21" spans="1:14" x14ac:dyDescent="0.25">
      <c r="A21" s="11" t="s">
        <v>47</v>
      </c>
      <c r="B21" s="148"/>
      <c r="C21" s="55">
        <v>2</v>
      </c>
      <c r="D21" s="55">
        <v>2</v>
      </c>
      <c r="E21" s="145"/>
      <c r="F21" s="7">
        <v>3</v>
      </c>
      <c r="G21" s="55">
        <v>2</v>
      </c>
      <c r="H21" s="145"/>
      <c r="I21" s="145"/>
      <c r="J21" s="145"/>
      <c r="K21" s="55">
        <v>1</v>
      </c>
      <c r="L21" s="55">
        <v>1</v>
      </c>
      <c r="M21" s="56">
        <v>0</v>
      </c>
      <c r="N21" s="46"/>
    </row>
    <row r="22" spans="1:14" ht="30" x14ac:dyDescent="0.25">
      <c r="A22" s="11" t="s">
        <v>52</v>
      </c>
      <c r="B22" s="148"/>
      <c r="C22" s="55">
        <v>2</v>
      </c>
      <c r="D22" s="55">
        <v>3</v>
      </c>
      <c r="E22" s="145"/>
      <c r="F22" s="55">
        <v>3</v>
      </c>
      <c r="G22" s="55">
        <v>3</v>
      </c>
      <c r="H22" s="145"/>
      <c r="I22" s="145"/>
      <c r="J22" s="145"/>
      <c r="K22" s="55">
        <v>3</v>
      </c>
      <c r="L22" s="55">
        <v>1</v>
      </c>
      <c r="M22" s="56">
        <v>0</v>
      </c>
      <c r="N22" s="46"/>
    </row>
    <row r="23" spans="1:14" s="6" customFormat="1" ht="15.6" x14ac:dyDescent="0.25">
      <c r="A23" s="12" t="s">
        <v>53</v>
      </c>
      <c r="B23" s="148"/>
      <c r="C23" s="62"/>
      <c r="D23" s="62"/>
      <c r="E23" s="145"/>
      <c r="F23" s="62"/>
      <c r="G23" s="62"/>
      <c r="H23" s="145"/>
      <c r="I23" s="145"/>
      <c r="J23" s="145"/>
      <c r="K23" s="62"/>
      <c r="L23" s="62"/>
      <c r="M23" s="63"/>
      <c r="N23" s="54"/>
    </row>
    <row r="24" spans="1:14" x14ac:dyDescent="0.25">
      <c r="A24" s="11" t="s">
        <v>54</v>
      </c>
      <c r="B24" s="148"/>
      <c r="C24" s="55">
        <v>2</v>
      </c>
      <c r="D24" s="55">
        <v>0</v>
      </c>
      <c r="E24" s="145"/>
      <c r="F24" s="55">
        <v>3</v>
      </c>
      <c r="G24" s="55">
        <v>2</v>
      </c>
      <c r="H24" s="145"/>
      <c r="I24" s="145"/>
      <c r="J24" s="145"/>
      <c r="K24" s="55">
        <v>1</v>
      </c>
      <c r="L24" s="55">
        <v>0</v>
      </c>
      <c r="M24" s="56">
        <v>0</v>
      </c>
      <c r="N24" s="46"/>
    </row>
    <row r="25" spans="1:14" ht="45" x14ac:dyDescent="0.25">
      <c r="A25" s="11" t="s">
        <v>55</v>
      </c>
      <c r="B25" s="148"/>
      <c r="C25" s="55">
        <v>3</v>
      </c>
      <c r="D25" s="55" t="s">
        <v>24</v>
      </c>
      <c r="E25" s="145"/>
      <c r="F25" s="55">
        <v>3</v>
      </c>
      <c r="G25" s="55">
        <v>3</v>
      </c>
      <c r="H25" s="145"/>
      <c r="I25" s="145"/>
      <c r="J25" s="145"/>
      <c r="K25" s="55">
        <v>3</v>
      </c>
      <c r="L25" s="55">
        <v>0</v>
      </c>
      <c r="M25" s="56">
        <v>1</v>
      </c>
      <c r="N25" s="7" t="s">
        <v>358</v>
      </c>
    </row>
    <row r="26" spans="1:14" ht="60" x14ac:dyDescent="0.25">
      <c r="A26" s="11" t="s">
        <v>59</v>
      </c>
      <c r="B26" s="148"/>
      <c r="C26" s="55">
        <v>3</v>
      </c>
      <c r="D26" s="55" t="s">
        <v>24</v>
      </c>
      <c r="E26" s="145"/>
      <c r="F26" s="55">
        <v>3</v>
      </c>
      <c r="G26" s="55">
        <v>3</v>
      </c>
      <c r="H26" s="145"/>
      <c r="I26" s="145"/>
      <c r="J26" s="145"/>
      <c r="K26" s="55">
        <v>3</v>
      </c>
      <c r="L26" s="55" t="s">
        <v>24</v>
      </c>
      <c r="M26" s="56" t="s">
        <v>24</v>
      </c>
      <c r="N26" s="7" t="s">
        <v>224</v>
      </c>
    </row>
    <row r="27" spans="1:14" s="6" customFormat="1" ht="15.6" x14ac:dyDescent="0.25">
      <c r="A27" s="12" t="s">
        <v>60</v>
      </c>
      <c r="B27" s="148"/>
      <c r="C27" s="62"/>
      <c r="D27" s="62"/>
      <c r="E27" s="145"/>
      <c r="F27" s="62"/>
      <c r="G27" s="62"/>
      <c r="H27" s="145"/>
      <c r="I27" s="145"/>
      <c r="J27" s="145"/>
      <c r="K27" s="62"/>
      <c r="L27" s="62"/>
      <c r="M27" s="63"/>
      <c r="N27" s="54"/>
    </row>
    <row r="28" spans="1:14" x14ac:dyDescent="0.25">
      <c r="A28" s="11" t="s">
        <v>61</v>
      </c>
      <c r="B28" s="148"/>
      <c r="C28" s="55">
        <v>4</v>
      </c>
      <c r="D28" s="55">
        <v>4</v>
      </c>
      <c r="E28" s="145"/>
      <c r="F28" s="55" t="s">
        <v>24</v>
      </c>
      <c r="G28" s="55">
        <v>4</v>
      </c>
      <c r="H28" s="145"/>
      <c r="I28" s="145"/>
      <c r="J28" s="145"/>
      <c r="K28" s="55" t="s">
        <v>24</v>
      </c>
      <c r="L28" s="55">
        <v>1</v>
      </c>
      <c r="M28" s="56" t="s">
        <v>24</v>
      </c>
      <c r="N28" s="46"/>
    </row>
    <row r="29" spans="1:14" x14ac:dyDescent="0.25">
      <c r="A29" s="11" t="s">
        <v>64</v>
      </c>
      <c r="B29" s="148"/>
      <c r="C29" s="55" t="s">
        <v>24</v>
      </c>
      <c r="D29" s="55" t="s">
        <v>24</v>
      </c>
      <c r="E29" s="145"/>
      <c r="F29" s="55" t="s">
        <v>24</v>
      </c>
      <c r="G29" s="55" t="s">
        <v>24</v>
      </c>
      <c r="H29" s="145"/>
      <c r="I29" s="145"/>
      <c r="J29" s="145"/>
      <c r="K29" s="55" t="s">
        <v>24</v>
      </c>
      <c r="L29" s="55" t="s">
        <v>24</v>
      </c>
      <c r="M29" s="56" t="s">
        <v>24</v>
      </c>
      <c r="N29" s="46"/>
    </row>
    <row r="30" spans="1:14" x14ac:dyDescent="0.25">
      <c r="A30" s="11" t="s">
        <v>65</v>
      </c>
      <c r="B30" s="148"/>
      <c r="C30" s="55">
        <v>3</v>
      </c>
      <c r="D30" s="55">
        <v>3</v>
      </c>
      <c r="E30" s="145"/>
      <c r="F30" s="7">
        <v>3</v>
      </c>
      <c r="G30" s="55" t="s">
        <v>24</v>
      </c>
      <c r="H30" s="145"/>
      <c r="I30" s="145"/>
      <c r="J30" s="145"/>
      <c r="K30" s="55">
        <v>3</v>
      </c>
      <c r="L30" s="55">
        <v>2</v>
      </c>
      <c r="M30" s="56">
        <v>2</v>
      </c>
      <c r="N30" s="46"/>
    </row>
    <row r="31" spans="1:14" x14ac:dyDescent="0.25">
      <c r="A31" s="11" t="s">
        <v>66</v>
      </c>
      <c r="B31" s="148"/>
      <c r="C31" s="55">
        <v>1</v>
      </c>
      <c r="D31" s="55">
        <v>1</v>
      </c>
      <c r="E31" s="145"/>
      <c r="F31" s="55">
        <v>1</v>
      </c>
      <c r="G31" s="55">
        <v>1</v>
      </c>
      <c r="H31" s="145"/>
      <c r="I31" s="145"/>
      <c r="J31" s="145"/>
      <c r="K31" s="55">
        <v>1</v>
      </c>
      <c r="L31" s="55" t="s">
        <v>24</v>
      </c>
      <c r="M31" s="56" t="s">
        <v>24</v>
      </c>
      <c r="N31" s="46"/>
    </row>
    <row r="32" spans="1:14" s="6" customFormat="1" ht="15.6" x14ac:dyDescent="0.25">
      <c r="A32" s="12" t="s">
        <v>67</v>
      </c>
      <c r="B32" s="148"/>
      <c r="C32" s="62"/>
      <c r="D32" s="62"/>
      <c r="E32" s="145"/>
      <c r="F32" s="62"/>
      <c r="G32" s="62"/>
      <c r="H32" s="145"/>
      <c r="I32" s="145"/>
      <c r="J32" s="145"/>
      <c r="K32" s="62"/>
      <c r="L32" s="62"/>
      <c r="M32" s="63"/>
      <c r="N32" s="54"/>
    </row>
    <row r="33" spans="1:14" x14ac:dyDescent="0.25">
      <c r="A33" s="11" t="s">
        <v>68</v>
      </c>
      <c r="B33" s="148"/>
      <c r="C33" s="55">
        <v>2</v>
      </c>
      <c r="D33" s="55">
        <v>2</v>
      </c>
      <c r="E33" s="145"/>
      <c r="F33" s="55">
        <v>3</v>
      </c>
      <c r="G33" s="55">
        <v>3</v>
      </c>
      <c r="H33" s="145"/>
      <c r="I33" s="145"/>
      <c r="J33" s="145"/>
      <c r="K33" s="55">
        <v>2</v>
      </c>
      <c r="L33" s="55" t="s">
        <v>24</v>
      </c>
      <c r="M33" s="56" t="s">
        <v>24</v>
      </c>
      <c r="N33" s="46"/>
    </row>
    <row r="34" spans="1:14" x14ac:dyDescent="0.25">
      <c r="A34" s="64"/>
      <c r="B34" s="148"/>
      <c r="C34" s="65"/>
      <c r="D34" s="65"/>
      <c r="E34" s="145"/>
      <c r="F34" s="65"/>
      <c r="G34" s="65"/>
      <c r="H34" s="145"/>
      <c r="I34" s="145"/>
      <c r="J34" s="145"/>
      <c r="K34" s="65"/>
      <c r="L34" s="65"/>
      <c r="M34" s="66"/>
      <c r="N34" s="46"/>
    </row>
    <row r="35" spans="1:14" s="6" customFormat="1" ht="31.2" x14ac:dyDescent="0.25">
      <c r="A35" s="10" t="s">
        <v>74</v>
      </c>
      <c r="B35" s="148"/>
      <c r="C35" s="52"/>
      <c r="D35" s="52"/>
      <c r="E35" s="145"/>
      <c r="F35" s="52"/>
      <c r="G35" s="52"/>
      <c r="H35" s="145"/>
      <c r="I35" s="145"/>
      <c r="J35" s="145"/>
      <c r="K35" s="52"/>
      <c r="L35" s="52"/>
      <c r="M35" s="53"/>
      <c r="N35" s="54"/>
    </row>
    <row r="36" spans="1:14" ht="15.6" x14ac:dyDescent="0.25">
      <c r="A36" s="71" t="s">
        <v>75</v>
      </c>
      <c r="B36" s="148"/>
      <c r="C36" s="55"/>
      <c r="D36" s="55"/>
      <c r="E36" s="145"/>
      <c r="F36" s="55"/>
      <c r="G36" s="55"/>
      <c r="H36" s="145"/>
      <c r="I36" s="145"/>
      <c r="J36" s="145"/>
      <c r="K36" s="55"/>
      <c r="L36" s="55"/>
      <c r="M36" s="56"/>
      <c r="N36" s="46"/>
    </row>
    <row r="37" spans="1:14" x14ac:dyDescent="0.25">
      <c r="A37" s="11" t="s">
        <v>76</v>
      </c>
      <c r="B37" s="148"/>
      <c r="C37" s="55">
        <v>2</v>
      </c>
      <c r="D37" s="55">
        <v>2</v>
      </c>
      <c r="E37" s="145"/>
      <c r="F37" s="55">
        <v>1</v>
      </c>
      <c r="G37" s="55">
        <v>2</v>
      </c>
      <c r="H37" s="145"/>
      <c r="I37" s="145"/>
      <c r="J37" s="145"/>
      <c r="K37" s="55">
        <v>2</v>
      </c>
      <c r="L37" s="55">
        <v>1</v>
      </c>
      <c r="M37" s="56">
        <v>1</v>
      </c>
      <c r="N37" s="46"/>
    </row>
    <row r="38" spans="1:14" x14ac:dyDescent="0.25">
      <c r="A38" s="11" t="s">
        <v>77</v>
      </c>
      <c r="B38" s="148"/>
      <c r="C38" s="55">
        <v>1</v>
      </c>
      <c r="D38" s="55">
        <v>1</v>
      </c>
      <c r="E38" s="145"/>
      <c r="F38" s="55">
        <v>1</v>
      </c>
      <c r="G38" s="55">
        <v>2</v>
      </c>
      <c r="H38" s="145"/>
      <c r="I38" s="145"/>
      <c r="J38" s="145"/>
      <c r="K38" s="55">
        <v>2</v>
      </c>
      <c r="L38" s="55">
        <v>1</v>
      </c>
      <c r="M38" s="56">
        <v>1</v>
      </c>
      <c r="N38" s="46"/>
    </row>
    <row r="39" spans="1:14" ht="30" x14ac:dyDescent="0.25">
      <c r="A39" s="11" t="s">
        <v>78</v>
      </c>
      <c r="B39" s="148"/>
      <c r="C39" s="55">
        <v>2</v>
      </c>
      <c r="D39" s="55" t="s">
        <v>24</v>
      </c>
      <c r="E39" s="145"/>
      <c r="F39" s="55">
        <v>2</v>
      </c>
      <c r="G39" s="55">
        <v>2</v>
      </c>
      <c r="H39" s="145"/>
      <c r="I39" s="145"/>
      <c r="J39" s="145"/>
      <c r="K39" s="55">
        <v>1</v>
      </c>
      <c r="L39" s="55">
        <v>1</v>
      </c>
      <c r="M39" s="56">
        <v>1</v>
      </c>
      <c r="N39" s="46"/>
    </row>
    <row r="40" spans="1:14" s="6" customFormat="1" ht="15.6" x14ac:dyDescent="0.25">
      <c r="A40" s="12" t="s">
        <v>79</v>
      </c>
      <c r="B40" s="148"/>
      <c r="C40" s="62"/>
      <c r="D40" s="62"/>
      <c r="E40" s="145"/>
      <c r="F40" s="62"/>
      <c r="G40" s="62"/>
      <c r="H40" s="145"/>
      <c r="I40" s="145"/>
      <c r="J40" s="145"/>
      <c r="K40" s="62"/>
      <c r="L40" s="62"/>
      <c r="M40" s="63"/>
      <c r="N40" s="54"/>
    </row>
    <row r="41" spans="1:14" x14ac:dyDescent="0.25">
      <c r="A41" s="11" t="s">
        <v>80</v>
      </c>
      <c r="B41" s="148"/>
      <c r="C41" s="55" t="s">
        <v>24</v>
      </c>
      <c r="D41" s="55" t="s">
        <v>24</v>
      </c>
      <c r="E41" s="145"/>
      <c r="F41" s="55">
        <v>2</v>
      </c>
      <c r="G41" s="55">
        <v>2</v>
      </c>
      <c r="H41" s="145"/>
      <c r="I41" s="145"/>
      <c r="J41" s="145"/>
      <c r="K41" s="55" t="s">
        <v>24</v>
      </c>
      <c r="L41" s="55" t="s">
        <v>24</v>
      </c>
      <c r="M41" s="56" t="s">
        <v>24</v>
      </c>
      <c r="N41" s="46"/>
    </row>
    <row r="42" spans="1:14" ht="30" x14ac:dyDescent="0.25">
      <c r="A42" s="11" t="s">
        <v>81</v>
      </c>
      <c r="B42" s="148"/>
      <c r="C42" s="55" t="s">
        <v>24</v>
      </c>
      <c r="D42" s="55">
        <v>1</v>
      </c>
      <c r="E42" s="145"/>
      <c r="F42" s="55">
        <v>2</v>
      </c>
      <c r="G42" s="55">
        <v>3</v>
      </c>
      <c r="H42" s="145"/>
      <c r="I42" s="145"/>
      <c r="J42" s="145"/>
      <c r="K42" s="55">
        <v>2</v>
      </c>
      <c r="L42" s="55">
        <v>2</v>
      </c>
      <c r="M42" s="56">
        <v>2</v>
      </c>
      <c r="N42" s="46"/>
    </row>
    <row r="43" spans="1:14" s="6" customFormat="1" ht="15.6" x14ac:dyDescent="0.25">
      <c r="A43" s="12" t="s">
        <v>82</v>
      </c>
      <c r="B43" s="148"/>
      <c r="C43" s="62"/>
      <c r="D43" s="62"/>
      <c r="E43" s="145"/>
      <c r="F43" s="62"/>
      <c r="G43" s="62"/>
      <c r="H43" s="145"/>
      <c r="I43" s="145"/>
      <c r="J43" s="145"/>
      <c r="K43" s="62"/>
      <c r="L43" s="62"/>
      <c r="M43" s="63"/>
      <c r="N43" s="54"/>
    </row>
    <row r="44" spans="1:14" x14ac:dyDescent="0.25">
      <c r="A44" s="11" t="s">
        <v>83</v>
      </c>
      <c r="B44" s="148"/>
      <c r="C44" s="55">
        <v>2</v>
      </c>
      <c r="D44" s="55">
        <v>2</v>
      </c>
      <c r="E44" s="145"/>
      <c r="F44" s="55">
        <v>2</v>
      </c>
      <c r="G44" s="55">
        <v>2</v>
      </c>
      <c r="H44" s="145"/>
      <c r="I44" s="145"/>
      <c r="J44" s="145"/>
      <c r="K44" s="55">
        <v>3</v>
      </c>
      <c r="L44" s="55">
        <v>2</v>
      </c>
      <c r="M44" s="56">
        <v>2</v>
      </c>
      <c r="N44" s="46"/>
    </row>
    <row r="45" spans="1:14" ht="30" x14ac:dyDescent="0.25">
      <c r="A45" s="11" t="s">
        <v>84</v>
      </c>
      <c r="B45" s="148"/>
      <c r="C45" s="55">
        <v>2</v>
      </c>
      <c r="D45" s="55">
        <v>2</v>
      </c>
      <c r="E45" s="145"/>
      <c r="F45" s="55">
        <v>2</v>
      </c>
      <c r="G45" s="55">
        <v>2</v>
      </c>
      <c r="H45" s="145"/>
      <c r="I45" s="145"/>
      <c r="J45" s="145"/>
      <c r="K45" s="55">
        <v>2</v>
      </c>
      <c r="L45" s="55">
        <v>2</v>
      </c>
      <c r="M45" s="56">
        <v>1</v>
      </c>
      <c r="N45" s="46"/>
    </row>
    <row r="46" spans="1:14" ht="30" x14ac:dyDescent="0.25">
      <c r="A46" s="11" t="s">
        <v>85</v>
      </c>
      <c r="B46" s="148"/>
      <c r="C46" s="55">
        <v>1</v>
      </c>
      <c r="D46" s="55">
        <v>2</v>
      </c>
      <c r="E46" s="145"/>
      <c r="F46" s="55">
        <v>2</v>
      </c>
      <c r="G46" s="55">
        <v>2</v>
      </c>
      <c r="H46" s="145"/>
      <c r="I46" s="145"/>
      <c r="J46" s="145"/>
      <c r="K46" s="55">
        <v>2</v>
      </c>
      <c r="L46" s="55">
        <v>1</v>
      </c>
      <c r="M46" s="56">
        <v>1</v>
      </c>
      <c r="N46" s="46"/>
    </row>
    <row r="47" spans="1:14" s="6" customFormat="1" ht="15.6" x14ac:dyDescent="0.25">
      <c r="A47" s="12" t="s">
        <v>86</v>
      </c>
      <c r="B47" s="148"/>
      <c r="C47" s="62"/>
      <c r="D47" s="62"/>
      <c r="E47" s="145"/>
      <c r="F47" s="62"/>
      <c r="G47" s="62"/>
      <c r="H47" s="145"/>
      <c r="I47" s="145"/>
      <c r="J47" s="145"/>
      <c r="K47" s="62"/>
      <c r="L47" s="62"/>
      <c r="M47" s="63"/>
      <c r="N47" s="54"/>
    </row>
    <row r="48" spans="1:14" x14ac:dyDescent="0.25">
      <c r="A48" s="11" t="s">
        <v>87</v>
      </c>
      <c r="B48" s="148"/>
      <c r="C48" s="55">
        <v>2</v>
      </c>
      <c r="D48" s="55">
        <v>3</v>
      </c>
      <c r="E48" s="145"/>
      <c r="F48" s="55">
        <v>2</v>
      </c>
      <c r="G48" s="55">
        <v>3</v>
      </c>
      <c r="H48" s="145"/>
      <c r="I48" s="145"/>
      <c r="J48" s="145"/>
      <c r="K48" s="55">
        <v>2</v>
      </c>
      <c r="L48" s="55">
        <v>1</v>
      </c>
      <c r="M48" s="55">
        <v>1</v>
      </c>
      <c r="N48" s="46"/>
    </row>
    <row r="49" spans="1:14" x14ac:dyDescent="0.25">
      <c r="A49" s="11" t="s">
        <v>88</v>
      </c>
      <c r="B49" s="148"/>
      <c r="C49" s="55" t="s">
        <v>24</v>
      </c>
      <c r="D49" s="55" t="s">
        <v>24</v>
      </c>
      <c r="E49" s="145"/>
      <c r="F49" s="55">
        <v>2</v>
      </c>
      <c r="G49" s="55" t="s">
        <v>24</v>
      </c>
      <c r="H49" s="145"/>
      <c r="I49" s="145"/>
      <c r="J49" s="145"/>
      <c r="K49" s="55" t="s">
        <v>24</v>
      </c>
      <c r="L49" s="55">
        <v>2</v>
      </c>
      <c r="M49" s="55">
        <v>0</v>
      </c>
      <c r="N49" s="46"/>
    </row>
    <row r="50" spans="1:14" ht="30" x14ac:dyDescent="0.25">
      <c r="A50" s="11" t="s">
        <v>89</v>
      </c>
      <c r="B50" s="148"/>
      <c r="C50" s="55">
        <v>1</v>
      </c>
      <c r="D50" s="55">
        <v>2</v>
      </c>
      <c r="E50" s="145"/>
      <c r="F50" s="55">
        <v>2</v>
      </c>
      <c r="G50" s="55">
        <v>2</v>
      </c>
      <c r="H50" s="145"/>
      <c r="I50" s="145"/>
      <c r="J50" s="145"/>
      <c r="K50" s="55">
        <v>2</v>
      </c>
      <c r="L50" s="55">
        <v>1</v>
      </c>
      <c r="M50" s="55">
        <v>2</v>
      </c>
      <c r="N50" s="7" t="s">
        <v>241</v>
      </c>
    </row>
    <row r="51" spans="1:14" x14ac:dyDescent="0.25">
      <c r="A51" s="11" t="s">
        <v>90</v>
      </c>
      <c r="B51" s="148"/>
      <c r="C51" s="55" t="s">
        <v>24</v>
      </c>
      <c r="D51" s="55" t="s">
        <v>24</v>
      </c>
      <c r="E51" s="145"/>
      <c r="F51" s="55" t="s">
        <v>24</v>
      </c>
      <c r="G51" s="55">
        <v>2</v>
      </c>
      <c r="H51" s="145"/>
      <c r="I51" s="145"/>
      <c r="J51" s="145"/>
      <c r="K51" s="55" t="s">
        <v>24</v>
      </c>
      <c r="L51" s="55" t="s">
        <v>24</v>
      </c>
      <c r="M51" s="55" t="s">
        <v>24</v>
      </c>
      <c r="N51" s="46"/>
    </row>
    <row r="52" spans="1:14" s="6" customFormat="1" ht="15.6" x14ac:dyDescent="0.25">
      <c r="A52" s="12" t="s">
        <v>54</v>
      </c>
      <c r="B52" s="148"/>
      <c r="C52" s="62"/>
      <c r="D52" s="62"/>
      <c r="E52" s="145"/>
      <c r="F52" s="62"/>
      <c r="G52" s="62"/>
      <c r="H52" s="145"/>
      <c r="I52" s="145"/>
      <c r="J52" s="145"/>
      <c r="K52" s="62"/>
      <c r="L52" s="62"/>
      <c r="M52" s="63"/>
      <c r="N52" s="54"/>
    </row>
    <row r="53" spans="1:14" ht="30" x14ac:dyDescent="0.25">
      <c r="A53" s="11" t="s">
        <v>91</v>
      </c>
      <c r="B53" s="148"/>
      <c r="C53" s="55">
        <v>2</v>
      </c>
      <c r="D53" s="55">
        <v>1</v>
      </c>
      <c r="E53" s="145"/>
      <c r="F53" s="55" t="s">
        <v>24</v>
      </c>
      <c r="G53" s="55">
        <v>2</v>
      </c>
      <c r="H53" s="145"/>
      <c r="I53" s="145"/>
      <c r="J53" s="145"/>
      <c r="K53" s="55">
        <v>2</v>
      </c>
      <c r="L53" s="55">
        <v>1</v>
      </c>
      <c r="M53" s="56" t="s">
        <v>24</v>
      </c>
      <c r="N53" s="46"/>
    </row>
    <row r="54" spans="1:14" x14ac:dyDescent="0.25">
      <c r="A54" s="11" t="s">
        <v>92</v>
      </c>
      <c r="B54" s="148"/>
      <c r="C54" s="55">
        <v>1</v>
      </c>
      <c r="D54" s="55" t="s">
        <v>24</v>
      </c>
      <c r="E54" s="145"/>
      <c r="F54" s="55">
        <v>2</v>
      </c>
      <c r="G54" s="55" t="s">
        <v>24</v>
      </c>
      <c r="H54" s="145"/>
      <c r="I54" s="145"/>
      <c r="J54" s="145"/>
      <c r="K54" s="55">
        <v>1</v>
      </c>
      <c r="L54" s="55" t="s">
        <v>24</v>
      </c>
      <c r="M54" s="56" t="s">
        <v>24</v>
      </c>
      <c r="N54" s="46"/>
    </row>
    <row r="55" spans="1:14" ht="30" x14ac:dyDescent="0.25">
      <c r="A55" s="9" t="s">
        <v>93</v>
      </c>
      <c r="B55" s="149"/>
      <c r="C55" s="67">
        <v>2</v>
      </c>
      <c r="D55" s="67" t="s">
        <v>24</v>
      </c>
      <c r="E55" s="146"/>
      <c r="F55" s="67">
        <v>2</v>
      </c>
      <c r="G55" s="67" t="s">
        <v>24</v>
      </c>
      <c r="H55" s="153"/>
      <c r="I55" s="146"/>
      <c r="J55" s="146"/>
      <c r="K55" s="67">
        <v>1</v>
      </c>
      <c r="L55" s="67" t="s">
        <v>24</v>
      </c>
      <c r="M55" s="68" t="s">
        <v>24</v>
      </c>
      <c r="N55" s="46"/>
    </row>
  </sheetData>
  <mergeCells count="5">
    <mergeCell ref="B6:B55"/>
    <mergeCell ref="E6:E55"/>
    <mergeCell ref="H6:H55"/>
    <mergeCell ref="I6:I55"/>
    <mergeCell ref="J6:J55"/>
  </mergeCells>
  <pageMargins left="0.7" right="0.7" top="0.78740157499999996" bottom="0.78740157499999996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0DD4-055C-4CE2-B0F6-B66087B71E56}">
  <sheetPr>
    <tabColor rgb="FF00B0F0"/>
  </sheetPr>
  <dimension ref="A1:N55"/>
  <sheetViews>
    <sheetView topLeftCell="A31" zoomScaleNormal="100" workbookViewId="0">
      <selection activeCell="K40" activeCellId="3" sqref="C40 D40 F40:I40 K40:M40"/>
    </sheetView>
  </sheetViews>
  <sheetFormatPr baseColWidth="10" defaultColWidth="11.54296875" defaultRowHeight="15" x14ac:dyDescent="0.25"/>
  <cols>
    <col min="1" max="1" width="22.1796875" customWidth="1"/>
  </cols>
  <sheetData>
    <row r="1" spans="1:14" x14ac:dyDescent="0.25">
      <c r="A1" s="1" t="s">
        <v>0</v>
      </c>
      <c r="B1" t="s">
        <v>378</v>
      </c>
      <c r="C1" t="s">
        <v>379</v>
      </c>
    </row>
    <row r="2" spans="1:14" x14ac:dyDescent="0.25">
      <c r="A2" s="1" t="s">
        <v>3</v>
      </c>
      <c r="B2" t="s">
        <v>303</v>
      </c>
    </row>
    <row r="3" spans="1:14" ht="15.6" thickBot="1" x14ac:dyDescent="0.3"/>
    <row r="4" spans="1:14" x14ac:dyDescent="0.25">
      <c r="A4" s="72" t="s">
        <v>5</v>
      </c>
      <c r="B4" s="73">
        <v>1</v>
      </c>
      <c r="C4" s="74">
        <v>2</v>
      </c>
      <c r="D4" s="74">
        <v>3</v>
      </c>
      <c r="E4" s="74">
        <v>4</v>
      </c>
      <c r="F4" s="74">
        <v>5</v>
      </c>
      <c r="G4" s="74">
        <v>6</v>
      </c>
      <c r="H4" s="74">
        <v>7</v>
      </c>
      <c r="I4" s="74">
        <v>8</v>
      </c>
      <c r="J4" s="74">
        <v>9</v>
      </c>
      <c r="K4" s="74">
        <v>10</v>
      </c>
      <c r="L4" s="74">
        <v>11</v>
      </c>
      <c r="M4" s="75">
        <v>12</v>
      </c>
      <c r="N4" s="46"/>
    </row>
    <row r="5" spans="1:14" ht="15.6" thickBot="1" x14ac:dyDescent="0.3">
      <c r="A5" s="76" t="s">
        <v>6</v>
      </c>
      <c r="B5" s="77">
        <v>44449</v>
      </c>
      <c r="C5" s="78">
        <v>44456</v>
      </c>
      <c r="D5" s="78">
        <v>44463</v>
      </c>
      <c r="E5" s="78">
        <v>44470</v>
      </c>
      <c r="F5" s="78">
        <v>44477</v>
      </c>
      <c r="G5" s="78">
        <v>44484</v>
      </c>
      <c r="H5" s="78">
        <v>44491</v>
      </c>
      <c r="I5" s="78">
        <v>44498</v>
      </c>
      <c r="J5" s="78">
        <v>44505</v>
      </c>
      <c r="K5" s="78">
        <v>44512</v>
      </c>
      <c r="L5" s="78">
        <v>44519</v>
      </c>
      <c r="M5" s="79">
        <v>44526</v>
      </c>
      <c r="N5" s="46"/>
    </row>
    <row r="6" spans="1:14" s="6" customFormat="1" ht="15.6" x14ac:dyDescent="0.3">
      <c r="A6" s="80" t="s">
        <v>7</v>
      </c>
      <c r="B6" s="147"/>
      <c r="C6" s="52"/>
      <c r="D6" s="52"/>
      <c r="E6" s="144" t="s">
        <v>9</v>
      </c>
      <c r="F6" s="52"/>
      <c r="G6" s="52"/>
      <c r="H6" s="52"/>
      <c r="I6" s="52"/>
      <c r="J6" s="144" t="s">
        <v>10</v>
      </c>
      <c r="K6" s="52"/>
      <c r="L6" s="52"/>
      <c r="M6" s="53"/>
      <c r="N6" s="54"/>
    </row>
    <row r="7" spans="1:14" ht="30" x14ac:dyDescent="0.25">
      <c r="A7" s="11" t="s">
        <v>12</v>
      </c>
      <c r="B7" s="148"/>
      <c r="C7" s="55" t="s">
        <v>13</v>
      </c>
      <c r="D7" s="55" t="s">
        <v>380</v>
      </c>
      <c r="E7" s="145"/>
      <c r="F7" s="55" t="s">
        <v>381</v>
      </c>
      <c r="G7" s="55" t="s">
        <v>382</v>
      </c>
      <c r="H7" s="55"/>
      <c r="I7" s="55"/>
      <c r="J7" s="145"/>
      <c r="K7" s="55"/>
      <c r="L7" s="55" t="s">
        <v>137</v>
      </c>
      <c r="M7" s="56" t="s">
        <v>137</v>
      </c>
      <c r="N7" s="46"/>
    </row>
    <row r="8" spans="1:14" ht="45" x14ac:dyDescent="0.25">
      <c r="A8" s="11" t="s">
        <v>15</v>
      </c>
      <c r="B8" s="148"/>
      <c r="C8" s="55" t="s">
        <v>383</v>
      </c>
      <c r="D8" s="55" t="s">
        <v>383</v>
      </c>
      <c r="E8" s="145"/>
      <c r="F8" s="55" t="s">
        <v>384</v>
      </c>
      <c r="G8" s="55"/>
      <c r="H8" s="55"/>
      <c r="I8" s="55"/>
      <c r="J8" s="145"/>
      <c r="K8" s="55"/>
      <c r="L8" s="55" t="s">
        <v>385</v>
      </c>
      <c r="M8" s="56" t="s">
        <v>386</v>
      </c>
      <c r="N8" s="46"/>
    </row>
    <row r="9" spans="1:14" ht="60" x14ac:dyDescent="0.25">
      <c r="A9" s="11" t="s">
        <v>18</v>
      </c>
      <c r="B9" s="148"/>
      <c r="C9" s="55" t="s">
        <v>13</v>
      </c>
      <c r="D9" s="55" t="s">
        <v>13</v>
      </c>
      <c r="E9" s="145"/>
      <c r="F9" s="55"/>
      <c r="G9" s="55"/>
      <c r="H9" s="55"/>
      <c r="I9" s="55"/>
      <c r="J9" s="145"/>
      <c r="K9" s="55"/>
      <c r="L9" s="55" t="s">
        <v>387</v>
      </c>
      <c r="M9" s="56" t="s">
        <v>388</v>
      </c>
      <c r="N9" s="46"/>
    </row>
    <row r="10" spans="1:14" ht="30" x14ac:dyDescent="0.25">
      <c r="A10" s="11" t="s">
        <v>23</v>
      </c>
      <c r="B10" s="148"/>
      <c r="C10" s="55" t="s">
        <v>210</v>
      </c>
      <c r="D10" s="55" t="s">
        <v>51</v>
      </c>
      <c r="E10" s="145"/>
      <c r="F10" s="55" t="s">
        <v>137</v>
      </c>
      <c r="G10" s="55" t="s">
        <v>389</v>
      </c>
      <c r="H10" s="55" t="s">
        <v>210</v>
      </c>
      <c r="I10" s="55" t="s">
        <v>390</v>
      </c>
      <c r="J10" s="145"/>
      <c r="K10" s="55" t="s">
        <v>137</v>
      </c>
      <c r="L10" s="55" t="s">
        <v>137</v>
      </c>
      <c r="M10" s="56" t="s">
        <v>137</v>
      </c>
      <c r="N10" s="46"/>
    </row>
    <row r="11" spans="1:14" x14ac:dyDescent="0.25">
      <c r="A11" s="11" t="s">
        <v>25</v>
      </c>
      <c r="B11" s="148"/>
      <c r="C11" s="55"/>
      <c r="D11" s="55"/>
      <c r="E11" s="145"/>
      <c r="F11" s="55" t="s">
        <v>51</v>
      </c>
      <c r="G11" s="55"/>
      <c r="H11" s="55"/>
      <c r="I11" s="55"/>
      <c r="J11" s="145"/>
      <c r="K11" s="55"/>
      <c r="L11" s="55"/>
      <c r="M11" s="56"/>
      <c r="N11" s="46"/>
    </row>
    <row r="12" spans="1:14" ht="60" x14ac:dyDescent="0.25">
      <c r="A12" s="11" t="s">
        <v>26</v>
      </c>
      <c r="B12" s="148"/>
      <c r="C12" s="55" t="s">
        <v>391</v>
      </c>
      <c r="D12" s="55" t="s">
        <v>253</v>
      </c>
      <c r="E12" s="145"/>
      <c r="F12" s="55"/>
      <c r="G12" s="55"/>
      <c r="H12" s="55"/>
      <c r="I12" s="55"/>
      <c r="J12" s="145"/>
      <c r="K12" s="55"/>
      <c r="L12" s="81" t="s">
        <v>392</v>
      </c>
      <c r="M12" s="56" t="s">
        <v>393</v>
      </c>
      <c r="N12" s="46"/>
    </row>
    <row r="13" spans="1:14" ht="45" x14ac:dyDescent="0.25">
      <c r="A13" s="11" t="s">
        <v>27</v>
      </c>
      <c r="B13" s="148"/>
      <c r="C13" s="55" t="s">
        <v>24</v>
      </c>
      <c r="D13" s="55" t="s">
        <v>24</v>
      </c>
      <c r="E13" s="145"/>
      <c r="F13" s="55" t="s">
        <v>137</v>
      </c>
      <c r="G13" s="55" t="s">
        <v>51</v>
      </c>
      <c r="H13" s="55" t="s">
        <v>24</v>
      </c>
      <c r="I13" s="55" t="s">
        <v>137</v>
      </c>
      <c r="J13" s="145"/>
      <c r="K13" s="55" t="s">
        <v>394</v>
      </c>
      <c r="L13" s="55" t="s">
        <v>137</v>
      </c>
      <c r="M13" s="56" t="s">
        <v>137</v>
      </c>
      <c r="N13" s="46"/>
    </row>
    <row r="14" spans="1:14" x14ac:dyDescent="0.25">
      <c r="A14" s="11" t="s">
        <v>30</v>
      </c>
      <c r="B14" s="148"/>
      <c r="C14" s="55" t="s">
        <v>13</v>
      </c>
      <c r="D14" s="55" t="s">
        <v>13</v>
      </c>
      <c r="E14" s="145"/>
      <c r="F14" s="55" t="s">
        <v>395</v>
      </c>
      <c r="G14" s="55" t="s">
        <v>13</v>
      </c>
      <c r="H14" s="55" t="s">
        <v>13</v>
      </c>
      <c r="I14" s="55" t="s">
        <v>13</v>
      </c>
      <c r="J14" s="145"/>
      <c r="K14" s="55" t="s">
        <v>13</v>
      </c>
      <c r="L14" s="55" t="s">
        <v>13</v>
      </c>
      <c r="M14" s="56" t="s">
        <v>13</v>
      </c>
      <c r="N14" s="46"/>
    </row>
    <row r="15" spans="1:14" ht="105" x14ac:dyDescent="0.25">
      <c r="A15" s="11" t="s">
        <v>32</v>
      </c>
      <c r="B15" s="148"/>
      <c r="C15" s="55" t="s">
        <v>230</v>
      </c>
      <c r="D15" s="55" t="s">
        <v>396</v>
      </c>
      <c r="E15" s="145"/>
      <c r="F15" s="55"/>
      <c r="G15" s="55"/>
      <c r="H15" s="55"/>
      <c r="I15" s="55"/>
      <c r="J15" s="145"/>
      <c r="K15" s="55"/>
      <c r="L15" s="55"/>
      <c r="M15" s="56" t="s">
        <v>397</v>
      </c>
      <c r="N15" s="46"/>
    </row>
    <row r="16" spans="1:14" ht="30" x14ac:dyDescent="0.25">
      <c r="A16" s="11" t="s">
        <v>36</v>
      </c>
      <c r="B16" s="148"/>
      <c r="C16" s="55" t="s">
        <v>210</v>
      </c>
      <c r="D16" s="55" t="s">
        <v>391</v>
      </c>
      <c r="E16" s="145"/>
      <c r="F16" s="55" t="s">
        <v>211</v>
      </c>
      <c r="G16" s="55" t="s">
        <v>398</v>
      </c>
      <c r="H16" s="55"/>
      <c r="I16" s="55"/>
      <c r="J16" s="145"/>
      <c r="K16" s="55"/>
      <c r="L16" s="55" t="s">
        <v>24</v>
      </c>
      <c r="M16" s="56" t="s">
        <v>24</v>
      </c>
      <c r="N16" s="46"/>
    </row>
    <row r="17" spans="1:14" x14ac:dyDescent="0.25">
      <c r="A17" s="82"/>
      <c r="B17" s="148"/>
      <c r="C17" s="55"/>
      <c r="D17" s="55"/>
      <c r="E17" s="145"/>
      <c r="F17" s="55"/>
      <c r="G17" s="55"/>
      <c r="H17" s="55"/>
      <c r="I17" s="55"/>
      <c r="J17" s="145"/>
      <c r="K17" s="55"/>
      <c r="L17" s="55"/>
      <c r="M17" s="56"/>
      <c r="N17" s="46"/>
    </row>
    <row r="18" spans="1:14" s="6" customFormat="1" ht="15.6" x14ac:dyDescent="0.25">
      <c r="A18" s="12" t="s">
        <v>37</v>
      </c>
      <c r="B18" s="148"/>
      <c r="C18" s="62"/>
      <c r="D18" s="62"/>
      <c r="E18" s="145"/>
      <c r="F18" s="62"/>
      <c r="G18" s="62"/>
      <c r="H18" s="62"/>
      <c r="I18" s="62"/>
      <c r="J18" s="145"/>
      <c r="K18" s="62"/>
      <c r="L18" s="62"/>
      <c r="M18" s="63"/>
      <c r="N18" s="54"/>
    </row>
    <row r="19" spans="1:14" s="6" customFormat="1" ht="15.6" x14ac:dyDescent="0.25">
      <c r="A19" s="12" t="s">
        <v>38</v>
      </c>
      <c r="B19" s="148"/>
      <c r="C19" s="62"/>
      <c r="D19" s="62"/>
      <c r="E19" s="145"/>
      <c r="F19" s="62"/>
      <c r="G19" s="62"/>
      <c r="H19" s="62"/>
      <c r="I19" s="62"/>
      <c r="J19" s="145"/>
      <c r="K19" s="62"/>
      <c r="L19" s="62"/>
      <c r="M19" s="63"/>
      <c r="N19" s="54"/>
    </row>
    <row r="20" spans="1:14" ht="60" x14ac:dyDescent="0.25">
      <c r="A20" s="11" t="s">
        <v>39</v>
      </c>
      <c r="B20" s="148"/>
      <c r="C20" s="55" t="s">
        <v>399</v>
      </c>
      <c r="D20" s="55" t="s">
        <v>400</v>
      </c>
      <c r="E20" s="145"/>
      <c r="F20" s="55" t="s">
        <v>401</v>
      </c>
      <c r="G20" s="55" t="s">
        <v>269</v>
      </c>
      <c r="H20" s="55" t="s">
        <v>402</v>
      </c>
      <c r="I20" s="55" t="s">
        <v>403</v>
      </c>
      <c r="J20" s="145"/>
      <c r="K20" s="55" t="s">
        <v>403</v>
      </c>
      <c r="L20" s="55" t="s">
        <v>404</v>
      </c>
      <c r="M20" s="56" t="s">
        <v>405</v>
      </c>
      <c r="N20" s="46"/>
    </row>
    <row r="21" spans="1:14" ht="45" x14ac:dyDescent="0.25">
      <c r="A21" s="11" t="s">
        <v>47</v>
      </c>
      <c r="B21" s="148"/>
      <c r="C21" s="55" t="s">
        <v>276</v>
      </c>
      <c r="D21" s="55" t="s">
        <v>336</v>
      </c>
      <c r="E21" s="145"/>
      <c r="F21" s="55" t="s">
        <v>406</v>
      </c>
      <c r="G21" s="55" t="s">
        <v>407</v>
      </c>
      <c r="H21" s="55" t="s">
        <v>24</v>
      </c>
      <c r="I21" s="55"/>
      <c r="J21" s="145"/>
      <c r="K21" s="55" t="s">
        <v>51</v>
      </c>
      <c r="L21" s="55" t="s">
        <v>137</v>
      </c>
      <c r="M21" s="56" t="s">
        <v>137</v>
      </c>
      <c r="N21" s="46"/>
    </row>
    <row r="22" spans="1:14" ht="30" x14ac:dyDescent="0.25">
      <c r="A22" s="11" t="s">
        <v>52</v>
      </c>
      <c r="B22" s="148"/>
      <c r="C22" s="55" t="s">
        <v>150</v>
      </c>
      <c r="D22" s="55" t="s">
        <v>408</v>
      </c>
      <c r="E22" s="145"/>
      <c r="F22" s="55" t="s">
        <v>409</v>
      </c>
      <c r="G22" s="55" t="s">
        <v>150</v>
      </c>
      <c r="H22" s="55" t="s">
        <v>410</v>
      </c>
      <c r="I22" s="55" t="s">
        <v>411</v>
      </c>
      <c r="J22" s="145"/>
      <c r="K22" s="55" t="s">
        <v>137</v>
      </c>
      <c r="L22" s="55" t="s">
        <v>137</v>
      </c>
      <c r="M22" s="56" t="s">
        <v>137</v>
      </c>
      <c r="N22" s="46"/>
    </row>
    <row r="23" spans="1:14" s="6" customFormat="1" ht="15.6" x14ac:dyDescent="0.25">
      <c r="A23" s="12" t="s">
        <v>53</v>
      </c>
      <c r="B23" s="148"/>
      <c r="C23" s="62"/>
      <c r="D23" s="62"/>
      <c r="E23" s="145"/>
      <c r="F23" s="62"/>
      <c r="G23" s="62"/>
      <c r="H23" s="62"/>
      <c r="I23" s="62"/>
      <c r="J23" s="145"/>
      <c r="K23" s="62"/>
      <c r="L23" s="62"/>
      <c r="M23" s="63"/>
      <c r="N23" s="54"/>
    </row>
    <row r="24" spans="1:14" x14ac:dyDescent="0.25">
      <c r="A24" s="11" t="s">
        <v>54</v>
      </c>
      <c r="B24" s="148"/>
      <c r="C24" s="55" t="s">
        <v>412</v>
      </c>
      <c r="D24" s="55" t="s">
        <v>413</v>
      </c>
      <c r="E24" s="145"/>
      <c r="F24" s="55" t="s">
        <v>414</v>
      </c>
      <c r="G24" s="55" t="s">
        <v>13</v>
      </c>
      <c r="H24" s="55" t="s">
        <v>13</v>
      </c>
      <c r="I24" s="55" t="s">
        <v>350</v>
      </c>
      <c r="J24" s="145"/>
      <c r="K24" s="55" t="s">
        <v>51</v>
      </c>
      <c r="L24" s="55" t="s">
        <v>415</v>
      </c>
      <c r="M24" s="56" t="s">
        <v>137</v>
      </c>
      <c r="N24" s="46"/>
    </row>
    <row r="25" spans="1:14" x14ac:dyDescent="0.25">
      <c r="A25" s="11" t="s">
        <v>55</v>
      </c>
      <c r="B25" s="148"/>
      <c r="C25" s="55"/>
      <c r="D25" s="55"/>
      <c r="E25" s="145"/>
      <c r="F25" s="55"/>
      <c r="G25" s="55"/>
      <c r="H25" s="55"/>
      <c r="I25" s="55"/>
      <c r="J25" s="145"/>
      <c r="K25" s="55"/>
      <c r="L25" s="55"/>
      <c r="M25" s="56"/>
      <c r="N25" s="46"/>
    </row>
    <row r="26" spans="1:14" x14ac:dyDescent="0.25">
      <c r="A26" s="11" t="s">
        <v>59</v>
      </c>
      <c r="B26" s="148"/>
      <c r="C26" s="55"/>
      <c r="D26" s="55"/>
      <c r="E26" s="145"/>
      <c r="F26" s="55"/>
      <c r="G26" s="55"/>
      <c r="H26" s="55"/>
      <c r="I26" s="55"/>
      <c r="J26" s="145"/>
      <c r="K26" s="55"/>
      <c r="L26" s="55"/>
      <c r="M26" s="56"/>
      <c r="N26" s="46"/>
    </row>
    <row r="27" spans="1:14" s="6" customFormat="1" ht="15.6" x14ac:dyDescent="0.25">
      <c r="A27" s="12" t="s">
        <v>60</v>
      </c>
      <c r="B27" s="148"/>
      <c r="C27" s="62"/>
      <c r="D27" s="62"/>
      <c r="E27" s="145"/>
      <c r="F27" s="62"/>
      <c r="G27" s="62"/>
      <c r="H27" s="62"/>
      <c r="I27" s="62"/>
      <c r="J27" s="145"/>
      <c r="K27" s="62"/>
      <c r="L27" s="62"/>
      <c r="M27" s="63"/>
      <c r="N27" s="54"/>
    </row>
    <row r="28" spans="1:14" x14ac:dyDescent="0.25">
      <c r="A28" s="11" t="s">
        <v>61</v>
      </c>
      <c r="B28" s="148"/>
      <c r="C28" s="55" t="s">
        <v>416</v>
      </c>
      <c r="D28" s="55" t="s">
        <v>13</v>
      </c>
      <c r="E28" s="145"/>
      <c r="F28" s="55" t="s">
        <v>395</v>
      </c>
      <c r="G28" s="55" t="s">
        <v>417</v>
      </c>
      <c r="H28" s="55" t="s">
        <v>211</v>
      </c>
      <c r="I28" s="55" t="s">
        <v>13</v>
      </c>
      <c r="J28" s="145"/>
      <c r="K28" s="55" t="s">
        <v>137</v>
      </c>
      <c r="L28" s="55" t="s">
        <v>137</v>
      </c>
      <c r="M28" s="56" t="s">
        <v>137</v>
      </c>
      <c r="N28" s="46"/>
    </row>
    <row r="29" spans="1:14" x14ac:dyDescent="0.25">
      <c r="A29" s="11" t="s">
        <v>64</v>
      </c>
      <c r="B29" s="148"/>
      <c r="C29" s="55"/>
      <c r="D29" s="55"/>
      <c r="E29" s="145"/>
      <c r="F29" s="55"/>
      <c r="G29" s="55"/>
      <c r="H29" s="55"/>
      <c r="I29" s="55"/>
      <c r="J29" s="145"/>
      <c r="K29" s="55"/>
      <c r="L29" s="55"/>
      <c r="M29" s="56"/>
      <c r="N29" s="46"/>
    </row>
    <row r="30" spans="1:14" x14ac:dyDescent="0.25">
      <c r="A30" s="11" t="s">
        <v>65</v>
      </c>
      <c r="B30" s="148"/>
      <c r="C30" s="55"/>
      <c r="D30" s="55"/>
      <c r="E30" s="145"/>
      <c r="F30" s="55"/>
      <c r="G30" s="55"/>
      <c r="H30" s="55"/>
      <c r="I30" s="55"/>
      <c r="J30" s="145"/>
      <c r="K30" s="55"/>
      <c r="L30" s="55"/>
      <c r="M30" s="56"/>
      <c r="N30" s="46"/>
    </row>
    <row r="31" spans="1:14" ht="30" x14ac:dyDescent="0.25">
      <c r="A31" s="11" t="s">
        <v>66</v>
      </c>
      <c r="B31" s="148"/>
      <c r="C31" s="55" t="s">
        <v>24</v>
      </c>
      <c r="D31" s="55" t="s">
        <v>269</v>
      </c>
      <c r="E31" s="145"/>
      <c r="F31" s="55"/>
      <c r="G31" s="55"/>
      <c r="H31" s="55"/>
      <c r="I31" s="55"/>
      <c r="J31" s="145"/>
      <c r="K31" s="55"/>
      <c r="L31" s="55" t="s">
        <v>418</v>
      </c>
      <c r="M31" s="56"/>
      <c r="N31" s="46"/>
    </row>
    <row r="32" spans="1:14" s="6" customFormat="1" ht="15.6" x14ac:dyDescent="0.25">
      <c r="A32" s="12" t="s">
        <v>67</v>
      </c>
      <c r="B32" s="148"/>
      <c r="C32" s="62"/>
      <c r="D32" s="62"/>
      <c r="E32" s="145"/>
      <c r="F32" s="62"/>
      <c r="G32" s="62"/>
      <c r="H32" s="62"/>
      <c r="I32" s="62"/>
      <c r="J32" s="145"/>
      <c r="K32" s="62"/>
      <c r="L32" s="62"/>
      <c r="M32" s="63"/>
      <c r="N32" s="54"/>
    </row>
    <row r="33" spans="1:14" ht="30" x14ac:dyDescent="0.25">
      <c r="A33" s="11" t="s">
        <v>68</v>
      </c>
      <c r="B33" s="148"/>
      <c r="C33" s="55" t="s">
        <v>419</v>
      </c>
      <c r="D33" s="55" t="s">
        <v>420</v>
      </c>
      <c r="E33" s="145"/>
      <c r="F33" s="55" t="s">
        <v>70</v>
      </c>
      <c r="G33" s="55" t="s">
        <v>421</v>
      </c>
      <c r="H33" s="55" t="s">
        <v>422</v>
      </c>
      <c r="I33" s="55"/>
      <c r="J33" s="145"/>
      <c r="K33" s="55"/>
      <c r="L33" s="55" t="s">
        <v>423</v>
      </c>
      <c r="M33" s="56"/>
      <c r="N33" s="46"/>
    </row>
    <row r="34" spans="1:14" ht="15.6" thickBot="1" x14ac:dyDescent="0.3">
      <c r="A34" s="83"/>
      <c r="B34" s="148"/>
      <c r="C34" s="65"/>
      <c r="D34" s="55"/>
      <c r="E34" s="145"/>
      <c r="F34" s="65"/>
      <c r="G34" s="65"/>
      <c r="H34" s="65"/>
      <c r="I34" s="65"/>
      <c r="J34" s="145"/>
      <c r="K34" s="65"/>
      <c r="L34" s="65"/>
      <c r="M34" s="66"/>
      <c r="N34" s="46"/>
    </row>
    <row r="35" spans="1:14" s="6" customFormat="1" ht="31.2" x14ac:dyDescent="0.25">
      <c r="A35" s="10" t="s">
        <v>74</v>
      </c>
      <c r="B35" s="148"/>
      <c r="C35" s="52"/>
      <c r="D35" s="62"/>
      <c r="E35" s="145"/>
      <c r="F35" s="52"/>
      <c r="G35" s="52"/>
      <c r="H35" s="52"/>
      <c r="I35" s="52"/>
      <c r="J35" s="145"/>
      <c r="K35" s="52"/>
      <c r="L35" s="52"/>
      <c r="M35" s="53"/>
      <c r="N35" s="54"/>
    </row>
    <row r="36" spans="1:14" s="6" customFormat="1" ht="15.6" x14ac:dyDescent="0.25">
      <c r="A36" s="12" t="s">
        <v>75</v>
      </c>
      <c r="B36" s="148"/>
      <c r="C36" s="62">
        <f>AVERAGE(C37:C39)</f>
        <v>1.5</v>
      </c>
      <c r="D36" s="62">
        <f>AVERAGE(D37:D39)</f>
        <v>1.5</v>
      </c>
      <c r="E36" s="145"/>
      <c r="F36" s="62">
        <f t="shared" ref="F36:I36" si="0">AVERAGE(F37:F39)</f>
        <v>1.5</v>
      </c>
      <c r="G36" s="62">
        <f t="shared" si="0"/>
        <v>1.5</v>
      </c>
      <c r="H36" s="62">
        <f t="shared" si="0"/>
        <v>1.5</v>
      </c>
      <c r="I36" s="62">
        <f t="shared" si="0"/>
        <v>1.5</v>
      </c>
      <c r="J36" s="145"/>
      <c r="K36" s="62">
        <f t="shared" ref="K36:M36" si="1">AVERAGE(K37:K39)</f>
        <v>1.5</v>
      </c>
      <c r="L36" s="62">
        <f t="shared" si="1"/>
        <v>1</v>
      </c>
      <c r="M36" s="62">
        <f t="shared" si="1"/>
        <v>1</v>
      </c>
      <c r="N36" s="54"/>
    </row>
    <row r="37" spans="1:14" x14ac:dyDescent="0.25">
      <c r="A37" s="11" t="s">
        <v>76</v>
      </c>
      <c r="B37" s="148"/>
      <c r="C37" s="55">
        <v>2</v>
      </c>
      <c r="D37" s="55">
        <v>2</v>
      </c>
      <c r="E37" s="145"/>
      <c r="F37" s="55">
        <v>2</v>
      </c>
      <c r="G37" s="55">
        <v>2</v>
      </c>
      <c r="H37" s="55">
        <v>2</v>
      </c>
      <c r="I37" s="55">
        <v>2</v>
      </c>
      <c r="J37" s="145"/>
      <c r="K37" s="55">
        <v>2</v>
      </c>
      <c r="L37" s="55">
        <v>1</v>
      </c>
      <c r="M37" s="55">
        <v>1</v>
      </c>
      <c r="N37" s="46"/>
    </row>
    <row r="38" spans="1:14" x14ac:dyDescent="0.25">
      <c r="A38" s="11" t="s">
        <v>77</v>
      </c>
      <c r="B38" s="148"/>
      <c r="C38" s="55" t="s">
        <v>24</v>
      </c>
      <c r="D38" s="55" t="s">
        <v>24</v>
      </c>
      <c r="E38" s="145"/>
      <c r="F38" s="55" t="s">
        <v>24</v>
      </c>
      <c r="G38" s="55" t="s">
        <v>24</v>
      </c>
      <c r="H38" s="55" t="s">
        <v>24</v>
      </c>
      <c r="I38" s="55" t="s">
        <v>24</v>
      </c>
      <c r="J38" s="145"/>
      <c r="K38" s="55" t="s">
        <v>24</v>
      </c>
      <c r="L38" s="55" t="s">
        <v>24</v>
      </c>
      <c r="M38" s="55" t="s">
        <v>24</v>
      </c>
      <c r="N38" s="46"/>
    </row>
    <row r="39" spans="1:14" ht="30" x14ac:dyDescent="0.25">
      <c r="A39" s="11" t="s">
        <v>78</v>
      </c>
      <c r="B39" s="148"/>
      <c r="C39" s="55">
        <v>1</v>
      </c>
      <c r="D39" s="55">
        <v>1</v>
      </c>
      <c r="E39" s="145"/>
      <c r="F39" s="55">
        <v>1</v>
      </c>
      <c r="G39" s="55">
        <v>1</v>
      </c>
      <c r="H39" s="55">
        <v>1</v>
      </c>
      <c r="I39" s="55">
        <v>1</v>
      </c>
      <c r="J39" s="145"/>
      <c r="K39" s="55">
        <v>1</v>
      </c>
      <c r="L39" s="55">
        <v>1</v>
      </c>
      <c r="M39" s="55">
        <v>1</v>
      </c>
      <c r="N39" s="46"/>
    </row>
    <row r="40" spans="1:14" s="6" customFormat="1" ht="15.6" x14ac:dyDescent="0.25">
      <c r="A40" s="12" t="s">
        <v>79</v>
      </c>
      <c r="B40" s="148"/>
      <c r="C40" s="62">
        <f>AVERAGE(C41:C42)</f>
        <v>1</v>
      </c>
      <c r="D40" s="62">
        <f>AVERAGE(D41:D42)</f>
        <v>1.5</v>
      </c>
      <c r="E40" s="145"/>
      <c r="F40" s="62">
        <f t="shared" ref="F40:I40" si="2">AVERAGE(F41:F42)</f>
        <v>1</v>
      </c>
      <c r="G40" s="62">
        <f t="shared" si="2"/>
        <v>1.5</v>
      </c>
      <c r="H40" s="62">
        <f t="shared" si="2"/>
        <v>1.5</v>
      </c>
      <c r="I40" s="62">
        <f t="shared" si="2"/>
        <v>1</v>
      </c>
      <c r="J40" s="145"/>
      <c r="K40" s="62">
        <f t="shared" ref="K40:M40" si="3">AVERAGE(K41:K42)</f>
        <v>1</v>
      </c>
      <c r="L40" s="62">
        <f t="shared" si="3"/>
        <v>1.5</v>
      </c>
      <c r="M40" s="62">
        <f t="shared" si="3"/>
        <v>1.5</v>
      </c>
      <c r="N40" s="54"/>
    </row>
    <row r="41" spans="1:14" x14ac:dyDescent="0.25">
      <c r="A41" s="11" t="s">
        <v>80</v>
      </c>
      <c r="B41" s="148"/>
      <c r="C41" s="55">
        <v>1</v>
      </c>
      <c r="D41" s="55">
        <v>1</v>
      </c>
      <c r="E41" s="145"/>
      <c r="F41" s="55">
        <v>1</v>
      </c>
      <c r="G41" s="55">
        <v>1</v>
      </c>
      <c r="H41" s="55">
        <v>1</v>
      </c>
      <c r="I41" s="55">
        <v>1</v>
      </c>
      <c r="J41" s="145"/>
      <c r="K41" s="55">
        <v>1</v>
      </c>
      <c r="L41" s="55">
        <v>1</v>
      </c>
      <c r="M41" s="55">
        <v>1</v>
      </c>
      <c r="N41" s="46"/>
    </row>
    <row r="42" spans="1:14" ht="30" x14ac:dyDescent="0.25">
      <c r="A42" s="11" t="s">
        <v>81</v>
      </c>
      <c r="B42" s="148"/>
      <c r="C42" s="55">
        <v>1</v>
      </c>
      <c r="D42" s="55">
        <v>2</v>
      </c>
      <c r="E42" s="145"/>
      <c r="F42" s="55">
        <v>1</v>
      </c>
      <c r="G42" s="55">
        <v>2</v>
      </c>
      <c r="H42" s="55">
        <v>2</v>
      </c>
      <c r="I42" s="55">
        <v>1</v>
      </c>
      <c r="J42" s="145"/>
      <c r="K42" s="55">
        <v>1</v>
      </c>
      <c r="L42" s="55">
        <v>2</v>
      </c>
      <c r="M42" s="55">
        <v>2</v>
      </c>
      <c r="N42" s="46"/>
    </row>
    <row r="43" spans="1:14" s="6" customFormat="1" ht="15.6" x14ac:dyDescent="0.25">
      <c r="A43" s="12" t="s">
        <v>82</v>
      </c>
      <c r="B43" s="148"/>
      <c r="C43" s="62">
        <f t="shared" ref="C43:D43" si="4">AVERAGE(C44:C46)</f>
        <v>1</v>
      </c>
      <c r="D43" s="62">
        <f t="shared" si="4"/>
        <v>1.3333333333333333</v>
      </c>
      <c r="E43" s="145"/>
      <c r="F43" s="62">
        <f t="shared" ref="F43:I43" si="5">AVERAGE(F44:F46)</f>
        <v>1.6666666666666667</v>
      </c>
      <c r="G43" s="62">
        <f t="shared" si="5"/>
        <v>2.3333333333333335</v>
      </c>
      <c r="H43" s="62">
        <f t="shared" si="5"/>
        <v>1.6666666666666667</v>
      </c>
      <c r="I43" s="62">
        <f t="shared" si="5"/>
        <v>2.3333333333333335</v>
      </c>
      <c r="J43" s="145"/>
      <c r="K43" s="62">
        <f t="shared" ref="K43:M43" si="6">AVERAGE(K44:K46)</f>
        <v>2</v>
      </c>
      <c r="L43" s="62">
        <f t="shared" si="6"/>
        <v>1.6666666666666667</v>
      </c>
      <c r="M43" s="62">
        <f t="shared" si="6"/>
        <v>1.6666666666666667</v>
      </c>
      <c r="N43" s="54"/>
    </row>
    <row r="44" spans="1:14" x14ac:dyDescent="0.25">
      <c r="A44" s="11" t="s">
        <v>83</v>
      </c>
      <c r="B44" s="148"/>
      <c r="C44" s="55">
        <v>1</v>
      </c>
      <c r="D44" s="55">
        <v>1</v>
      </c>
      <c r="E44" s="145"/>
      <c r="F44" s="55">
        <v>2</v>
      </c>
      <c r="G44" s="55">
        <v>2</v>
      </c>
      <c r="H44" s="55">
        <v>1</v>
      </c>
      <c r="I44" s="55">
        <v>2</v>
      </c>
      <c r="J44" s="145"/>
      <c r="K44" s="55">
        <v>2</v>
      </c>
      <c r="L44" s="55">
        <v>1</v>
      </c>
      <c r="M44" s="55">
        <v>1</v>
      </c>
      <c r="N44" s="46"/>
    </row>
    <row r="45" spans="1:14" ht="30" x14ac:dyDescent="0.25">
      <c r="A45" s="11" t="s">
        <v>84</v>
      </c>
      <c r="B45" s="148"/>
      <c r="C45" s="55">
        <v>1</v>
      </c>
      <c r="D45" s="55">
        <v>2</v>
      </c>
      <c r="E45" s="145"/>
      <c r="F45" s="55">
        <v>2</v>
      </c>
      <c r="G45" s="55">
        <v>3</v>
      </c>
      <c r="H45" s="55">
        <v>2</v>
      </c>
      <c r="I45" s="55">
        <v>3</v>
      </c>
      <c r="J45" s="145"/>
      <c r="K45" s="55">
        <v>2</v>
      </c>
      <c r="L45" s="55">
        <v>2</v>
      </c>
      <c r="M45" s="55">
        <v>2</v>
      </c>
      <c r="N45" s="46"/>
    </row>
    <row r="46" spans="1:14" ht="30" x14ac:dyDescent="0.25">
      <c r="A46" s="11" t="s">
        <v>85</v>
      </c>
      <c r="B46" s="148"/>
      <c r="C46" s="55">
        <v>1</v>
      </c>
      <c r="D46" s="55">
        <v>1</v>
      </c>
      <c r="E46" s="145"/>
      <c r="F46" s="55">
        <v>1</v>
      </c>
      <c r="G46" s="55">
        <v>2</v>
      </c>
      <c r="H46" s="55">
        <v>2</v>
      </c>
      <c r="I46" s="55">
        <v>2</v>
      </c>
      <c r="J46" s="145"/>
      <c r="K46" s="55">
        <v>2</v>
      </c>
      <c r="L46" s="55">
        <v>2</v>
      </c>
      <c r="M46" s="55">
        <v>2</v>
      </c>
      <c r="N46" s="46"/>
    </row>
    <row r="47" spans="1:14" s="6" customFormat="1" ht="15.6" x14ac:dyDescent="0.25">
      <c r="A47" s="12" t="s">
        <v>86</v>
      </c>
      <c r="B47" s="148"/>
      <c r="C47" s="62">
        <f>AVERAGE(C48:C51)</f>
        <v>1.5</v>
      </c>
      <c r="D47" s="62">
        <f>AVERAGE(D48:D51)</f>
        <v>2</v>
      </c>
      <c r="E47" s="145"/>
      <c r="F47" s="62">
        <f t="shared" ref="F47:I47" si="7">AVERAGE(F48:F51)</f>
        <v>1</v>
      </c>
      <c r="G47" s="62">
        <f t="shared" si="7"/>
        <v>2</v>
      </c>
      <c r="H47" s="62">
        <f t="shared" si="7"/>
        <v>1.6666666666666667</v>
      </c>
      <c r="I47" s="62">
        <f t="shared" si="7"/>
        <v>2</v>
      </c>
      <c r="J47" s="145"/>
      <c r="K47" s="62">
        <f t="shared" ref="K47:M47" si="8">AVERAGE(K48:K51)</f>
        <v>2</v>
      </c>
      <c r="L47" s="62">
        <f t="shared" si="8"/>
        <v>1.3333333333333333</v>
      </c>
      <c r="M47" s="62">
        <f t="shared" si="8"/>
        <v>1.5</v>
      </c>
      <c r="N47" s="54"/>
    </row>
    <row r="48" spans="1:14" x14ac:dyDescent="0.25">
      <c r="A48" s="11" t="s">
        <v>87</v>
      </c>
      <c r="B48" s="148"/>
      <c r="C48" s="55">
        <v>2</v>
      </c>
      <c r="D48" s="55">
        <v>2</v>
      </c>
      <c r="E48" s="145"/>
      <c r="F48" s="55">
        <v>1</v>
      </c>
      <c r="G48" s="55">
        <v>2</v>
      </c>
      <c r="H48" s="55">
        <v>1</v>
      </c>
      <c r="I48" s="55">
        <v>2</v>
      </c>
      <c r="J48" s="145"/>
      <c r="K48" s="55">
        <v>2</v>
      </c>
      <c r="L48" s="55">
        <v>1</v>
      </c>
      <c r="M48" s="55">
        <v>1</v>
      </c>
      <c r="N48" s="46"/>
    </row>
    <row r="49" spans="1:14" x14ac:dyDescent="0.25">
      <c r="A49" s="11" t="s">
        <v>88</v>
      </c>
      <c r="B49" s="148"/>
      <c r="C49" s="55" t="s">
        <v>24</v>
      </c>
      <c r="D49" s="55" t="s">
        <v>24</v>
      </c>
      <c r="E49" s="145"/>
      <c r="F49" s="55" t="s">
        <v>24</v>
      </c>
      <c r="G49" s="55">
        <v>2</v>
      </c>
      <c r="H49" s="55" t="s">
        <v>24</v>
      </c>
      <c r="I49" s="55" t="s">
        <v>24</v>
      </c>
      <c r="J49" s="145"/>
      <c r="K49" s="55" t="s">
        <v>24</v>
      </c>
      <c r="L49" s="55">
        <v>2</v>
      </c>
      <c r="M49" s="55" t="s">
        <v>24</v>
      </c>
      <c r="N49" s="46"/>
    </row>
    <row r="50" spans="1:14" ht="30" x14ac:dyDescent="0.25">
      <c r="A50" s="11" t="s">
        <v>89</v>
      </c>
      <c r="B50" s="148"/>
      <c r="C50" s="55">
        <v>1</v>
      </c>
      <c r="D50" s="55">
        <v>2</v>
      </c>
      <c r="E50" s="145"/>
      <c r="F50" s="55">
        <v>1</v>
      </c>
      <c r="G50" s="55">
        <v>2</v>
      </c>
      <c r="H50" s="55">
        <v>2</v>
      </c>
      <c r="I50" s="55">
        <v>2</v>
      </c>
      <c r="J50" s="145"/>
      <c r="K50" s="55">
        <v>2</v>
      </c>
      <c r="L50" s="55">
        <v>1</v>
      </c>
      <c r="M50" s="55">
        <v>2</v>
      </c>
      <c r="N50" s="7" t="s">
        <v>241</v>
      </c>
    </row>
    <row r="51" spans="1:14" x14ac:dyDescent="0.25">
      <c r="A51" s="11" t="s">
        <v>90</v>
      </c>
      <c r="B51" s="148"/>
      <c r="C51" s="55" t="s">
        <v>24</v>
      </c>
      <c r="D51" s="55" t="s">
        <v>24</v>
      </c>
      <c r="E51" s="145"/>
      <c r="F51" s="55" t="s">
        <v>24</v>
      </c>
      <c r="G51" s="55">
        <v>2</v>
      </c>
      <c r="H51" s="55">
        <v>2</v>
      </c>
      <c r="I51" s="55" t="s">
        <v>24</v>
      </c>
      <c r="J51" s="145"/>
      <c r="K51" s="55" t="s">
        <v>24</v>
      </c>
      <c r="L51" s="55" t="s">
        <v>24</v>
      </c>
      <c r="M51" s="55" t="s">
        <v>24</v>
      </c>
      <c r="N51" s="46"/>
    </row>
    <row r="52" spans="1:14" s="6" customFormat="1" ht="15.6" x14ac:dyDescent="0.25">
      <c r="A52" s="12" t="s">
        <v>54</v>
      </c>
      <c r="B52" s="148"/>
      <c r="C52" s="62">
        <f t="shared" ref="C52:D52" si="9">AVERAGE(C53:C55)</f>
        <v>1.5</v>
      </c>
      <c r="D52" s="62">
        <f t="shared" si="9"/>
        <v>2</v>
      </c>
      <c r="E52" s="145"/>
      <c r="F52" s="62">
        <f t="shared" ref="F52:I52" si="10">AVERAGE(F53:F55)</f>
        <v>1.6666666666666667</v>
      </c>
      <c r="G52" s="62">
        <f t="shared" si="10"/>
        <v>2</v>
      </c>
      <c r="H52" s="62">
        <f t="shared" si="10"/>
        <v>1.5</v>
      </c>
      <c r="I52" s="62">
        <f t="shared" si="10"/>
        <v>2</v>
      </c>
      <c r="J52" s="145"/>
      <c r="K52" s="62">
        <f t="shared" ref="K52:M52" si="11">AVERAGE(K53:K55)</f>
        <v>1.5</v>
      </c>
      <c r="L52" s="62">
        <f t="shared" si="11"/>
        <v>2</v>
      </c>
      <c r="M52" s="62">
        <f t="shared" si="11"/>
        <v>2</v>
      </c>
      <c r="N52" s="54"/>
    </row>
    <row r="53" spans="1:14" ht="30" x14ac:dyDescent="0.25">
      <c r="A53" s="11" t="s">
        <v>91</v>
      </c>
      <c r="B53" s="148"/>
      <c r="C53" s="55">
        <v>1</v>
      </c>
      <c r="D53" s="55">
        <v>2</v>
      </c>
      <c r="E53" s="145"/>
      <c r="F53" s="55">
        <v>2</v>
      </c>
      <c r="G53" s="55">
        <v>2</v>
      </c>
      <c r="H53" s="55">
        <v>2</v>
      </c>
      <c r="I53" s="55">
        <v>2</v>
      </c>
      <c r="J53" s="145"/>
      <c r="K53" s="55">
        <v>2</v>
      </c>
      <c r="L53" s="55">
        <v>2</v>
      </c>
      <c r="M53" s="55">
        <v>2</v>
      </c>
      <c r="N53" s="46"/>
    </row>
    <row r="54" spans="1:14" x14ac:dyDescent="0.25">
      <c r="A54" s="11" t="s">
        <v>92</v>
      </c>
      <c r="B54" s="148"/>
      <c r="C54" s="55">
        <v>2</v>
      </c>
      <c r="D54" s="55" t="s">
        <v>24</v>
      </c>
      <c r="E54" s="145"/>
      <c r="F54" s="55">
        <v>2</v>
      </c>
      <c r="G54" s="55">
        <v>2</v>
      </c>
      <c r="H54" s="55" t="s">
        <v>24</v>
      </c>
      <c r="I54" s="55">
        <v>2</v>
      </c>
      <c r="J54" s="145"/>
      <c r="K54" s="55" t="s">
        <v>24</v>
      </c>
      <c r="L54" s="55" t="s">
        <v>24</v>
      </c>
      <c r="M54" s="55">
        <v>2</v>
      </c>
      <c r="N54" s="46"/>
    </row>
    <row r="55" spans="1:14" ht="30" x14ac:dyDescent="0.25">
      <c r="A55" s="9" t="s">
        <v>93</v>
      </c>
      <c r="B55" s="149"/>
      <c r="C55" s="67" t="s">
        <v>24</v>
      </c>
      <c r="D55" s="67" t="s">
        <v>24</v>
      </c>
      <c r="E55" s="146"/>
      <c r="F55" s="67">
        <v>1</v>
      </c>
      <c r="G55" s="67" t="s">
        <v>24</v>
      </c>
      <c r="H55" s="67">
        <v>1</v>
      </c>
      <c r="I55" s="67" t="s">
        <v>24</v>
      </c>
      <c r="J55" s="146"/>
      <c r="K55" s="67">
        <v>1</v>
      </c>
      <c r="L55" s="67" t="s">
        <v>24</v>
      </c>
      <c r="M55" s="67" t="s">
        <v>24</v>
      </c>
      <c r="N55" s="46"/>
    </row>
  </sheetData>
  <mergeCells count="3">
    <mergeCell ref="B6:B55"/>
    <mergeCell ref="E6:E55"/>
    <mergeCell ref="J6:J5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975BE-5C74-45B6-B0D7-1F347696EB4B}">
  <sheetPr>
    <tabColor rgb="FFFFFF00"/>
  </sheetPr>
  <dimension ref="A1:M64"/>
  <sheetViews>
    <sheetView workbookViewId="0">
      <selection activeCell="D18" sqref="D18"/>
    </sheetView>
  </sheetViews>
  <sheetFormatPr baseColWidth="10" defaultColWidth="11.54296875" defaultRowHeight="15" x14ac:dyDescent="0.25"/>
  <cols>
    <col min="1" max="1" width="22.1796875" style="2" customWidth="1"/>
    <col min="2" max="16384" width="11.54296875" style="2"/>
  </cols>
  <sheetData>
    <row r="1" spans="1:13" x14ac:dyDescent="0.25">
      <c r="A1" s="4" t="s">
        <v>0</v>
      </c>
      <c r="B1" s="2" t="s">
        <v>1</v>
      </c>
      <c r="C1" s="2" t="s">
        <v>2</v>
      </c>
    </row>
    <row r="2" spans="1:13" x14ac:dyDescent="0.25">
      <c r="A2" s="4" t="s">
        <v>3</v>
      </c>
      <c r="B2" s="2" t="s">
        <v>4</v>
      </c>
    </row>
    <row r="4" spans="1:13" x14ac:dyDescent="0.25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3" x14ac:dyDescent="0.25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3" s="5" customFormat="1" ht="15.6" x14ac:dyDescent="0.25">
      <c r="A6" s="10" t="s">
        <v>7</v>
      </c>
      <c r="B6" s="138" t="s">
        <v>8</v>
      </c>
      <c r="C6" s="139"/>
      <c r="D6" s="20"/>
      <c r="E6" s="144" t="s">
        <v>9</v>
      </c>
      <c r="F6" s="20"/>
      <c r="G6" s="20"/>
      <c r="H6" s="20"/>
      <c r="I6" s="20"/>
      <c r="J6" s="144" t="s">
        <v>10</v>
      </c>
      <c r="K6" s="20"/>
      <c r="L6" s="144" t="s">
        <v>11</v>
      </c>
      <c r="M6" s="21"/>
    </row>
    <row r="7" spans="1:13" x14ac:dyDescent="0.25">
      <c r="A7" s="11" t="s">
        <v>12</v>
      </c>
      <c r="B7" s="140"/>
      <c r="C7" s="141"/>
      <c r="D7" s="22">
        <v>3</v>
      </c>
      <c r="E7" s="145"/>
      <c r="F7" s="22">
        <v>3</v>
      </c>
      <c r="G7" s="22">
        <v>2</v>
      </c>
      <c r="H7" s="22">
        <v>3</v>
      </c>
      <c r="I7" s="22">
        <v>3</v>
      </c>
      <c r="J7" s="145"/>
      <c r="K7" s="22">
        <v>3</v>
      </c>
      <c r="L7" s="145"/>
      <c r="M7" s="22">
        <v>3</v>
      </c>
    </row>
    <row r="8" spans="1:13" ht="30" x14ac:dyDescent="0.25">
      <c r="A8" s="11" t="s">
        <v>15</v>
      </c>
      <c r="B8" s="140"/>
      <c r="C8" s="141"/>
      <c r="D8" s="22">
        <v>3</v>
      </c>
      <c r="E8" s="145"/>
      <c r="F8" s="22">
        <v>3</v>
      </c>
      <c r="G8" s="3">
        <v>3</v>
      </c>
      <c r="H8" s="22">
        <v>3</v>
      </c>
      <c r="I8" s="22">
        <v>2</v>
      </c>
      <c r="J8" s="145"/>
      <c r="K8" s="22">
        <v>2</v>
      </c>
      <c r="L8" s="145"/>
      <c r="M8" s="22">
        <v>2</v>
      </c>
    </row>
    <row r="9" spans="1:13" x14ac:dyDescent="0.25">
      <c r="A9" s="11" t="s">
        <v>18</v>
      </c>
      <c r="B9" s="140"/>
      <c r="C9" s="141"/>
      <c r="D9" s="22">
        <v>3</v>
      </c>
      <c r="E9" s="145"/>
      <c r="F9" s="22">
        <v>2</v>
      </c>
      <c r="G9" s="22">
        <v>2</v>
      </c>
      <c r="H9" s="22"/>
      <c r="I9" s="22">
        <v>3</v>
      </c>
      <c r="J9" s="145"/>
      <c r="K9" s="22">
        <v>3</v>
      </c>
      <c r="L9" s="145"/>
      <c r="M9" s="22">
        <v>3</v>
      </c>
    </row>
    <row r="10" spans="1:13" x14ac:dyDescent="0.25">
      <c r="A10" s="11" t="s">
        <v>23</v>
      </c>
      <c r="B10" s="140"/>
      <c r="C10" s="141"/>
      <c r="D10" s="22" t="s">
        <v>24</v>
      </c>
      <c r="E10" s="145"/>
      <c r="F10" s="22" t="s">
        <v>24</v>
      </c>
      <c r="G10" s="22" t="s">
        <v>24</v>
      </c>
      <c r="H10" s="22" t="s">
        <v>24</v>
      </c>
      <c r="I10" s="22" t="s">
        <v>24</v>
      </c>
      <c r="J10" s="145"/>
      <c r="K10" s="22" t="s">
        <v>24</v>
      </c>
      <c r="L10" s="145"/>
      <c r="M10" s="22" t="s">
        <v>24</v>
      </c>
    </row>
    <row r="11" spans="1:13" x14ac:dyDescent="0.25">
      <c r="A11" s="11" t="s">
        <v>25</v>
      </c>
      <c r="B11" s="140"/>
      <c r="C11" s="141"/>
      <c r="D11" s="22" t="s">
        <v>24</v>
      </c>
      <c r="E11" s="145"/>
      <c r="F11" s="22" t="s">
        <v>24</v>
      </c>
      <c r="G11" s="22" t="s">
        <v>24</v>
      </c>
      <c r="H11" s="22" t="s">
        <v>24</v>
      </c>
      <c r="I11" s="22" t="s">
        <v>24</v>
      </c>
      <c r="J11" s="145"/>
      <c r="K11" s="22" t="s">
        <v>24</v>
      </c>
      <c r="L11" s="145"/>
      <c r="M11" s="23" t="s">
        <v>24</v>
      </c>
    </row>
    <row r="12" spans="1:13" ht="30" x14ac:dyDescent="0.25">
      <c r="A12" s="11" t="s">
        <v>26</v>
      </c>
      <c r="B12" s="140"/>
      <c r="C12" s="141"/>
      <c r="D12" s="22">
        <v>2</v>
      </c>
      <c r="E12" s="145"/>
      <c r="F12" s="22">
        <v>2</v>
      </c>
      <c r="G12" s="22">
        <v>2</v>
      </c>
      <c r="H12" s="22">
        <v>2</v>
      </c>
      <c r="I12" s="22">
        <v>2</v>
      </c>
      <c r="J12" s="145"/>
      <c r="K12" s="22">
        <v>2</v>
      </c>
      <c r="L12" s="145"/>
      <c r="M12" s="22">
        <v>2</v>
      </c>
    </row>
    <row r="13" spans="1:13" x14ac:dyDescent="0.25">
      <c r="A13" s="11" t="s">
        <v>27</v>
      </c>
      <c r="B13" s="140"/>
      <c r="C13" s="141"/>
      <c r="D13" s="22">
        <v>3</v>
      </c>
      <c r="E13" s="145"/>
      <c r="F13" s="22">
        <v>3</v>
      </c>
      <c r="G13" s="22">
        <v>2</v>
      </c>
      <c r="H13" s="22"/>
      <c r="I13" s="22">
        <v>3</v>
      </c>
      <c r="J13" s="145"/>
      <c r="K13" s="22">
        <v>2</v>
      </c>
      <c r="L13" s="145"/>
      <c r="M13" s="22">
        <v>2</v>
      </c>
    </row>
    <row r="14" spans="1:13" x14ac:dyDescent="0.25">
      <c r="A14" s="11" t="s">
        <v>30</v>
      </c>
      <c r="B14" s="140"/>
      <c r="C14" s="141"/>
      <c r="D14" s="22">
        <v>1</v>
      </c>
      <c r="E14" s="145"/>
      <c r="F14" s="22">
        <v>2</v>
      </c>
      <c r="G14" s="22">
        <v>2</v>
      </c>
      <c r="H14" s="22">
        <v>2</v>
      </c>
      <c r="I14" s="22">
        <v>2</v>
      </c>
      <c r="J14" s="145"/>
      <c r="K14" s="22">
        <v>2</v>
      </c>
      <c r="L14" s="145"/>
      <c r="M14" s="22">
        <v>2</v>
      </c>
    </row>
    <row r="15" spans="1:13" x14ac:dyDescent="0.25">
      <c r="A15" s="11" t="s">
        <v>32</v>
      </c>
      <c r="B15" s="140"/>
      <c r="C15" s="141"/>
      <c r="D15" s="22">
        <v>3</v>
      </c>
      <c r="E15" s="145"/>
      <c r="F15" s="22">
        <v>2</v>
      </c>
      <c r="G15" s="22">
        <v>3</v>
      </c>
      <c r="H15" s="22">
        <v>4</v>
      </c>
      <c r="I15" s="22">
        <v>2</v>
      </c>
      <c r="J15" s="145"/>
      <c r="K15" s="22">
        <v>2</v>
      </c>
      <c r="L15" s="145"/>
      <c r="M15" s="22">
        <v>2</v>
      </c>
    </row>
    <row r="16" spans="1:13" x14ac:dyDescent="0.25">
      <c r="A16" s="11" t="s">
        <v>36</v>
      </c>
      <c r="B16" s="140"/>
      <c r="C16" s="141"/>
      <c r="D16" s="22">
        <v>2</v>
      </c>
      <c r="E16" s="145"/>
      <c r="F16" s="22">
        <v>2</v>
      </c>
      <c r="G16" s="22">
        <v>2</v>
      </c>
      <c r="H16" s="22">
        <v>2</v>
      </c>
      <c r="I16" s="22">
        <v>2</v>
      </c>
      <c r="J16" s="145"/>
      <c r="K16" s="22">
        <v>2</v>
      </c>
      <c r="L16" s="145"/>
      <c r="M16" s="22">
        <v>2</v>
      </c>
    </row>
    <row r="17" spans="1:13" x14ac:dyDescent="0.25">
      <c r="A17" s="11"/>
      <c r="B17" s="140"/>
      <c r="C17" s="141"/>
      <c r="D17" s="22"/>
      <c r="E17" s="145"/>
      <c r="F17" s="22"/>
      <c r="G17" s="22"/>
      <c r="H17" s="22"/>
      <c r="I17" s="22"/>
      <c r="J17" s="145"/>
      <c r="K17" s="22"/>
      <c r="L17" s="145"/>
      <c r="M17" s="87"/>
    </row>
    <row r="18" spans="1:13" s="90" customFormat="1" x14ac:dyDescent="0.25">
      <c r="A18" s="88" t="s">
        <v>94</v>
      </c>
      <c r="B18" s="140"/>
      <c r="C18" s="141"/>
      <c r="D18" s="89">
        <f>AVERAGE(D7:D17)</f>
        <v>2.5</v>
      </c>
      <c r="E18" s="145"/>
      <c r="F18" s="89">
        <f>AVERAGE(F7:F17)</f>
        <v>2.375</v>
      </c>
      <c r="G18" s="89">
        <f>AVERAGE(G7:G17)</f>
        <v>2.25</v>
      </c>
      <c r="H18" s="89">
        <f>AVERAGE(H7:H17)</f>
        <v>2.6666666666666665</v>
      </c>
      <c r="I18" s="89">
        <f>AVERAGE(I7:I17)</f>
        <v>2.375</v>
      </c>
      <c r="J18" s="145"/>
      <c r="K18" s="89">
        <f>AVERAGE(K7:K17)</f>
        <v>2.25</v>
      </c>
      <c r="L18" s="145"/>
      <c r="M18" s="89">
        <f>AVERAGE(M7:M17)</f>
        <v>2.25</v>
      </c>
    </row>
    <row r="19" spans="1:13" s="5" customFormat="1" ht="15.6" x14ac:dyDescent="0.25">
      <c r="A19" s="12" t="s">
        <v>37</v>
      </c>
      <c r="B19" s="140"/>
      <c r="C19" s="141"/>
      <c r="D19" s="24"/>
      <c r="E19" s="145"/>
      <c r="F19" s="24"/>
      <c r="G19" s="24"/>
      <c r="H19" s="24"/>
      <c r="I19" s="24"/>
      <c r="J19" s="145"/>
      <c r="K19" s="24"/>
      <c r="L19" s="145"/>
      <c r="M19" s="25"/>
    </row>
    <row r="20" spans="1:13" s="5" customFormat="1" ht="15.6" x14ac:dyDescent="0.25">
      <c r="A20" s="12" t="s">
        <v>38</v>
      </c>
      <c r="B20" s="140"/>
      <c r="C20" s="141"/>
      <c r="D20" s="24"/>
      <c r="E20" s="145"/>
      <c r="F20" s="24"/>
      <c r="G20" s="24"/>
      <c r="H20" s="24"/>
      <c r="I20" s="24"/>
      <c r="J20" s="145"/>
      <c r="K20" s="24"/>
      <c r="L20" s="145"/>
      <c r="M20" s="25"/>
    </row>
    <row r="21" spans="1:13" ht="30" x14ac:dyDescent="0.25">
      <c r="A21" s="11" t="s">
        <v>39</v>
      </c>
      <c r="B21" s="140"/>
      <c r="C21" s="141"/>
      <c r="D21" s="22" t="s">
        <v>40</v>
      </c>
      <c r="E21" s="145"/>
      <c r="F21" s="22" t="s">
        <v>41</v>
      </c>
      <c r="G21" s="22" t="s">
        <v>42</v>
      </c>
      <c r="H21" s="22" t="s">
        <v>43</v>
      </c>
      <c r="I21" s="22" t="s">
        <v>44</v>
      </c>
      <c r="J21" s="145"/>
      <c r="K21" s="22" t="s">
        <v>45</v>
      </c>
      <c r="L21" s="145"/>
      <c r="M21" s="22" t="s">
        <v>46</v>
      </c>
    </row>
    <row r="22" spans="1:13" ht="45" x14ac:dyDescent="0.25">
      <c r="A22" s="11" t="s">
        <v>47</v>
      </c>
      <c r="B22" s="140"/>
      <c r="C22" s="141"/>
      <c r="D22" s="22" t="s">
        <v>48</v>
      </c>
      <c r="E22" s="145"/>
      <c r="F22" s="22" t="s">
        <v>49</v>
      </c>
      <c r="G22" s="22" t="s">
        <v>24</v>
      </c>
      <c r="H22" s="22" t="s">
        <v>46</v>
      </c>
      <c r="I22" s="22" t="s">
        <v>50</v>
      </c>
      <c r="J22" s="145"/>
      <c r="K22" s="22" t="s">
        <v>24</v>
      </c>
      <c r="L22" s="145"/>
      <c r="M22" s="22" t="s">
        <v>51</v>
      </c>
    </row>
    <row r="23" spans="1:13" x14ac:dyDescent="0.25">
      <c r="A23" s="11"/>
      <c r="B23" s="140"/>
      <c r="C23" s="141"/>
      <c r="D23" s="22"/>
      <c r="E23" s="145"/>
      <c r="F23" s="22"/>
      <c r="G23" s="22"/>
      <c r="H23" s="22"/>
      <c r="I23" s="22"/>
      <c r="J23" s="145"/>
      <c r="K23" s="22"/>
      <c r="L23" s="145"/>
      <c r="M23" s="87"/>
    </row>
    <row r="24" spans="1:13" ht="30" x14ac:dyDescent="0.25">
      <c r="A24" s="11" t="s">
        <v>52</v>
      </c>
      <c r="B24" s="140"/>
      <c r="C24" s="141"/>
      <c r="D24" s="22" t="s">
        <v>24</v>
      </c>
      <c r="E24" s="145"/>
      <c r="F24" s="22" t="s">
        <v>24</v>
      </c>
      <c r="G24" s="22" t="s">
        <v>24</v>
      </c>
      <c r="H24" s="22" t="s">
        <v>24</v>
      </c>
      <c r="I24" s="22" t="s">
        <v>24</v>
      </c>
      <c r="J24" s="145"/>
      <c r="K24" s="22" t="s">
        <v>24</v>
      </c>
      <c r="L24" s="145"/>
      <c r="M24" s="23" t="s">
        <v>24</v>
      </c>
    </row>
    <row r="25" spans="1:13" s="5" customFormat="1" ht="15.6" x14ac:dyDescent="0.25">
      <c r="A25" s="12" t="s">
        <v>53</v>
      </c>
      <c r="B25" s="140"/>
      <c r="C25" s="141"/>
      <c r="D25" s="24"/>
      <c r="E25" s="145"/>
      <c r="F25" s="24"/>
      <c r="G25" s="24"/>
      <c r="H25" s="24"/>
      <c r="I25" s="24"/>
      <c r="J25" s="145"/>
      <c r="K25" s="24"/>
      <c r="L25" s="145"/>
      <c r="M25" s="25"/>
    </row>
    <row r="26" spans="1:13" x14ac:dyDescent="0.25">
      <c r="A26" s="11" t="s">
        <v>54</v>
      </c>
      <c r="B26" s="140"/>
      <c r="C26" s="141"/>
      <c r="D26" s="22" t="s">
        <v>24</v>
      </c>
      <c r="E26" s="145"/>
      <c r="F26" s="22" t="s">
        <v>24</v>
      </c>
      <c r="G26" s="22" t="s">
        <v>24</v>
      </c>
      <c r="H26" s="22" t="s">
        <v>24</v>
      </c>
      <c r="I26" s="22"/>
      <c r="J26" s="145"/>
      <c r="K26" s="22"/>
      <c r="L26" s="145"/>
      <c r="M26" s="23" t="s">
        <v>24</v>
      </c>
    </row>
    <row r="27" spans="1:13" ht="45" x14ac:dyDescent="0.25">
      <c r="A27" s="11" t="s">
        <v>55</v>
      </c>
      <c r="B27" s="140"/>
      <c r="C27" s="141"/>
      <c r="D27" s="22" t="s">
        <v>56</v>
      </c>
      <c r="E27" s="145"/>
      <c r="F27" s="22" t="s">
        <v>57</v>
      </c>
      <c r="G27" s="22" t="s">
        <v>24</v>
      </c>
      <c r="H27" s="22" t="s">
        <v>56</v>
      </c>
      <c r="I27" s="22" t="s">
        <v>13</v>
      </c>
      <c r="J27" s="145"/>
      <c r="K27" s="22" t="s">
        <v>58</v>
      </c>
      <c r="L27" s="145"/>
      <c r="M27" s="22" t="s">
        <v>13</v>
      </c>
    </row>
    <row r="28" spans="1:13" x14ac:dyDescent="0.25">
      <c r="A28" s="11" t="s">
        <v>59</v>
      </c>
      <c r="B28" s="140"/>
      <c r="C28" s="141"/>
      <c r="D28" s="22" t="s">
        <v>56</v>
      </c>
      <c r="E28" s="145"/>
      <c r="F28" s="22" t="s">
        <v>56</v>
      </c>
      <c r="G28" s="22" t="s">
        <v>56</v>
      </c>
      <c r="H28" s="22" t="s">
        <v>56</v>
      </c>
      <c r="I28" s="22" t="s">
        <v>56</v>
      </c>
      <c r="J28" s="145"/>
      <c r="K28" s="22" t="s">
        <v>56</v>
      </c>
      <c r="L28" s="145"/>
      <c r="M28" s="22" t="s">
        <v>56</v>
      </c>
    </row>
    <row r="29" spans="1:13" x14ac:dyDescent="0.25">
      <c r="A29" s="11" t="s">
        <v>94</v>
      </c>
      <c r="B29" s="140"/>
      <c r="C29" s="141"/>
      <c r="D29" s="22"/>
      <c r="E29" s="145"/>
      <c r="F29" s="22"/>
      <c r="G29" s="22"/>
      <c r="H29" s="22"/>
      <c r="I29" s="22"/>
      <c r="J29" s="145"/>
      <c r="K29" s="22"/>
      <c r="L29" s="145"/>
      <c r="M29" s="87"/>
    </row>
    <row r="30" spans="1:13" s="5" customFormat="1" ht="15.6" x14ac:dyDescent="0.25">
      <c r="A30" s="12" t="s">
        <v>60</v>
      </c>
      <c r="B30" s="140"/>
      <c r="C30" s="141"/>
      <c r="D30" s="24"/>
      <c r="E30" s="145"/>
      <c r="F30" s="24"/>
      <c r="G30" s="24"/>
      <c r="H30" s="24"/>
      <c r="I30" s="24"/>
      <c r="J30" s="145"/>
      <c r="K30" s="24"/>
      <c r="L30" s="145"/>
      <c r="M30" s="25"/>
    </row>
    <row r="31" spans="1:13" ht="60" x14ac:dyDescent="0.25">
      <c r="A31" s="11" t="s">
        <v>61</v>
      </c>
      <c r="B31" s="140"/>
      <c r="C31" s="141"/>
      <c r="D31" s="22" t="s">
        <v>13</v>
      </c>
      <c r="E31" s="145"/>
      <c r="F31" s="22" t="s">
        <v>62</v>
      </c>
      <c r="G31" s="22" t="s">
        <v>63</v>
      </c>
      <c r="H31" s="22" t="s">
        <v>13</v>
      </c>
      <c r="I31" s="22" t="s">
        <v>13</v>
      </c>
      <c r="J31" s="145"/>
      <c r="K31" s="22" t="s">
        <v>13</v>
      </c>
      <c r="L31" s="145"/>
      <c r="M31" s="22" t="s">
        <v>13</v>
      </c>
    </row>
    <row r="32" spans="1:13" x14ac:dyDescent="0.25">
      <c r="A32" s="11" t="s">
        <v>64</v>
      </c>
      <c r="B32" s="140"/>
      <c r="C32" s="141"/>
      <c r="D32" s="22" t="s">
        <v>24</v>
      </c>
      <c r="E32" s="145"/>
      <c r="F32" s="22" t="s">
        <v>24</v>
      </c>
      <c r="G32" s="22" t="s">
        <v>24</v>
      </c>
      <c r="H32" s="22" t="s">
        <v>24</v>
      </c>
      <c r="I32" s="22" t="s">
        <v>24</v>
      </c>
      <c r="J32" s="145"/>
      <c r="K32" s="22" t="s">
        <v>24</v>
      </c>
      <c r="L32" s="145"/>
      <c r="M32" s="23" t="s">
        <v>24</v>
      </c>
    </row>
    <row r="33" spans="1:13" x14ac:dyDescent="0.25">
      <c r="A33" s="11" t="s">
        <v>65</v>
      </c>
      <c r="B33" s="140"/>
      <c r="C33" s="141"/>
      <c r="D33" s="22" t="s">
        <v>24</v>
      </c>
      <c r="E33" s="145"/>
      <c r="F33" s="22" t="s">
        <v>24</v>
      </c>
      <c r="G33" s="22" t="s">
        <v>24</v>
      </c>
      <c r="H33" s="22" t="s">
        <v>24</v>
      </c>
      <c r="I33" s="22" t="s">
        <v>24</v>
      </c>
      <c r="J33" s="145"/>
      <c r="K33" s="22" t="s">
        <v>24</v>
      </c>
      <c r="L33" s="145"/>
      <c r="M33" s="23" t="s">
        <v>24</v>
      </c>
    </row>
    <row r="34" spans="1:13" x14ac:dyDescent="0.25">
      <c r="A34" s="11" t="s">
        <v>66</v>
      </c>
      <c r="B34" s="140"/>
      <c r="C34" s="141"/>
      <c r="D34" s="22" t="s">
        <v>24</v>
      </c>
      <c r="E34" s="145"/>
      <c r="F34" s="22" t="s">
        <v>24</v>
      </c>
      <c r="G34" s="22" t="s">
        <v>24</v>
      </c>
      <c r="H34" s="22" t="s">
        <v>24</v>
      </c>
      <c r="I34" s="22" t="s">
        <v>24</v>
      </c>
      <c r="J34" s="145"/>
      <c r="K34" s="22" t="s">
        <v>24</v>
      </c>
      <c r="L34" s="145"/>
      <c r="M34" s="23" t="s">
        <v>24</v>
      </c>
    </row>
    <row r="35" spans="1:13" x14ac:dyDescent="0.25">
      <c r="A35" s="11" t="s">
        <v>94</v>
      </c>
      <c r="B35" s="140"/>
      <c r="C35" s="141"/>
      <c r="D35" s="22"/>
      <c r="E35" s="145"/>
      <c r="F35" s="22"/>
      <c r="G35" s="22"/>
      <c r="H35" s="22"/>
      <c r="I35" s="22"/>
      <c r="J35" s="145"/>
      <c r="K35" s="22"/>
      <c r="L35" s="145"/>
      <c r="M35" s="23"/>
    </row>
    <row r="36" spans="1:13" s="5" customFormat="1" ht="15.6" x14ac:dyDescent="0.25">
      <c r="A36" s="12" t="s">
        <v>67</v>
      </c>
      <c r="B36" s="140"/>
      <c r="C36" s="141"/>
      <c r="D36" s="24"/>
      <c r="E36" s="145"/>
      <c r="F36" s="24"/>
      <c r="G36" s="24"/>
      <c r="H36" s="24"/>
      <c r="I36" s="24"/>
      <c r="J36" s="145"/>
      <c r="K36" s="24"/>
      <c r="L36" s="145"/>
      <c r="M36" s="25"/>
    </row>
    <row r="37" spans="1:13" ht="45" x14ac:dyDescent="0.25">
      <c r="A37" s="11" t="s">
        <v>68</v>
      </c>
      <c r="B37" s="140"/>
      <c r="C37" s="141"/>
      <c r="D37" s="22" t="s">
        <v>69</v>
      </c>
      <c r="E37" s="145"/>
      <c r="F37" s="22" t="s">
        <v>70</v>
      </c>
      <c r="G37" s="22" t="s">
        <v>71</v>
      </c>
      <c r="H37" s="22" t="s">
        <v>70</v>
      </c>
      <c r="I37" s="22" t="s">
        <v>72</v>
      </c>
      <c r="J37" s="145"/>
      <c r="K37" s="22" t="s">
        <v>73</v>
      </c>
      <c r="L37" s="145"/>
      <c r="M37" s="22" t="s">
        <v>13</v>
      </c>
    </row>
    <row r="38" spans="1:13" x14ac:dyDescent="0.25">
      <c r="A38" s="13" t="s">
        <v>94</v>
      </c>
      <c r="B38" s="140"/>
      <c r="C38" s="141"/>
      <c r="D38" s="26"/>
      <c r="E38" s="145"/>
      <c r="F38" s="26"/>
      <c r="G38" s="26"/>
      <c r="H38" s="26"/>
      <c r="I38" s="26"/>
      <c r="J38" s="145"/>
      <c r="K38" s="26"/>
      <c r="L38" s="145"/>
      <c r="M38" s="27"/>
    </row>
    <row r="39" spans="1:13" s="5" customFormat="1" ht="31.2" x14ac:dyDescent="0.25">
      <c r="A39" s="10" t="s">
        <v>74</v>
      </c>
      <c r="B39" s="140"/>
      <c r="C39" s="141"/>
      <c r="D39" s="20"/>
      <c r="E39" s="145"/>
      <c r="F39" s="20"/>
      <c r="G39" s="20"/>
      <c r="H39" s="20"/>
      <c r="I39" s="20"/>
      <c r="J39" s="145"/>
      <c r="K39" s="20"/>
      <c r="L39" s="145"/>
      <c r="M39" s="21"/>
    </row>
    <row r="40" spans="1:13" s="5" customFormat="1" ht="15.6" x14ac:dyDescent="0.25">
      <c r="A40" s="12" t="s">
        <v>75</v>
      </c>
      <c r="B40" s="140"/>
      <c r="C40" s="141"/>
      <c r="D40" s="24"/>
      <c r="E40" s="145"/>
      <c r="F40" s="24"/>
      <c r="G40" s="24"/>
      <c r="H40" s="24"/>
      <c r="I40" s="24"/>
      <c r="J40" s="145"/>
      <c r="K40" s="24"/>
      <c r="L40" s="145"/>
      <c r="M40" s="25"/>
    </row>
    <row r="41" spans="1:13" x14ac:dyDescent="0.25">
      <c r="A41" s="11" t="s">
        <v>76</v>
      </c>
      <c r="B41" s="140"/>
      <c r="C41" s="141"/>
      <c r="D41" s="22">
        <v>2</v>
      </c>
      <c r="E41" s="145"/>
      <c r="F41" s="22">
        <v>2</v>
      </c>
      <c r="G41" s="22">
        <v>2</v>
      </c>
      <c r="H41" s="22">
        <v>2</v>
      </c>
      <c r="I41" s="22">
        <v>2</v>
      </c>
      <c r="J41" s="145"/>
      <c r="K41" s="22">
        <v>2</v>
      </c>
      <c r="L41" s="145"/>
      <c r="M41" s="23">
        <v>2</v>
      </c>
    </row>
    <row r="42" spans="1:13" x14ac:dyDescent="0.25">
      <c r="A42" s="11" t="s">
        <v>77</v>
      </c>
      <c r="B42" s="140"/>
      <c r="C42" s="141"/>
      <c r="D42" s="22">
        <v>1</v>
      </c>
      <c r="E42" s="145"/>
      <c r="F42" s="22">
        <v>1</v>
      </c>
      <c r="G42" s="22">
        <v>1</v>
      </c>
      <c r="H42" s="22">
        <v>2</v>
      </c>
      <c r="I42" s="22">
        <v>1</v>
      </c>
      <c r="J42" s="145"/>
      <c r="K42" s="22">
        <v>1</v>
      </c>
      <c r="L42" s="145"/>
      <c r="M42" s="23">
        <v>1</v>
      </c>
    </row>
    <row r="43" spans="1:13" ht="30" x14ac:dyDescent="0.25">
      <c r="A43" s="11" t="s">
        <v>78</v>
      </c>
      <c r="B43" s="140"/>
      <c r="C43" s="141"/>
      <c r="D43" s="22">
        <v>1</v>
      </c>
      <c r="E43" s="145"/>
      <c r="F43" s="22">
        <v>1</v>
      </c>
      <c r="G43" s="22">
        <v>1</v>
      </c>
      <c r="H43" s="22">
        <v>2</v>
      </c>
      <c r="I43" s="22">
        <v>1</v>
      </c>
      <c r="J43" s="145"/>
      <c r="K43" s="22">
        <v>1</v>
      </c>
      <c r="L43" s="145"/>
      <c r="M43" s="23">
        <v>1</v>
      </c>
    </row>
    <row r="44" spans="1:13" x14ac:dyDescent="0.25">
      <c r="A44" s="11" t="s">
        <v>94</v>
      </c>
      <c r="B44" s="140"/>
      <c r="C44" s="141"/>
      <c r="D44" s="22"/>
      <c r="E44" s="145"/>
      <c r="F44" s="22"/>
      <c r="G44" s="22"/>
      <c r="H44" s="22"/>
      <c r="I44" s="22"/>
      <c r="J44" s="145"/>
      <c r="K44" s="22"/>
      <c r="L44" s="145"/>
      <c r="M44" s="23"/>
    </row>
    <row r="45" spans="1:13" s="5" customFormat="1" ht="15.6" x14ac:dyDescent="0.25">
      <c r="A45" s="12" t="s">
        <v>79</v>
      </c>
      <c r="B45" s="140"/>
      <c r="C45" s="141"/>
      <c r="D45" s="24"/>
      <c r="E45" s="145"/>
      <c r="F45" s="24"/>
      <c r="G45" s="24"/>
      <c r="H45" s="24"/>
      <c r="I45" s="24"/>
      <c r="J45" s="145"/>
      <c r="K45" s="24"/>
      <c r="L45" s="145"/>
      <c r="M45" s="25"/>
    </row>
    <row r="46" spans="1:13" x14ac:dyDescent="0.25">
      <c r="A46" s="11" t="s">
        <v>80</v>
      </c>
      <c r="B46" s="140"/>
      <c r="C46" s="141"/>
      <c r="D46" s="22" t="s">
        <v>24</v>
      </c>
      <c r="E46" s="145"/>
      <c r="F46" s="22">
        <v>2</v>
      </c>
      <c r="G46" s="22" t="s">
        <v>24</v>
      </c>
      <c r="H46" s="22" t="s">
        <v>24</v>
      </c>
      <c r="I46" s="22" t="s">
        <v>24</v>
      </c>
      <c r="J46" s="145"/>
      <c r="K46" s="22">
        <v>2</v>
      </c>
      <c r="L46" s="145"/>
      <c r="M46" s="23">
        <v>2</v>
      </c>
    </row>
    <row r="47" spans="1:13" ht="30" x14ac:dyDescent="0.25">
      <c r="A47" s="11" t="s">
        <v>81</v>
      </c>
      <c r="B47" s="140"/>
      <c r="C47" s="141"/>
      <c r="D47" s="22" t="s">
        <v>24</v>
      </c>
      <c r="E47" s="145"/>
      <c r="F47" s="22">
        <v>2</v>
      </c>
      <c r="G47" s="22">
        <v>2</v>
      </c>
      <c r="H47" s="22">
        <v>2</v>
      </c>
      <c r="I47" s="22">
        <v>2</v>
      </c>
      <c r="J47" s="145"/>
      <c r="K47" s="22">
        <v>2</v>
      </c>
      <c r="L47" s="145"/>
      <c r="M47" s="23">
        <v>2</v>
      </c>
    </row>
    <row r="48" spans="1:13" x14ac:dyDescent="0.25">
      <c r="A48" s="11" t="s">
        <v>94</v>
      </c>
      <c r="B48" s="140"/>
      <c r="C48" s="141"/>
      <c r="D48" s="22"/>
      <c r="E48" s="145"/>
      <c r="F48" s="22"/>
      <c r="G48" s="22"/>
      <c r="H48" s="22"/>
      <c r="I48" s="22"/>
      <c r="J48" s="145"/>
      <c r="K48" s="22"/>
      <c r="L48" s="145"/>
      <c r="M48" s="23"/>
    </row>
    <row r="49" spans="1:13" s="5" customFormat="1" ht="15.6" x14ac:dyDescent="0.25">
      <c r="A49" s="12" t="s">
        <v>82</v>
      </c>
      <c r="B49" s="140"/>
      <c r="C49" s="141"/>
      <c r="D49" s="24"/>
      <c r="E49" s="145"/>
      <c r="F49" s="24"/>
      <c r="G49" s="24"/>
      <c r="H49" s="24"/>
      <c r="I49" s="24"/>
      <c r="J49" s="145"/>
      <c r="K49" s="24"/>
      <c r="L49" s="145"/>
      <c r="M49" s="25"/>
    </row>
    <row r="50" spans="1:13" x14ac:dyDescent="0.25">
      <c r="A50" s="11" t="s">
        <v>83</v>
      </c>
      <c r="B50" s="140"/>
      <c r="C50" s="141"/>
      <c r="D50" s="22" t="s">
        <v>24</v>
      </c>
      <c r="E50" s="145"/>
      <c r="F50" s="22" t="s">
        <v>24</v>
      </c>
      <c r="G50" s="22" t="s">
        <v>24</v>
      </c>
      <c r="H50" s="22" t="s">
        <v>24</v>
      </c>
      <c r="I50" s="22" t="s">
        <v>24</v>
      </c>
      <c r="J50" s="145"/>
      <c r="K50" s="22" t="s">
        <v>24</v>
      </c>
      <c r="L50" s="145"/>
      <c r="M50" s="23" t="s">
        <v>24</v>
      </c>
    </row>
    <row r="51" spans="1:13" ht="30" x14ac:dyDescent="0.25">
      <c r="A51" s="11" t="s">
        <v>84</v>
      </c>
      <c r="B51" s="140"/>
      <c r="C51" s="141"/>
      <c r="D51" s="22">
        <v>2</v>
      </c>
      <c r="E51" s="145"/>
      <c r="F51" s="22">
        <v>2</v>
      </c>
      <c r="G51" s="22">
        <v>2</v>
      </c>
      <c r="H51" s="22">
        <v>2</v>
      </c>
      <c r="I51" s="22">
        <v>2</v>
      </c>
      <c r="J51" s="145"/>
      <c r="K51" s="22">
        <v>2</v>
      </c>
      <c r="L51" s="145"/>
      <c r="M51" s="23">
        <v>2</v>
      </c>
    </row>
    <row r="52" spans="1:13" ht="30" x14ac:dyDescent="0.25">
      <c r="A52" s="11" t="s">
        <v>85</v>
      </c>
      <c r="B52" s="140"/>
      <c r="C52" s="141"/>
      <c r="D52" s="22" t="s">
        <v>24</v>
      </c>
      <c r="E52" s="145"/>
      <c r="F52" s="22">
        <v>1</v>
      </c>
      <c r="G52" s="22">
        <v>2</v>
      </c>
      <c r="H52" s="22">
        <v>2</v>
      </c>
      <c r="I52" s="22">
        <v>2</v>
      </c>
      <c r="J52" s="145"/>
      <c r="K52" s="22">
        <v>2</v>
      </c>
      <c r="L52" s="145"/>
      <c r="M52" s="23">
        <v>2</v>
      </c>
    </row>
    <row r="53" spans="1:13" x14ac:dyDescent="0.25">
      <c r="A53" s="11" t="s">
        <v>94</v>
      </c>
      <c r="B53" s="140"/>
      <c r="C53" s="141"/>
      <c r="D53" s="22"/>
      <c r="E53" s="145"/>
      <c r="F53" s="22"/>
      <c r="G53" s="22"/>
      <c r="H53" s="22"/>
      <c r="I53" s="22"/>
      <c r="J53" s="145"/>
      <c r="K53" s="22"/>
      <c r="L53" s="145"/>
      <c r="M53" s="23"/>
    </row>
    <row r="54" spans="1:13" s="5" customFormat="1" ht="15.6" x14ac:dyDescent="0.25">
      <c r="A54" s="12" t="s">
        <v>86</v>
      </c>
      <c r="B54" s="140"/>
      <c r="C54" s="141"/>
      <c r="D54" s="24"/>
      <c r="E54" s="145"/>
      <c r="F54" s="24"/>
      <c r="G54" s="24"/>
      <c r="H54" s="24"/>
      <c r="I54" s="24"/>
      <c r="J54" s="145"/>
      <c r="K54" s="24"/>
      <c r="L54" s="145"/>
      <c r="M54" s="25"/>
    </row>
    <row r="55" spans="1:13" x14ac:dyDescent="0.25">
      <c r="A55" s="11" t="s">
        <v>87</v>
      </c>
      <c r="B55" s="140"/>
      <c r="C55" s="141"/>
      <c r="D55" s="22">
        <v>2</v>
      </c>
      <c r="E55" s="145"/>
      <c r="F55" s="22">
        <v>2</v>
      </c>
      <c r="G55" s="22">
        <v>2</v>
      </c>
      <c r="H55" s="22">
        <v>2</v>
      </c>
      <c r="I55" s="22">
        <v>2</v>
      </c>
      <c r="J55" s="145"/>
      <c r="K55" s="22">
        <v>2</v>
      </c>
      <c r="L55" s="145"/>
      <c r="M55" s="23">
        <v>2</v>
      </c>
    </row>
    <row r="56" spans="1:13" x14ac:dyDescent="0.25">
      <c r="A56" s="11" t="s">
        <v>88</v>
      </c>
      <c r="B56" s="140"/>
      <c r="C56" s="141"/>
      <c r="D56" s="22" t="s">
        <v>24</v>
      </c>
      <c r="E56" s="145"/>
      <c r="F56" s="22" t="s">
        <v>24</v>
      </c>
      <c r="G56" s="22">
        <v>2</v>
      </c>
      <c r="H56" s="22" t="s">
        <v>24</v>
      </c>
      <c r="I56" s="22" t="s">
        <v>24</v>
      </c>
      <c r="J56" s="145"/>
      <c r="K56" s="22" t="s">
        <v>24</v>
      </c>
      <c r="L56" s="145"/>
      <c r="M56" s="23" t="s">
        <v>24</v>
      </c>
    </row>
    <row r="57" spans="1:13" ht="30" x14ac:dyDescent="0.25">
      <c r="A57" s="11" t="s">
        <v>89</v>
      </c>
      <c r="B57" s="140"/>
      <c r="C57" s="141"/>
      <c r="D57" s="22">
        <v>2</v>
      </c>
      <c r="E57" s="145"/>
      <c r="F57" s="22" t="s">
        <v>24</v>
      </c>
      <c r="G57" s="22">
        <v>2</v>
      </c>
      <c r="H57" s="22">
        <v>2</v>
      </c>
      <c r="I57" s="22" t="s">
        <v>24</v>
      </c>
      <c r="J57" s="145"/>
      <c r="K57" s="22">
        <v>2</v>
      </c>
      <c r="L57" s="145"/>
      <c r="M57" s="23">
        <v>2</v>
      </c>
    </row>
    <row r="58" spans="1:13" x14ac:dyDescent="0.25">
      <c r="A58" s="11" t="s">
        <v>90</v>
      </c>
      <c r="B58" s="140"/>
      <c r="C58" s="141"/>
      <c r="D58" s="22" t="s">
        <v>24</v>
      </c>
      <c r="E58" s="145"/>
      <c r="F58" s="22" t="s">
        <v>24</v>
      </c>
      <c r="G58" s="22" t="s">
        <v>24</v>
      </c>
      <c r="H58" s="22" t="s">
        <v>24</v>
      </c>
      <c r="I58" s="22" t="s">
        <v>24</v>
      </c>
      <c r="J58" s="145"/>
      <c r="K58" s="22" t="s">
        <v>24</v>
      </c>
      <c r="L58" s="145"/>
      <c r="M58" s="23" t="s">
        <v>24</v>
      </c>
    </row>
    <row r="59" spans="1:13" x14ac:dyDescent="0.25">
      <c r="A59" s="11" t="s">
        <v>94</v>
      </c>
      <c r="B59" s="140"/>
      <c r="C59" s="141"/>
      <c r="D59" s="22"/>
      <c r="E59" s="145"/>
      <c r="F59" s="22"/>
      <c r="G59" s="22"/>
      <c r="H59" s="22"/>
      <c r="I59" s="22"/>
      <c r="J59" s="145"/>
      <c r="K59" s="22"/>
      <c r="L59" s="145"/>
      <c r="M59" s="23"/>
    </row>
    <row r="60" spans="1:13" s="5" customFormat="1" ht="15.6" x14ac:dyDescent="0.25">
      <c r="A60" s="12" t="s">
        <v>54</v>
      </c>
      <c r="B60" s="140"/>
      <c r="C60" s="141"/>
      <c r="D60" s="24"/>
      <c r="E60" s="145"/>
      <c r="F60" s="24"/>
      <c r="G60" s="24"/>
      <c r="H60" s="24"/>
      <c r="I60" s="24"/>
      <c r="J60" s="145"/>
      <c r="K60" s="24"/>
      <c r="L60" s="145"/>
      <c r="M60" s="25"/>
    </row>
    <row r="61" spans="1:13" ht="30" x14ac:dyDescent="0.25">
      <c r="A61" s="11" t="s">
        <v>91</v>
      </c>
      <c r="B61" s="140"/>
      <c r="C61" s="141"/>
      <c r="D61" s="22">
        <v>2</v>
      </c>
      <c r="E61" s="145"/>
      <c r="F61" s="22">
        <v>2</v>
      </c>
      <c r="G61" s="22">
        <v>1</v>
      </c>
      <c r="H61" s="22">
        <v>2</v>
      </c>
      <c r="I61" s="22">
        <v>2</v>
      </c>
      <c r="J61" s="145"/>
      <c r="K61" s="22">
        <v>1</v>
      </c>
      <c r="L61" s="145"/>
      <c r="M61" s="23">
        <v>2</v>
      </c>
    </row>
    <row r="62" spans="1:13" x14ac:dyDescent="0.25">
      <c r="A62" s="11" t="s">
        <v>92</v>
      </c>
      <c r="B62" s="140"/>
      <c r="C62" s="141"/>
      <c r="D62" s="22">
        <v>1</v>
      </c>
      <c r="E62" s="145"/>
      <c r="F62" s="22">
        <v>2</v>
      </c>
      <c r="G62" s="22">
        <v>1</v>
      </c>
      <c r="H62" s="22" t="s">
        <v>24</v>
      </c>
      <c r="I62" s="22">
        <v>1</v>
      </c>
      <c r="J62" s="145"/>
      <c r="K62" s="22">
        <v>1</v>
      </c>
      <c r="L62" s="145"/>
      <c r="M62" s="23">
        <v>2</v>
      </c>
    </row>
    <row r="63" spans="1:13" ht="30" x14ac:dyDescent="0.25">
      <c r="A63" s="9" t="s">
        <v>93</v>
      </c>
      <c r="B63" s="142"/>
      <c r="C63" s="143"/>
      <c r="D63" s="28">
        <v>1</v>
      </c>
      <c r="E63" s="146"/>
      <c r="F63" s="28">
        <v>1</v>
      </c>
      <c r="G63" s="28">
        <v>1</v>
      </c>
      <c r="H63" s="28">
        <v>1</v>
      </c>
      <c r="I63" s="28">
        <v>1</v>
      </c>
      <c r="J63" s="146"/>
      <c r="K63" s="28">
        <v>1</v>
      </c>
      <c r="L63" s="146"/>
      <c r="M63" s="29">
        <v>1</v>
      </c>
    </row>
    <row r="64" spans="1:13" x14ac:dyDescent="0.25">
      <c r="A64" s="2" t="s">
        <v>94</v>
      </c>
    </row>
  </sheetData>
  <mergeCells count="4">
    <mergeCell ref="B6:C63"/>
    <mergeCell ref="E6:E63"/>
    <mergeCell ref="J6:J63"/>
    <mergeCell ref="L6:L63"/>
  </mergeCells>
  <pageMargins left="0.7" right="0.7" top="0.78740157499999996" bottom="0.78740157499999996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1460-B023-4CB7-9D24-E5DF0B6DFE0E}">
  <sheetPr>
    <tabColor rgb="FF00B0F0"/>
  </sheetPr>
  <dimension ref="A1:N63"/>
  <sheetViews>
    <sheetView zoomScaleNormal="100" workbookViewId="0">
      <selection activeCell="A63" sqref="A63"/>
    </sheetView>
  </sheetViews>
  <sheetFormatPr baseColWidth="10" defaultColWidth="11.54296875" defaultRowHeight="15" x14ac:dyDescent="0.25"/>
  <cols>
    <col min="1" max="1" width="22.1796875" customWidth="1"/>
  </cols>
  <sheetData>
    <row r="1" spans="1:14" x14ac:dyDescent="0.25">
      <c r="A1" s="1" t="s">
        <v>0</v>
      </c>
      <c r="B1" t="s">
        <v>378</v>
      </c>
      <c r="C1" t="s">
        <v>379</v>
      </c>
    </row>
    <row r="2" spans="1:14" x14ac:dyDescent="0.25">
      <c r="A2" s="1" t="s">
        <v>3</v>
      </c>
      <c r="B2" t="s">
        <v>303</v>
      </c>
    </row>
    <row r="4" spans="1:14" x14ac:dyDescent="0.25">
      <c r="A4" s="72" t="s">
        <v>5</v>
      </c>
      <c r="B4" s="73">
        <v>1</v>
      </c>
      <c r="C4" s="74">
        <v>2</v>
      </c>
      <c r="D4" s="74">
        <v>3</v>
      </c>
      <c r="E4" s="74">
        <v>4</v>
      </c>
      <c r="F4" s="74">
        <v>5</v>
      </c>
      <c r="G4" s="74">
        <v>6</v>
      </c>
      <c r="H4" s="74">
        <v>7</v>
      </c>
      <c r="I4" s="74">
        <v>8</v>
      </c>
      <c r="J4" s="74">
        <v>9</v>
      </c>
      <c r="K4" s="74">
        <v>10</v>
      </c>
      <c r="L4" s="74">
        <v>11</v>
      </c>
      <c r="M4" s="75">
        <v>12</v>
      </c>
      <c r="N4" s="46"/>
    </row>
    <row r="5" spans="1:14" x14ac:dyDescent="0.25">
      <c r="A5" s="76" t="s">
        <v>6</v>
      </c>
      <c r="B5" s="77">
        <v>44449</v>
      </c>
      <c r="C5" s="78">
        <v>44456</v>
      </c>
      <c r="D5" s="78">
        <v>44463</v>
      </c>
      <c r="E5" s="78">
        <v>44470</v>
      </c>
      <c r="F5" s="78">
        <v>44477</v>
      </c>
      <c r="G5" s="78">
        <v>44484</v>
      </c>
      <c r="H5" s="78">
        <v>44491</v>
      </c>
      <c r="I5" s="78">
        <v>44498</v>
      </c>
      <c r="J5" s="78">
        <v>44505</v>
      </c>
      <c r="K5" s="78">
        <v>44512</v>
      </c>
      <c r="L5" s="78">
        <v>44519</v>
      </c>
      <c r="M5" s="79">
        <v>44526</v>
      </c>
      <c r="N5" s="46"/>
    </row>
    <row r="6" spans="1:14" s="6" customFormat="1" ht="15.6" x14ac:dyDescent="0.3">
      <c r="A6" s="80" t="s">
        <v>7</v>
      </c>
      <c r="B6" s="147"/>
      <c r="C6" s="52"/>
      <c r="D6" s="52"/>
      <c r="E6" s="144">
        <v>2.1666666666666665</v>
      </c>
      <c r="F6" s="52"/>
      <c r="G6" s="52"/>
      <c r="H6" s="52"/>
      <c r="I6" s="52"/>
      <c r="J6" s="144" t="s">
        <v>10</v>
      </c>
      <c r="K6" s="52"/>
      <c r="L6" s="52"/>
      <c r="M6" s="53"/>
      <c r="N6" s="54"/>
    </row>
    <row r="7" spans="1:14" x14ac:dyDescent="0.25">
      <c r="A7" s="11" t="s">
        <v>12</v>
      </c>
      <c r="B7" s="148"/>
      <c r="C7" s="55">
        <v>2</v>
      </c>
      <c r="D7" s="55">
        <v>3</v>
      </c>
      <c r="E7" s="145"/>
      <c r="F7" s="55">
        <v>2</v>
      </c>
      <c r="G7" s="55">
        <v>3</v>
      </c>
      <c r="H7" s="55"/>
      <c r="I7" s="55"/>
      <c r="J7" s="145"/>
      <c r="K7" s="55"/>
      <c r="L7" s="55">
        <v>0</v>
      </c>
      <c r="M7" s="56">
        <v>0</v>
      </c>
      <c r="N7" s="46"/>
    </row>
    <row r="8" spans="1:14" ht="30" x14ac:dyDescent="0.25">
      <c r="A8" s="11" t="s">
        <v>15</v>
      </c>
      <c r="B8" s="148"/>
      <c r="C8" s="55">
        <v>2</v>
      </c>
      <c r="D8" s="55">
        <v>2</v>
      </c>
      <c r="E8" s="145"/>
      <c r="F8" s="55">
        <v>2</v>
      </c>
      <c r="G8" s="55"/>
      <c r="H8" s="55"/>
      <c r="I8" s="55"/>
      <c r="J8" s="145"/>
      <c r="K8" s="55"/>
      <c r="L8" s="55">
        <v>0</v>
      </c>
      <c r="M8" s="56">
        <v>0</v>
      </c>
      <c r="N8" s="46"/>
    </row>
    <row r="9" spans="1:14" x14ac:dyDescent="0.25">
      <c r="A9" s="11" t="s">
        <v>18</v>
      </c>
      <c r="B9" s="148"/>
      <c r="C9" s="55">
        <v>2</v>
      </c>
      <c r="D9" s="55">
        <v>2</v>
      </c>
      <c r="E9" s="145"/>
      <c r="F9" s="55"/>
      <c r="G9" s="55"/>
      <c r="H9" s="55"/>
      <c r="I9" s="55"/>
      <c r="J9" s="145"/>
      <c r="K9" s="55"/>
      <c r="L9" s="55">
        <v>1</v>
      </c>
      <c r="M9" s="56">
        <v>0</v>
      </c>
      <c r="N9" s="46"/>
    </row>
    <row r="10" spans="1:14" x14ac:dyDescent="0.25">
      <c r="A10" s="11" t="s">
        <v>23</v>
      </c>
      <c r="B10" s="148"/>
      <c r="C10" s="55"/>
      <c r="D10" s="55"/>
      <c r="E10" s="145"/>
      <c r="F10" s="55">
        <v>0</v>
      </c>
      <c r="G10" s="55">
        <v>0</v>
      </c>
      <c r="H10" s="55">
        <v>0</v>
      </c>
      <c r="I10" s="55">
        <v>0</v>
      </c>
      <c r="J10" s="145"/>
      <c r="K10" s="55">
        <v>0</v>
      </c>
      <c r="L10" s="55">
        <v>0</v>
      </c>
      <c r="M10" s="56">
        <v>0</v>
      </c>
      <c r="N10" s="46"/>
    </row>
    <row r="11" spans="1:14" x14ac:dyDescent="0.25">
      <c r="A11" s="11" t="s">
        <v>25</v>
      </c>
      <c r="B11" s="148"/>
      <c r="C11" s="55"/>
      <c r="D11" s="55"/>
      <c r="E11" s="145"/>
      <c r="F11" s="55">
        <v>0</v>
      </c>
      <c r="G11" s="55"/>
      <c r="H11" s="55"/>
      <c r="I11" s="55"/>
      <c r="J11" s="145"/>
      <c r="K11" s="55"/>
      <c r="L11" s="55"/>
      <c r="M11" s="56"/>
      <c r="N11" s="46"/>
    </row>
    <row r="12" spans="1:14" ht="30" x14ac:dyDescent="0.25">
      <c r="A12" s="11" t="s">
        <v>26</v>
      </c>
      <c r="B12" s="148"/>
      <c r="C12" s="55">
        <v>1</v>
      </c>
      <c r="D12" s="55">
        <v>2</v>
      </c>
      <c r="E12" s="145"/>
      <c r="F12" s="55"/>
      <c r="G12" s="55"/>
      <c r="H12" s="55"/>
      <c r="I12" s="55"/>
      <c r="J12" s="145"/>
      <c r="K12" s="55"/>
      <c r="L12" s="55">
        <v>1</v>
      </c>
      <c r="M12" s="56">
        <v>0</v>
      </c>
      <c r="N12" s="46"/>
    </row>
    <row r="13" spans="1:14" x14ac:dyDescent="0.25">
      <c r="A13" s="11" t="s">
        <v>27</v>
      </c>
      <c r="B13" s="148"/>
      <c r="C13" s="55" t="s">
        <v>24</v>
      </c>
      <c r="D13" s="55" t="s">
        <v>24</v>
      </c>
      <c r="E13" s="145"/>
      <c r="F13" s="55">
        <v>0</v>
      </c>
      <c r="G13" s="55">
        <v>0</v>
      </c>
      <c r="H13" s="55" t="s">
        <v>24</v>
      </c>
      <c r="I13" s="55">
        <v>0</v>
      </c>
      <c r="J13" s="145"/>
      <c r="K13" s="55">
        <v>1</v>
      </c>
      <c r="L13" s="55">
        <v>0</v>
      </c>
      <c r="M13" s="56">
        <v>0</v>
      </c>
      <c r="N13" s="46"/>
    </row>
    <row r="14" spans="1:14" x14ac:dyDescent="0.25">
      <c r="A14" s="11" t="s">
        <v>30</v>
      </c>
      <c r="B14" s="148"/>
      <c r="C14" s="55">
        <v>2</v>
      </c>
      <c r="D14" s="55">
        <v>2</v>
      </c>
      <c r="E14" s="145"/>
      <c r="F14" s="55">
        <v>2</v>
      </c>
      <c r="G14" s="55">
        <v>2</v>
      </c>
      <c r="H14" s="55">
        <v>2</v>
      </c>
      <c r="I14" s="55">
        <v>2</v>
      </c>
      <c r="J14" s="145"/>
      <c r="K14" s="55">
        <v>2</v>
      </c>
      <c r="L14" s="55">
        <v>2</v>
      </c>
      <c r="M14" s="56">
        <v>2</v>
      </c>
      <c r="N14" s="46"/>
    </row>
    <row r="15" spans="1:14" x14ac:dyDescent="0.25">
      <c r="A15" s="11" t="s">
        <v>32</v>
      </c>
      <c r="B15" s="148"/>
      <c r="C15" s="55">
        <v>4</v>
      </c>
      <c r="D15" s="55">
        <v>4</v>
      </c>
      <c r="E15" s="145"/>
      <c r="F15" s="55"/>
      <c r="G15" s="55"/>
      <c r="H15" s="55"/>
      <c r="I15" s="55"/>
      <c r="J15" s="145"/>
      <c r="K15" s="55"/>
      <c r="L15" s="55"/>
      <c r="M15" s="56">
        <v>1</v>
      </c>
      <c r="N15" s="46"/>
    </row>
    <row r="16" spans="1:14" x14ac:dyDescent="0.25">
      <c r="A16" s="11" t="s">
        <v>36</v>
      </c>
      <c r="B16" s="148"/>
      <c r="C16" s="55"/>
      <c r="D16" s="55">
        <v>1</v>
      </c>
      <c r="E16" s="145"/>
      <c r="F16" s="55">
        <v>1</v>
      </c>
      <c r="G16" s="55">
        <v>2</v>
      </c>
      <c r="H16" s="55"/>
      <c r="I16" s="55"/>
      <c r="J16" s="145"/>
      <c r="K16" s="55"/>
      <c r="L16" s="55" t="s">
        <v>24</v>
      </c>
      <c r="M16" s="56" t="s">
        <v>24</v>
      </c>
      <c r="N16" s="46"/>
    </row>
    <row r="17" spans="1:14" x14ac:dyDescent="0.25">
      <c r="A17" s="100" t="s">
        <v>94</v>
      </c>
      <c r="B17" s="148"/>
      <c r="C17" s="55">
        <f>AVERAGE(C7:C16)</f>
        <v>2.1666666666666665</v>
      </c>
      <c r="D17" s="55">
        <f>AVERAGE(D7:D16)</f>
        <v>2.2857142857142856</v>
      </c>
      <c r="E17" s="145"/>
      <c r="F17" s="55">
        <f>AVERAGE(F7:F16)</f>
        <v>1</v>
      </c>
      <c r="G17" s="55">
        <f>AVERAGE(G7:G16)</f>
        <v>1.4</v>
      </c>
      <c r="H17" s="55">
        <f>AVERAGE(H7:H16)</f>
        <v>1</v>
      </c>
      <c r="I17" s="55">
        <f>AVERAGE(I7:I16)</f>
        <v>0.66666666666666663</v>
      </c>
      <c r="J17" s="145"/>
      <c r="K17" s="55">
        <f>AVERAGE(K7:K16)</f>
        <v>1</v>
      </c>
      <c r="L17" s="55">
        <f>AVERAGE(L7:L16)</f>
        <v>0.5714285714285714</v>
      </c>
      <c r="M17" s="55">
        <f>AVERAGE(M7:M16)</f>
        <v>0.375</v>
      </c>
      <c r="N17" s="46"/>
    </row>
    <row r="18" spans="1:14" s="6" customFormat="1" ht="15.6" x14ac:dyDescent="0.25">
      <c r="A18" s="12" t="s">
        <v>37</v>
      </c>
      <c r="B18" s="148"/>
      <c r="C18" s="62"/>
      <c r="D18" s="62"/>
      <c r="E18" s="145"/>
      <c r="F18" s="62"/>
      <c r="G18" s="62"/>
      <c r="H18" s="62"/>
      <c r="I18" s="62"/>
      <c r="J18" s="145"/>
      <c r="K18" s="62"/>
      <c r="L18" s="62"/>
      <c r="M18" s="63"/>
      <c r="N18" s="54"/>
    </row>
    <row r="19" spans="1:14" s="6" customFormat="1" ht="15.6" x14ac:dyDescent="0.25">
      <c r="A19" s="12" t="s">
        <v>38</v>
      </c>
      <c r="B19" s="148"/>
      <c r="C19" s="62"/>
      <c r="D19" s="62"/>
      <c r="E19" s="145"/>
      <c r="F19" s="62"/>
      <c r="G19" s="62"/>
      <c r="H19" s="62"/>
      <c r="I19" s="62"/>
      <c r="J19" s="145"/>
      <c r="K19" s="62"/>
      <c r="L19" s="62"/>
      <c r="M19" s="63"/>
      <c r="N19" s="54"/>
    </row>
    <row r="20" spans="1:14" ht="60" x14ac:dyDescent="0.25">
      <c r="A20" s="11" t="s">
        <v>39</v>
      </c>
      <c r="B20" s="148"/>
      <c r="C20" s="55" t="s">
        <v>399</v>
      </c>
      <c r="D20" s="55" t="s">
        <v>400</v>
      </c>
      <c r="E20" s="145"/>
      <c r="F20" s="55" t="s">
        <v>401</v>
      </c>
      <c r="G20" s="55" t="s">
        <v>269</v>
      </c>
      <c r="H20" s="55" t="s">
        <v>402</v>
      </c>
      <c r="I20" s="55" t="s">
        <v>403</v>
      </c>
      <c r="J20" s="145"/>
      <c r="K20" s="55" t="s">
        <v>403</v>
      </c>
      <c r="L20" s="55" t="s">
        <v>404</v>
      </c>
      <c r="M20" s="56" t="s">
        <v>405</v>
      </c>
      <c r="N20" s="46"/>
    </row>
    <row r="21" spans="1:14" ht="45" x14ac:dyDescent="0.25">
      <c r="A21" s="11" t="s">
        <v>47</v>
      </c>
      <c r="B21" s="148"/>
      <c r="C21" s="55" t="s">
        <v>276</v>
      </c>
      <c r="D21" s="55" t="s">
        <v>336</v>
      </c>
      <c r="E21" s="145"/>
      <c r="F21" s="55" t="s">
        <v>406</v>
      </c>
      <c r="G21" s="55" t="s">
        <v>407</v>
      </c>
      <c r="H21" s="55" t="s">
        <v>24</v>
      </c>
      <c r="I21" s="55"/>
      <c r="J21" s="145"/>
      <c r="K21" s="55" t="s">
        <v>51</v>
      </c>
      <c r="L21" s="55" t="s">
        <v>137</v>
      </c>
      <c r="M21" s="56" t="s">
        <v>137</v>
      </c>
      <c r="N21" s="46"/>
    </row>
    <row r="22" spans="1:14" ht="30" x14ac:dyDescent="0.25">
      <c r="A22" s="11" t="s">
        <v>52</v>
      </c>
      <c r="B22" s="148"/>
      <c r="C22" s="55" t="s">
        <v>150</v>
      </c>
      <c r="D22" s="55" t="s">
        <v>408</v>
      </c>
      <c r="E22" s="145"/>
      <c r="F22" s="55" t="s">
        <v>409</v>
      </c>
      <c r="G22" s="55" t="s">
        <v>150</v>
      </c>
      <c r="H22" s="55" t="s">
        <v>410</v>
      </c>
      <c r="I22" s="55" t="s">
        <v>411</v>
      </c>
      <c r="J22" s="145"/>
      <c r="K22" s="55" t="s">
        <v>137</v>
      </c>
      <c r="L22" s="55" t="s">
        <v>137</v>
      </c>
      <c r="M22" s="56" t="s">
        <v>137</v>
      </c>
      <c r="N22" s="46"/>
    </row>
    <row r="23" spans="1:14" x14ac:dyDescent="0.25">
      <c r="A23" s="88" t="s">
        <v>94</v>
      </c>
      <c r="B23" s="148"/>
      <c r="C23" s="55"/>
      <c r="D23" s="55"/>
      <c r="E23" s="145"/>
      <c r="F23" s="55"/>
      <c r="G23" s="55"/>
      <c r="H23" s="55"/>
      <c r="I23" s="55"/>
      <c r="J23" s="145"/>
      <c r="K23" s="55"/>
      <c r="L23" s="55"/>
      <c r="M23" s="56"/>
      <c r="N23" s="46"/>
    </row>
    <row r="24" spans="1:14" s="6" customFormat="1" ht="15.6" x14ac:dyDescent="0.25">
      <c r="A24" s="12" t="s">
        <v>53</v>
      </c>
      <c r="B24" s="148"/>
      <c r="C24" s="62"/>
      <c r="D24" s="62"/>
      <c r="E24" s="145"/>
      <c r="F24" s="62"/>
      <c r="G24" s="62"/>
      <c r="H24" s="62"/>
      <c r="I24" s="62"/>
      <c r="J24" s="145"/>
      <c r="K24" s="62"/>
      <c r="L24" s="62"/>
      <c r="M24" s="63"/>
      <c r="N24" s="54"/>
    </row>
    <row r="25" spans="1:14" x14ac:dyDescent="0.25">
      <c r="A25" s="11" t="s">
        <v>54</v>
      </c>
      <c r="B25" s="148"/>
      <c r="C25" s="55" t="s">
        <v>412</v>
      </c>
      <c r="D25" s="55" t="s">
        <v>413</v>
      </c>
      <c r="E25" s="145"/>
      <c r="F25" s="55" t="s">
        <v>414</v>
      </c>
      <c r="G25" s="55" t="s">
        <v>13</v>
      </c>
      <c r="H25" s="55" t="s">
        <v>13</v>
      </c>
      <c r="I25" s="55" t="s">
        <v>350</v>
      </c>
      <c r="J25" s="145"/>
      <c r="K25" s="55" t="s">
        <v>51</v>
      </c>
      <c r="L25" s="55" t="s">
        <v>415</v>
      </c>
      <c r="M25" s="56" t="s">
        <v>137</v>
      </c>
      <c r="N25" s="46"/>
    </row>
    <row r="26" spans="1:14" x14ac:dyDescent="0.25">
      <c r="A26" s="11" t="s">
        <v>55</v>
      </c>
      <c r="B26" s="148"/>
      <c r="C26" s="55"/>
      <c r="D26" s="55"/>
      <c r="E26" s="145"/>
      <c r="F26" s="55"/>
      <c r="G26" s="55"/>
      <c r="H26" s="55"/>
      <c r="I26" s="55"/>
      <c r="J26" s="145"/>
      <c r="K26" s="55"/>
      <c r="L26" s="55"/>
      <c r="M26" s="56"/>
      <c r="N26" s="46"/>
    </row>
    <row r="27" spans="1:14" x14ac:dyDescent="0.25">
      <c r="A27" s="11" t="s">
        <v>59</v>
      </c>
      <c r="B27" s="148"/>
      <c r="C27" s="55"/>
      <c r="D27" s="55"/>
      <c r="E27" s="145"/>
      <c r="F27" s="55"/>
      <c r="G27" s="55"/>
      <c r="H27" s="55"/>
      <c r="I27" s="55"/>
      <c r="J27" s="145"/>
      <c r="K27" s="55"/>
      <c r="L27" s="55"/>
      <c r="M27" s="56"/>
      <c r="N27" s="46"/>
    </row>
    <row r="28" spans="1:14" x14ac:dyDescent="0.25">
      <c r="A28" s="88" t="s">
        <v>94</v>
      </c>
      <c r="B28" s="148"/>
      <c r="C28" s="55"/>
      <c r="D28" s="55"/>
      <c r="E28" s="145"/>
      <c r="F28" s="55"/>
      <c r="G28" s="55"/>
      <c r="H28" s="55"/>
      <c r="I28" s="55"/>
      <c r="J28" s="145"/>
      <c r="K28" s="55"/>
      <c r="L28" s="55"/>
      <c r="M28" s="56"/>
      <c r="N28" s="46"/>
    </row>
    <row r="29" spans="1:14" s="6" customFormat="1" ht="15.6" x14ac:dyDescent="0.25">
      <c r="A29" s="12" t="s">
        <v>60</v>
      </c>
      <c r="B29" s="148"/>
      <c r="C29" s="62"/>
      <c r="D29" s="62"/>
      <c r="E29" s="145"/>
      <c r="F29" s="62"/>
      <c r="G29" s="62"/>
      <c r="H29" s="62"/>
      <c r="I29" s="62"/>
      <c r="J29" s="145"/>
      <c r="K29" s="62"/>
      <c r="L29" s="62"/>
      <c r="M29" s="63"/>
      <c r="N29" s="54"/>
    </row>
    <row r="30" spans="1:14" x14ac:dyDescent="0.25">
      <c r="A30" s="11" t="s">
        <v>61</v>
      </c>
      <c r="B30" s="148"/>
      <c r="C30" s="55" t="s">
        <v>416</v>
      </c>
      <c r="D30" s="55" t="s">
        <v>13</v>
      </c>
      <c r="E30" s="145"/>
      <c r="F30" s="55" t="s">
        <v>395</v>
      </c>
      <c r="G30" s="55" t="s">
        <v>417</v>
      </c>
      <c r="H30" s="55" t="s">
        <v>211</v>
      </c>
      <c r="I30" s="55" t="s">
        <v>13</v>
      </c>
      <c r="J30" s="145"/>
      <c r="K30" s="55" t="s">
        <v>137</v>
      </c>
      <c r="L30" s="55" t="s">
        <v>137</v>
      </c>
      <c r="M30" s="56" t="s">
        <v>137</v>
      </c>
      <c r="N30" s="46"/>
    </row>
    <row r="31" spans="1:14" x14ac:dyDescent="0.25">
      <c r="A31" s="11" t="s">
        <v>64</v>
      </c>
      <c r="B31" s="148"/>
      <c r="C31" s="55"/>
      <c r="D31" s="55"/>
      <c r="E31" s="145"/>
      <c r="F31" s="55"/>
      <c r="G31" s="55"/>
      <c r="H31" s="55"/>
      <c r="I31" s="55"/>
      <c r="J31" s="145"/>
      <c r="K31" s="55"/>
      <c r="L31" s="55"/>
      <c r="M31" s="56"/>
      <c r="N31" s="46"/>
    </row>
    <row r="32" spans="1:14" x14ac:dyDescent="0.25">
      <c r="A32" s="11" t="s">
        <v>65</v>
      </c>
      <c r="B32" s="148"/>
      <c r="C32" s="55"/>
      <c r="D32" s="55"/>
      <c r="E32" s="145"/>
      <c r="F32" s="55"/>
      <c r="G32" s="55"/>
      <c r="H32" s="55"/>
      <c r="I32" s="55"/>
      <c r="J32" s="145"/>
      <c r="K32" s="55"/>
      <c r="L32" s="55"/>
      <c r="M32" s="56"/>
      <c r="N32" s="46"/>
    </row>
    <row r="33" spans="1:14" ht="30" x14ac:dyDescent="0.25">
      <c r="A33" s="11" t="s">
        <v>66</v>
      </c>
      <c r="B33" s="148"/>
      <c r="C33" s="55" t="s">
        <v>24</v>
      </c>
      <c r="D33" s="55" t="s">
        <v>269</v>
      </c>
      <c r="E33" s="145"/>
      <c r="F33" s="55"/>
      <c r="G33" s="55"/>
      <c r="H33" s="55"/>
      <c r="I33" s="55"/>
      <c r="J33" s="145"/>
      <c r="K33" s="55"/>
      <c r="L33" s="55" t="s">
        <v>418</v>
      </c>
      <c r="M33" s="56"/>
      <c r="N33" s="46"/>
    </row>
    <row r="34" spans="1:14" x14ac:dyDescent="0.25">
      <c r="A34" s="88" t="s">
        <v>94</v>
      </c>
      <c r="B34" s="148"/>
      <c r="C34" s="55"/>
      <c r="D34" s="55"/>
      <c r="E34" s="145"/>
      <c r="F34" s="55"/>
      <c r="G34" s="55"/>
      <c r="H34" s="55"/>
      <c r="I34" s="55"/>
      <c r="J34" s="145"/>
      <c r="K34" s="55"/>
      <c r="L34" s="55"/>
      <c r="M34" s="56"/>
      <c r="N34" s="46"/>
    </row>
    <row r="35" spans="1:14" s="6" customFormat="1" ht="15.6" x14ac:dyDescent="0.25">
      <c r="A35" s="12" t="s">
        <v>67</v>
      </c>
      <c r="B35" s="148"/>
      <c r="C35" s="62"/>
      <c r="D35" s="62"/>
      <c r="E35" s="145"/>
      <c r="F35" s="62"/>
      <c r="G35" s="62"/>
      <c r="H35" s="62"/>
      <c r="I35" s="62"/>
      <c r="J35" s="145"/>
      <c r="K35" s="62"/>
      <c r="L35" s="62"/>
      <c r="M35" s="63"/>
      <c r="N35" s="54"/>
    </row>
    <row r="36" spans="1:14" ht="30" x14ac:dyDescent="0.25">
      <c r="A36" s="11" t="s">
        <v>68</v>
      </c>
      <c r="B36" s="148"/>
      <c r="C36" s="55" t="s">
        <v>419</v>
      </c>
      <c r="D36" s="55" t="s">
        <v>420</v>
      </c>
      <c r="E36" s="145"/>
      <c r="F36" s="55" t="s">
        <v>70</v>
      </c>
      <c r="G36" s="55" t="s">
        <v>421</v>
      </c>
      <c r="H36" s="55" t="s">
        <v>422</v>
      </c>
      <c r="I36" s="55"/>
      <c r="J36" s="145"/>
      <c r="K36" s="55"/>
      <c r="L36" s="55" t="s">
        <v>423</v>
      </c>
      <c r="M36" s="56"/>
      <c r="N36" s="46"/>
    </row>
    <row r="37" spans="1:14" x14ac:dyDescent="0.25">
      <c r="A37" s="101" t="s">
        <v>94</v>
      </c>
      <c r="B37" s="148"/>
      <c r="C37" s="65"/>
      <c r="D37" s="55"/>
      <c r="E37" s="145"/>
      <c r="F37" s="65"/>
      <c r="G37" s="65"/>
      <c r="H37" s="65"/>
      <c r="I37" s="65"/>
      <c r="J37" s="145"/>
      <c r="K37" s="65"/>
      <c r="L37" s="65"/>
      <c r="M37" s="66"/>
      <c r="N37" s="46"/>
    </row>
    <row r="38" spans="1:14" s="6" customFormat="1" ht="31.2" x14ac:dyDescent="0.25">
      <c r="A38" s="10" t="s">
        <v>74</v>
      </c>
      <c r="B38" s="148"/>
      <c r="C38" s="52"/>
      <c r="D38" s="62"/>
      <c r="E38" s="145"/>
      <c r="F38" s="52"/>
      <c r="G38" s="52"/>
      <c r="H38" s="52"/>
      <c r="I38" s="52"/>
      <c r="J38" s="145"/>
      <c r="K38" s="52"/>
      <c r="L38" s="52"/>
      <c r="M38" s="53"/>
      <c r="N38" s="54"/>
    </row>
    <row r="39" spans="1:14" s="6" customFormat="1" ht="15.6" x14ac:dyDescent="0.25">
      <c r="A39" s="12" t="s">
        <v>75</v>
      </c>
      <c r="B39" s="148"/>
      <c r="C39" s="62"/>
      <c r="D39" s="62"/>
      <c r="E39" s="145"/>
      <c r="F39" s="62"/>
      <c r="G39" s="62"/>
      <c r="H39" s="62"/>
      <c r="I39" s="62"/>
      <c r="J39" s="145"/>
      <c r="K39" s="62"/>
      <c r="L39" s="62"/>
      <c r="M39" s="63"/>
      <c r="N39" s="54"/>
    </row>
    <row r="40" spans="1:14" x14ac:dyDescent="0.25">
      <c r="A40" s="11" t="s">
        <v>76</v>
      </c>
      <c r="B40" s="148"/>
      <c r="C40" s="55">
        <v>2</v>
      </c>
      <c r="D40" s="55">
        <v>2</v>
      </c>
      <c r="E40" s="145"/>
      <c r="F40" s="55">
        <v>2</v>
      </c>
      <c r="G40" s="55">
        <v>2</v>
      </c>
      <c r="H40" s="55">
        <v>2</v>
      </c>
      <c r="I40" s="55">
        <v>2</v>
      </c>
      <c r="J40" s="145"/>
      <c r="K40" s="55">
        <v>2</v>
      </c>
      <c r="L40" s="55">
        <v>1</v>
      </c>
      <c r="M40" s="55">
        <v>1</v>
      </c>
      <c r="N40" s="46"/>
    </row>
    <row r="41" spans="1:14" x14ac:dyDescent="0.25">
      <c r="A41" s="11" t="s">
        <v>77</v>
      </c>
      <c r="B41" s="148"/>
      <c r="C41" s="55" t="s">
        <v>24</v>
      </c>
      <c r="D41" s="55" t="s">
        <v>24</v>
      </c>
      <c r="E41" s="145"/>
      <c r="F41" s="55" t="s">
        <v>24</v>
      </c>
      <c r="G41" s="55" t="s">
        <v>24</v>
      </c>
      <c r="H41" s="55" t="s">
        <v>24</v>
      </c>
      <c r="I41" s="55" t="s">
        <v>24</v>
      </c>
      <c r="J41" s="145"/>
      <c r="K41" s="55" t="s">
        <v>24</v>
      </c>
      <c r="L41" s="55" t="s">
        <v>24</v>
      </c>
      <c r="M41" s="55" t="s">
        <v>24</v>
      </c>
      <c r="N41" s="46"/>
    </row>
    <row r="42" spans="1:14" ht="30" x14ac:dyDescent="0.25">
      <c r="A42" s="11" t="s">
        <v>78</v>
      </c>
      <c r="B42" s="148"/>
      <c r="C42" s="55">
        <v>1</v>
      </c>
      <c r="D42" s="55">
        <v>1</v>
      </c>
      <c r="E42" s="145"/>
      <c r="F42" s="55">
        <v>1</v>
      </c>
      <c r="G42" s="55">
        <v>1</v>
      </c>
      <c r="H42" s="55">
        <v>1</v>
      </c>
      <c r="I42" s="55">
        <v>1</v>
      </c>
      <c r="J42" s="145"/>
      <c r="K42" s="55">
        <v>1</v>
      </c>
      <c r="L42" s="55">
        <v>1</v>
      </c>
      <c r="M42" s="55">
        <v>1</v>
      </c>
      <c r="N42" s="46"/>
    </row>
    <row r="43" spans="1:14" x14ac:dyDescent="0.25">
      <c r="A43" s="88" t="s">
        <v>94</v>
      </c>
      <c r="B43" s="148"/>
      <c r="C43" s="55"/>
      <c r="D43" s="55"/>
      <c r="E43" s="145"/>
      <c r="F43" s="55"/>
      <c r="G43" s="55"/>
      <c r="H43" s="55"/>
      <c r="I43" s="55"/>
      <c r="J43" s="145"/>
      <c r="K43" s="55"/>
      <c r="L43" s="55"/>
      <c r="M43" s="55"/>
      <c r="N43" s="46"/>
    </row>
    <row r="44" spans="1:14" s="6" customFormat="1" ht="15.6" x14ac:dyDescent="0.25">
      <c r="A44" s="12" t="s">
        <v>79</v>
      </c>
      <c r="B44" s="148"/>
      <c r="C44" s="62"/>
      <c r="D44" s="62"/>
      <c r="E44" s="145"/>
      <c r="F44" s="62"/>
      <c r="G44" s="62"/>
      <c r="H44" s="62"/>
      <c r="I44" s="62"/>
      <c r="J44" s="145"/>
      <c r="K44" s="62"/>
      <c r="L44" s="62"/>
      <c r="M44" s="62"/>
      <c r="N44" s="54"/>
    </row>
    <row r="45" spans="1:14" x14ac:dyDescent="0.25">
      <c r="A45" s="11" t="s">
        <v>80</v>
      </c>
      <c r="B45" s="148"/>
      <c r="C45" s="55">
        <v>1</v>
      </c>
      <c r="D45" s="55">
        <v>1</v>
      </c>
      <c r="E45" s="145"/>
      <c r="F45" s="55">
        <v>1</v>
      </c>
      <c r="G45" s="55">
        <v>1</v>
      </c>
      <c r="H45" s="55">
        <v>1</v>
      </c>
      <c r="I45" s="55">
        <v>1</v>
      </c>
      <c r="J45" s="145"/>
      <c r="K45" s="55">
        <v>1</v>
      </c>
      <c r="L45" s="55">
        <v>1</v>
      </c>
      <c r="M45" s="55">
        <v>1</v>
      </c>
      <c r="N45" s="46"/>
    </row>
    <row r="46" spans="1:14" ht="30" x14ac:dyDescent="0.25">
      <c r="A46" s="11" t="s">
        <v>81</v>
      </c>
      <c r="B46" s="148"/>
      <c r="C46" s="55">
        <v>1</v>
      </c>
      <c r="D46" s="55">
        <v>2</v>
      </c>
      <c r="E46" s="145"/>
      <c r="F46" s="55">
        <v>1</v>
      </c>
      <c r="G46" s="55">
        <v>2</v>
      </c>
      <c r="H46" s="55">
        <v>2</v>
      </c>
      <c r="I46" s="55">
        <v>1</v>
      </c>
      <c r="J46" s="145"/>
      <c r="K46" s="55">
        <v>1</v>
      </c>
      <c r="L46" s="55">
        <v>2</v>
      </c>
      <c r="M46" s="55">
        <v>2</v>
      </c>
      <c r="N46" s="46"/>
    </row>
    <row r="47" spans="1:14" x14ac:dyDescent="0.25">
      <c r="A47" s="88" t="s">
        <v>94</v>
      </c>
      <c r="B47" s="148"/>
      <c r="C47" s="55"/>
      <c r="D47" s="55"/>
      <c r="E47" s="145"/>
      <c r="F47" s="55"/>
      <c r="G47" s="55"/>
      <c r="H47" s="55"/>
      <c r="I47" s="55"/>
      <c r="J47" s="145"/>
      <c r="K47" s="55"/>
      <c r="L47" s="55"/>
      <c r="M47" s="55"/>
      <c r="N47" s="46"/>
    </row>
    <row r="48" spans="1:14" s="6" customFormat="1" ht="15.6" x14ac:dyDescent="0.25">
      <c r="A48" s="12" t="s">
        <v>82</v>
      </c>
      <c r="B48" s="148"/>
      <c r="C48" s="62"/>
      <c r="D48" s="62"/>
      <c r="E48" s="145"/>
      <c r="F48" s="62"/>
      <c r="G48" s="62"/>
      <c r="H48" s="62"/>
      <c r="I48" s="62"/>
      <c r="J48" s="145"/>
      <c r="K48" s="62"/>
      <c r="L48" s="62"/>
      <c r="M48" s="62"/>
      <c r="N48" s="54"/>
    </row>
    <row r="49" spans="1:14" x14ac:dyDescent="0.25">
      <c r="A49" s="11" t="s">
        <v>83</v>
      </c>
      <c r="B49" s="148"/>
      <c r="C49" s="55">
        <v>1</v>
      </c>
      <c r="D49" s="55">
        <v>1</v>
      </c>
      <c r="E49" s="145"/>
      <c r="F49" s="55">
        <v>2</v>
      </c>
      <c r="G49" s="55">
        <v>2</v>
      </c>
      <c r="H49" s="55">
        <v>1</v>
      </c>
      <c r="I49" s="55">
        <v>2</v>
      </c>
      <c r="J49" s="145"/>
      <c r="K49" s="55">
        <v>2</v>
      </c>
      <c r="L49" s="55">
        <v>1</v>
      </c>
      <c r="M49" s="55">
        <v>1</v>
      </c>
      <c r="N49" s="46"/>
    </row>
    <row r="50" spans="1:14" ht="30" x14ac:dyDescent="0.25">
      <c r="A50" s="11" t="s">
        <v>84</v>
      </c>
      <c r="B50" s="148"/>
      <c r="C50" s="55">
        <v>1</v>
      </c>
      <c r="D50" s="55">
        <v>2</v>
      </c>
      <c r="E50" s="145"/>
      <c r="F50" s="55">
        <v>2</v>
      </c>
      <c r="G50" s="55">
        <v>3</v>
      </c>
      <c r="H50" s="55">
        <v>2</v>
      </c>
      <c r="I50" s="55">
        <v>3</v>
      </c>
      <c r="J50" s="145"/>
      <c r="K50" s="55">
        <v>2</v>
      </c>
      <c r="L50" s="55">
        <v>2</v>
      </c>
      <c r="M50" s="55">
        <v>2</v>
      </c>
      <c r="N50" s="46"/>
    </row>
    <row r="51" spans="1:14" ht="30" x14ac:dyDescent="0.25">
      <c r="A51" s="11" t="s">
        <v>85</v>
      </c>
      <c r="B51" s="148"/>
      <c r="C51" s="55">
        <v>1</v>
      </c>
      <c r="D51" s="55">
        <v>1</v>
      </c>
      <c r="E51" s="145"/>
      <c r="F51" s="55">
        <v>1</v>
      </c>
      <c r="G51" s="55">
        <v>2</v>
      </c>
      <c r="H51" s="55">
        <v>2</v>
      </c>
      <c r="I51" s="55">
        <v>2</v>
      </c>
      <c r="J51" s="145"/>
      <c r="K51" s="55">
        <v>2</v>
      </c>
      <c r="L51" s="55">
        <v>2</v>
      </c>
      <c r="M51" s="55">
        <v>2</v>
      </c>
      <c r="N51" s="46"/>
    </row>
    <row r="52" spans="1:14" x14ac:dyDescent="0.25">
      <c r="A52" s="88" t="s">
        <v>94</v>
      </c>
      <c r="B52" s="148"/>
      <c r="C52" s="55"/>
      <c r="D52" s="55"/>
      <c r="E52" s="145"/>
      <c r="F52" s="55"/>
      <c r="G52" s="55"/>
      <c r="H52" s="55"/>
      <c r="I52" s="55"/>
      <c r="J52" s="145"/>
      <c r="K52" s="55"/>
      <c r="L52" s="55"/>
      <c r="M52" s="55"/>
      <c r="N52" s="46"/>
    </row>
    <row r="53" spans="1:14" s="6" customFormat="1" ht="15.6" x14ac:dyDescent="0.25">
      <c r="A53" s="12" t="s">
        <v>86</v>
      </c>
      <c r="B53" s="148"/>
      <c r="C53" s="62"/>
      <c r="D53" s="62"/>
      <c r="E53" s="145"/>
      <c r="F53" s="62"/>
      <c r="G53" s="62"/>
      <c r="H53" s="62"/>
      <c r="I53" s="62"/>
      <c r="J53" s="145"/>
      <c r="K53" s="62"/>
      <c r="L53" s="62"/>
      <c r="M53" s="62"/>
      <c r="N53" s="54"/>
    </row>
    <row r="54" spans="1:14" x14ac:dyDescent="0.25">
      <c r="A54" s="11" t="s">
        <v>87</v>
      </c>
      <c r="B54" s="148"/>
      <c r="C54" s="55">
        <v>2</v>
      </c>
      <c r="D54" s="55">
        <v>2</v>
      </c>
      <c r="E54" s="145"/>
      <c r="F54" s="55">
        <v>1</v>
      </c>
      <c r="G54" s="55">
        <v>2</v>
      </c>
      <c r="H54" s="55">
        <v>1</v>
      </c>
      <c r="I54" s="55">
        <v>2</v>
      </c>
      <c r="J54" s="145"/>
      <c r="K54" s="55">
        <v>2</v>
      </c>
      <c r="L54" s="55">
        <v>1</v>
      </c>
      <c r="M54" s="55">
        <v>1</v>
      </c>
      <c r="N54" s="46"/>
    </row>
    <row r="55" spans="1:14" x14ac:dyDescent="0.25">
      <c r="A55" s="11" t="s">
        <v>88</v>
      </c>
      <c r="B55" s="148"/>
      <c r="C55" s="55" t="s">
        <v>24</v>
      </c>
      <c r="D55" s="55" t="s">
        <v>24</v>
      </c>
      <c r="E55" s="145"/>
      <c r="F55" s="55" t="s">
        <v>24</v>
      </c>
      <c r="G55" s="55">
        <v>2</v>
      </c>
      <c r="H55" s="55" t="s">
        <v>24</v>
      </c>
      <c r="I55" s="55" t="s">
        <v>24</v>
      </c>
      <c r="J55" s="145"/>
      <c r="K55" s="55" t="s">
        <v>24</v>
      </c>
      <c r="L55" s="55">
        <v>2</v>
      </c>
      <c r="M55" s="55" t="s">
        <v>24</v>
      </c>
      <c r="N55" s="46"/>
    </row>
    <row r="56" spans="1:14" ht="30" x14ac:dyDescent="0.25">
      <c r="A56" s="11" t="s">
        <v>89</v>
      </c>
      <c r="B56" s="148"/>
      <c r="C56" s="55">
        <v>1</v>
      </c>
      <c r="D56" s="55">
        <v>2</v>
      </c>
      <c r="E56" s="145"/>
      <c r="F56" s="55">
        <v>1</v>
      </c>
      <c r="G56" s="55">
        <v>2</v>
      </c>
      <c r="H56" s="55">
        <v>2</v>
      </c>
      <c r="I56" s="55">
        <v>2</v>
      </c>
      <c r="J56" s="145"/>
      <c r="K56" s="55">
        <v>2</v>
      </c>
      <c r="L56" s="55">
        <v>1</v>
      </c>
      <c r="M56" s="55">
        <v>2</v>
      </c>
      <c r="N56" s="7" t="s">
        <v>241</v>
      </c>
    </row>
    <row r="57" spans="1:14" x14ac:dyDescent="0.25">
      <c r="A57" s="11" t="s">
        <v>90</v>
      </c>
      <c r="B57" s="148"/>
      <c r="C57" s="55" t="s">
        <v>24</v>
      </c>
      <c r="D57" s="55" t="s">
        <v>24</v>
      </c>
      <c r="E57" s="145"/>
      <c r="F57" s="55" t="s">
        <v>24</v>
      </c>
      <c r="G57" s="55">
        <v>2</v>
      </c>
      <c r="H57" s="55">
        <v>2</v>
      </c>
      <c r="I57" s="55" t="s">
        <v>24</v>
      </c>
      <c r="J57" s="145"/>
      <c r="K57" s="55" t="s">
        <v>24</v>
      </c>
      <c r="L57" s="55" t="s">
        <v>24</v>
      </c>
      <c r="M57" s="55" t="s">
        <v>24</v>
      </c>
      <c r="N57" s="46"/>
    </row>
    <row r="58" spans="1:14" x14ac:dyDescent="0.25">
      <c r="A58" s="88" t="s">
        <v>94</v>
      </c>
      <c r="B58" s="148"/>
      <c r="C58" s="55"/>
      <c r="D58" s="55"/>
      <c r="E58" s="145"/>
      <c r="F58" s="55"/>
      <c r="G58" s="55"/>
      <c r="H58" s="55"/>
      <c r="I58" s="55"/>
      <c r="J58" s="145"/>
      <c r="K58" s="55"/>
      <c r="L58" s="55"/>
      <c r="M58" s="55"/>
      <c r="N58" s="46"/>
    </row>
    <row r="59" spans="1:14" s="6" customFormat="1" ht="15.6" x14ac:dyDescent="0.25">
      <c r="A59" s="12" t="s">
        <v>54</v>
      </c>
      <c r="B59" s="148"/>
      <c r="C59" s="62"/>
      <c r="D59" s="62"/>
      <c r="E59" s="145"/>
      <c r="F59" s="62"/>
      <c r="G59" s="62"/>
      <c r="H59" s="62"/>
      <c r="I59" s="62"/>
      <c r="J59" s="145"/>
      <c r="K59" s="62"/>
      <c r="L59" s="62"/>
      <c r="M59" s="62"/>
      <c r="N59" s="54"/>
    </row>
    <row r="60" spans="1:14" ht="30" x14ac:dyDescent="0.25">
      <c r="A60" s="11" t="s">
        <v>91</v>
      </c>
      <c r="B60" s="148"/>
      <c r="C60" s="55">
        <v>1</v>
      </c>
      <c r="D60" s="55">
        <v>2</v>
      </c>
      <c r="E60" s="145"/>
      <c r="F60" s="55">
        <v>2</v>
      </c>
      <c r="G60" s="55">
        <v>2</v>
      </c>
      <c r="H60" s="55">
        <v>2</v>
      </c>
      <c r="I60" s="55">
        <v>2</v>
      </c>
      <c r="J60" s="145"/>
      <c r="K60" s="55">
        <v>2</v>
      </c>
      <c r="L60" s="55">
        <v>2</v>
      </c>
      <c r="M60" s="55">
        <v>2</v>
      </c>
      <c r="N60" s="46"/>
    </row>
    <row r="61" spans="1:14" x14ac:dyDescent="0.25">
      <c r="A61" s="11" t="s">
        <v>92</v>
      </c>
      <c r="B61" s="148"/>
      <c r="C61" s="55">
        <v>2</v>
      </c>
      <c r="D61" s="55" t="s">
        <v>24</v>
      </c>
      <c r="E61" s="145"/>
      <c r="F61" s="55">
        <v>2</v>
      </c>
      <c r="G61" s="55">
        <v>2</v>
      </c>
      <c r="H61" s="55" t="s">
        <v>24</v>
      </c>
      <c r="I61" s="55">
        <v>2</v>
      </c>
      <c r="J61" s="145"/>
      <c r="K61" s="55" t="s">
        <v>24</v>
      </c>
      <c r="L61" s="55" t="s">
        <v>24</v>
      </c>
      <c r="M61" s="55">
        <v>2</v>
      </c>
      <c r="N61" s="46"/>
    </row>
    <row r="62" spans="1:14" ht="30" x14ac:dyDescent="0.25">
      <c r="A62" s="9" t="s">
        <v>93</v>
      </c>
      <c r="B62" s="149"/>
      <c r="C62" s="67" t="s">
        <v>24</v>
      </c>
      <c r="D62" s="67" t="s">
        <v>24</v>
      </c>
      <c r="E62" s="146"/>
      <c r="F62" s="67">
        <v>1</v>
      </c>
      <c r="G62" s="67" t="s">
        <v>24</v>
      </c>
      <c r="H62" s="67">
        <v>1</v>
      </c>
      <c r="I62" s="67" t="s">
        <v>24</v>
      </c>
      <c r="J62" s="146"/>
      <c r="K62" s="67">
        <v>1</v>
      </c>
      <c r="L62" s="67" t="s">
        <v>24</v>
      </c>
      <c r="M62" s="67" t="s">
        <v>24</v>
      </c>
      <c r="N62" s="46"/>
    </row>
    <row r="63" spans="1:14" x14ac:dyDescent="0.25">
      <c r="A63" s="98" t="s">
        <v>94</v>
      </c>
    </row>
  </sheetData>
  <mergeCells count="3">
    <mergeCell ref="B6:B62"/>
    <mergeCell ref="E6:E62"/>
    <mergeCell ref="J6:J62"/>
  </mergeCells>
  <pageMargins left="0.7" right="0.7" top="0.78740157499999996" bottom="0.78740157499999996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F84-A17A-47FC-82C0-477FB7268B4A}">
  <sheetPr>
    <tabColor rgb="FF00B0F0"/>
  </sheetPr>
  <dimension ref="A1:N55"/>
  <sheetViews>
    <sheetView zoomScaleNormal="100" workbookViewId="0">
      <selection activeCell="F17" sqref="F17"/>
    </sheetView>
  </sheetViews>
  <sheetFormatPr baseColWidth="10" defaultColWidth="11.54296875" defaultRowHeight="15" x14ac:dyDescent="0.25"/>
  <cols>
    <col min="1" max="1" width="22.1796875" customWidth="1"/>
  </cols>
  <sheetData>
    <row r="1" spans="1:14" x14ac:dyDescent="0.25">
      <c r="A1" s="1" t="s">
        <v>0</v>
      </c>
      <c r="B1" t="s">
        <v>378</v>
      </c>
      <c r="C1" t="s">
        <v>379</v>
      </c>
    </row>
    <row r="2" spans="1:14" x14ac:dyDescent="0.25">
      <c r="A2" s="1" t="s">
        <v>3</v>
      </c>
      <c r="B2" t="s">
        <v>303</v>
      </c>
    </row>
    <row r="4" spans="1:14" x14ac:dyDescent="0.25">
      <c r="A4" s="72" t="s">
        <v>5</v>
      </c>
      <c r="B4" s="73">
        <v>1</v>
      </c>
      <c r="C4" s="74">
        <v>2</v>
      </c>
      <c r="D4" s="74">
        <v>3</v>
      </c>
      <c r="E4" s="74">
        <v>4</v>
      </c>
      <c r="F4" s="74">
        <v>5</v>
      </c>
      <c r="G4" s="74">
        <v>6</v>
      </c>
      <c r="H4" s="74">
        <v>7</v>
      </c>
      <c r="I4" s="74">
        <v>8</v>
      </c>
      <c r="J4" s="74">
        <v>9</v>
      </c>
      <c r="K4" s="74">
        <v>10</v>
      </c>
      <c r="L4" s="74">
        <v>11</v>
      </c>
      <c r="M4" s="75">
        <v>12</v>
      </c>
      <c r="N4" s="46"/>
    </row>
    <row r="5" spans="1:14" x14ac:dyDescent="0.25">
      <c r="A5" s="76" t="s">
        <v>6</v>
      </c>
      <c r="B5" s="77">
        <v>44449</v>
      </c>
      <c r="C5" s="78">
        <v>44456</v>
      </c>
      <c r="D5" s="78">
        <v>44463</v>
      </c>
      <c r="E5" s="78">
        <v>44470</v>
      </c>
      <c r="F5" s="78">
        <v>44477</v>
      </c>
      <c r="G5" s="78">
        <v>44484</v>
      </c>
      <c r="H5" s="78">
        <v>44491</v>
      </c>
      <c r="I5" s="78">
        <v>44498</v>
      </c>
      <c r="J5" s="78">
        <v>44505</v>
      </c>
      <c r="K5" s="78">
        <v>44512</v>
      </c>
      <c r="L5" s="78">
        <v>44519</v>
      </c>
      <c r="M5" s="79">
        <v>44526</v>
      </c>
      <c r="N5" s="46"/>
    </row>
    <row r="6" spans="1:14" s="6" customFormat="1" ht="15.6" x14ac:dyDescent="0.3">
      <c r="A6" s="80" t="s">
        <v>7</v>
      </c>
      <c r="B6" s="147"/>
      <c r="C6" s="52"/>
      <c r="D6" s="52"/>
      <c r="E6" s="144" t="s">
        <v>9</v>
      </c>
      <c r="F6" s="52"/>
      <c r="G6" s="52"/>
      <c r="H6" s="52"/>
      <c r="I6" s="52"/>
      <c r="J6" s="144" t="s">
        <v>10</v>
      </c>
      <c r="K6" s="52"/>
      <c r="L6" s="52"/>
      <c r="M6" s="53"/>
      <c r="N6" s="54"/>
    </row>
    <row r="7" spans="1:14" x14ac:dyDescent="0.25">
      <c r="A7" s="11" t="s">
        <v>12</v>
      </c>
      <c r="B7" s="148"/>
      <c r="C7" s="55">
        <v>2</v>
      </c>
      <c r="D7" s="55">
        <v>3</v>
      </c>
      <c r="E7" s="145"/>
      <c r="F7" s="55">
        <v>2</v>
      </c>
      <c r="G7" s="55">
        <v>3</v>
      </c>
      <c r="H7" s="55"/>
      <c r="I7" s="55"/>
      <c r="J7" s="145"/>
      <c r="K7" s="55"/>
      <c r="L7" s="55">
        <v>0</v>
      </c>
      <c r="M7" s="56">
        <v>0</v>
      </c>
      <c r="N7" s="46"/>
    </row>
    <row r="8" spans="1:14" ht="30" x14ac:dyDescent="0.25">
      <c r="A8" s="11" t="s">
        <v>15</v>
      </c>
      <c r="B8" s="148"/>
      <c r="C8" s="55">
        <v>3</v>
      </c>
      <c r="D8" s="55">
        <v>3</v>
      </c>
      <c r="E8" s="145"/>
      <c r="F8" s="55">
        <v>3</v>
      </c>
      <c r="G8" s="55"/>
      <c r="H8" s="55"/>
      <c r="I8" s="55"/>
      <c r="J8" s="145"/>
      <c r="K8" s="55"/>
      <c r="L8" s="55">
        <v>0</v>
      </c>
      <c r="M8" s="56">
        <v>0</v>
      </c>
      <c r="N8" s="46"/>
    </row>
    <row r="9" spans="1:14" x14ac:dyDescent="0.25">
      <c r="A9" s="11" t="s">
        <v>18</v>
      </c>
      <c r="B9" s="148"/>
      <c r="C9" s="55">
        <v>2</v>
      </c>
      <c r="D9" s="55">
        <v>2</v>
      </c>
      <c r="E9" s="145"/>
      <c r="F9" s="55"/>
      <c r="G9" s="55"/>
      <c r="H9" s="55"/>
      <c r="I9" s="55"/>
      <c r="J9" s="145"/>
      <c r="K9" s="55"/>
      <c r="L9" s="55">
        <v>0</v>
      </c>
      <c r="M9" s="56">
        <v>0</v>
      </c>
      <c r="N9" s="46"/>
    </row>
    <row r="10" spans="1:14" x14ac:dyDescent="0.25">
      <c r="A10" s="11" t="s">
        <v>23</v>
      </c>
      <c r="B10" s="148"/>
      <c r="C10" s="55">
        <v>0</v>
      </c>
      <c r="D10" s="55">
        <v>0</v>
      </c>
      <c r="E10" s="145"/>
      <c r="F10" s="55">
        <v>0</v>
      </c>
      <c r="G10" s="55">
        <v>0</v>
      </c>
      <c r="H10" s="55">
        <v>0</v>
      </c>
      <c r="I10" s="55">
        <v>0</v>
      </c>
      <c r="J10" s="145"/>
      <c r="K10" s="55">
        <v>0</v>
      </c>
      <c r="L10" s="55">
        <v>0</v>
      </c>
      <c r="M10" s="56">
        <v>0</v>
      </c>
      <c r="N10" s="46"/>
    </row>
    <row r="11" spans="1:14" x14ac:dyDescent="0.25">
      <c r="A11" s="11" t="s">
        <v>25</v>
      </c>
      <c r="B11" s="148"/>
      <c r="C11" s="55"/>
      <c r="D11" s="55"/>
      <c r="E11" s="145"/>
      <c r="F11" s="55">
        <v>0</v>
      </c>
      <c r="G11" s="55"/>
      <c r="H11" s="55"/>
      <c r="I11" s="55"/>
      <c r="J11" s="145"/>
      <c r="K11" s="55"/>
      <c r="L11" s="55"/>
      <c r="M11" s="56"/>
      <c r="N11" s="46"/>
    </row>
    <row r="12" spans="1:14" ht="30" x14ac:dyDescent="0.25">
      <c r="A12" s="11" t="s">
        <v>26</v>
      </c>
      <c r="B12" s="148"/>
      <c r="C12" s="55">
        <v>1</v>
      </c>
      <c r="D12" s="55">
        <v>3</v>
      </c>
      <c r="E12" s="145"/>
      <c r="F12" s="55"/>
      <c r="G12" s="55"/>
      <c r="H12" s="55"/>
      <c r="I12" s="55"/>
      <c r="J12" s="145"/>
      <c r="K12" s="55"/>
      <c r="L12" s="81">
        <v>0</v>
      </c>
      <c r="M12" s="56">
        <v>0</v>
      </c>
      <c r="N12" s="46"/>
    </row>
    <row r="13" spans="1:14" x14ac:dyDescent="0.25">
      <c r="A13" s="11" t="s">
        <v>27</v>
      </c>
      <c r="B13" s="148"/>
      <c r="C13" s="55" t="s">
        <v>24</v>
      </c>
      <c r="D13" s="55" t="s">
        <v>24</v>
      </c>
      <c r="E13" s="145"/>
      <c r="F13" s="55">
        <v>0</v>
      </c>
      <c r="G13" s="55">
        <v>0</v>
      </c>
      <c r="H13" s="55" t="s">
        <v>24</v>
      </c>
      <c r="I13" s="55">
        <v>0</v>
      </c>
      <c r="J13" s="145"/>
      <c r="K13" s="55">
        <v>1</v>
      </c>
      <c r="L13" s="55">
        <v>0</v>
      </c>
      <c r="M13" s="56">
        <v>0</v>
      </c>
      <c r="N13" s="46"/>
    </row>
    <row r="14" spans="1:14" x14ac:dyDescent="0.25">
      <c r="A14" s="11" t="s">
        <v>30</v>
      </c>
      <c r="B14" s="148"/>
      <c r="C14" s="55">
        <v>2</v>
      </c>
      <c r="D14" s="55">
        <v>2</v>
      </c>
      <c r="E14" s="145"/>
      <c r="F14" s="55">
        <v>2</v>
      </c>
      <c r="G14" s="55">
        <v>2</v>
      </c>
      <c r="H14" s="55">
        <v>2</v>
      </c>
      <c r="I14" s="55">
        <v>2</v>
      </c>
      <c r="J14" s="145"/>
      <c r="K14" s="55">
        <v>2</v>
      </c>
      <c r="L14" s="55">
        <v>2</v>
      </c>
      <c r="M14" s="56">
        <v>2</v>
      </c>
      <c r="N14" s="46"/>
    </row>
    <row r="15" spans="1:14" x14ac:dyDescent="0.25">
      <c r="A15" s="11" t="s">
        <v>32</v>
      </c>
      <c r="B15" s="148"/>
      <c r="C15" s="55">
        <v>3</v>
      </c>
      <c r="D15" s="55">
        <v>4</v>
      </c>
      <c r="E15" s="145"/>
      <c r="F15" s="55"/>
      <c r="G15" s="55"/>
      <c r="H15" s="55"/>
      <c r="I15" s="55"/>
      <c r="J15" s="145"/>
      <c r="K15" s="55"/>
      <c r="L15" s="55"/>
      <c r="M15" s="56">
        <v>1</v>
      </c>
      <c r="N15" s="46"/>
    </row>
    <row r="16" spans="1:14" x14ac:dyDescent="0.25">
      <c r="A16" s="11" t="s">
        <v>36</v>
      </c>
      <c r="B16" s="148"/>
      <c r="C16" s="55"/>
      <c r="D16" s="55">
        <v>1</v>
      </c>
      <c r="E16" s="145"/>
      <c r="F16" s="55">
        <v>2</v>
      </c>
      <c r="G16" s="55">
        <v>3</v>
      </c>
      <c r="H16" s="55"/>
      <c r="I16" s="55"/>
      <c r="J16" s="145"/>
      <c r="K16" s="55"/>
      <c r="L16" s="55" t="s">
        <v>24</v>
      </c>
      <c r="M16" s="56" t="s">
        <v>24</v>
      </c>
      <c r="N16" s="46"/>
    </row>
    <row r="17" spans="1:14" x14ac:dyDescent="0.25">
      <c r="A17" s="82" t="s">
        <v>94</v>
      </c>
      <c r="B17" s="148"/>
      <c r="C17" s="93">
        <f>AVERAGE(C7:C16)</f>
        <v>1.8571428571428572</v>
      </c>
      <c r="D17" s="93">
        <f>AVERAGE(D7:D16)</f>
        <v>2.25</v>
      </c>
      <c r="E17" s="145"/>
      <c r="F17" s="93">
        <f>AVERAGE(F7:F16)</f>
        <v>1.2857142857142858</v>
      </c>
      <c r="G17" s="93">
        <f>AVERAGE(G7:G16)</f>
        <v>1.6</v>
      </c>
      <c r="H17" s="93">
        <f>AVERAGE(H7:H16)</f>
        <v>1</v>
      </c>
      <c r="I17" s="93">
        <f>AVERAGE(I7:I16)</f>
        <v>0.66666666666666663</v>
      </c>
      <c r="J17" s="145"/>
      <c r="K17" s="93">
        <f>AVERAGE(K7:K16)</f>
        <v>1</v>
      </c>
      <c r="L17" s="93">
        <f>AVERAGE(L7:L16)</f>
        <v>0.2857142857142857</v>
      </c>
      <c r="M17" s="93">
        <f>AVERAGE(M7:M16)</f>
        <v>0.375</v>
      </c>
      <c r="N17" s="46"/>
    </row>
    <row r="18" spans="1:14" s="6" customFormat="1" ht="15.6" x14ac:dyDescent="0.25">
      <c r="A18" s="12" t="s">
        <v>37</v>
      </c>
      <c r="B18" s="148"/>
      <c r="C18" s="62"/>
      <c r="D18" s="62"/>
      <c r="E18" s="145"/>
      <c r="F18" s="62"/>
      <c r="G18" s="62"/>
      <c r="H18" s="62"/>
      <c r="I18" s="62"/>
      <c r="J18" s="145"/>
      <c r="K18" s="62"/>
      <c r="L18" s="62"/>
      <c r="M18" s="63"/>
      <c r="N18" s="54"/>
    </row>
    <row r="19" spans="1:14" s="6" customFormat="1" ht="15.6" x14ac:dyDescent="0.25">
      <c r="A19" s="12" t="s">
        <v>38</v>
      </c>
      <c r="B19" s="148"/>
      <c r="C19" s="62"/>
      <c r="D19" s="62"/>
      <c r="E19" s="145"/>
      <c r="F19" s="62"/>
      <c r="G19" s="62"/>
      <c r="H19" s="62"/>
      <c r="I19" s="62"/>
      <c r="J19" s="145"/>
      <c r="K19" s="62"/>
      <c r="L19" s="62"/>
      <c r="M19" s="63"/>
      <c r="N19" s="54"/>
    </row>
    <row r="20" spans="1:14" ht="30" x14ac:dyDescent="0.25">
      <c r="A20" s="11" t="s">
        <v>39</v>
      </c>
      <c r="B20" s="148"/>
      <c r="C20" s="55">
        <v>3</v>
      </c>
      <c r="D20" s="55">
        <v>2</v>
      </c>
      <c r="E20" s="145"/>
      <c r="F20" s="55">
        <v>2</v>
      </c>
      <c r="G20" s="55">
        <v>3</v>
      </c>
      <c r="H20" s="55">
        <v>3</v>
      </c>
      <c r="I20" s="55">
        <v>1</v>
      </c>
      <c r="J20" s="145"/>
      <c r="K20" s="55">
        <v>1</v>
      </c>
      <c r="L20" s="55">
        <v>0</v>
      </c>
      <c r="M20" s="56">
        <v>1</v>
      </c>
      <c r="N20" s="46"/>
    </row>
    <row r="21" spans="1:14" x14ac:dyDescent="0.25">
      <c r="A21" s="11" t="s">
        <v>47</v>
      </c>
      <c r="B21" s="148"/>
      <c r="C21" s="55">
        <v>3</v>
      </c>
      <c r="D21" s="55">
        <v>2</v>
      </c>
      <c r="E21" s="145"/>
      <c r="F21" s="55">
        <v>2</v>
      </c>
      <c r="G21" s="55">
        <v>4</v>
      </c>
      <c r="H21" s="55" t="s">
        <v>24</v>
      </c>
      <c r="I21" s="55"/>
      <c r="J21" s="145"/>
      <c r="K21" s="55">
        <v>1</v>
      </c>
      <c r="L21" s="55">
        <v>0</v>
      </c>
      <c r="M21" s="56">
        <v>0</v>
      </c>
      <c r="N21" s="46"/>
    </row>
    <row r="22" spans="1:14" ht="30" x14ac:dyDescent="0.25">
      <c r="A22" s="11" t="s">
        <v>52</v>
      </c>
      <c r="B22" s="148"/>
      <c r="C22" s="55">
        <v>1</v>
      </c>
      <c r="D22" s="55">
        <v>1</v>
      </c>
      <c r="E22" s="145"/>
      <c r="F22" s="55">
        <v>1</v>
      </c>
      <c r="G22" s="55">
        <v>1</v>
      </c>
      <c r="H22" s="55">
        <v>1</v>
      </c>
      <c r="I22" s="55">
        <v>1</v>
      </c>
      <c r="J22" s="145"/>
      <c r="K22" s="55">
        <v>0</v>
      </c>
      <c r="L22" s="55">
        <v>0</v>
      </c>
      <c r="M22" s="56">
        <v>0</v>
      </c>
      <c r="N22" s="46"/>
    </row>
    <row r="23" spans="1:14" s="6" customFormat="1" ht="15.6" x14ac:dyDescent="0.25">
      <c r="A23" s="12" t="s">
        <v>53</v>
      </c>
      <c r="B23" s="148"/>
      <c r="C23" s="62"/>
      <c r="D23" s="62"/>
      <c r="E23" s="145"/>
      <c r="F23" s="62"/>
      <c r="G23" s="62"/>
      <c r="H23" s="62"/>
      <c r="I23" s="62"/>
      <c r="J23" s="145"/>
      <c r="K23" s="62"/>
      <c r="L23" s="62"/>
      <c r="M23" s="63"/>
      <c r="N23" s="54"/>
    </row>
    <row r="24" spans="1:14" x14ac:dyDescent="0.25">
      <c r="A24" s="11" t="s">
        <v>54</v>
      </c>
      <c r="B24" s="148"/>
      <c r="C24" s="55">
        <v>2</v>
      </c>
      <c r="D24" s="55">
        <v>2</v>
      </c>
      <c r="E24" s="145"/>
      <c r="F24" s="55">
        <v>2</v>
      </c>
      <c r="G24" s="55">
        <v>2</v>
      </c>
      <c r="H24" s="55">
        <v>2</v>
      </c>
      <c r="I24" s="55">
        <v>2</v>
      </c>
      <c r="J24" s="145"/>
      <c r="K24" s="55">
        <v>1</v>
      </c>
      <c r="L24" s="55">
        <v>0</v>
      </c>
      <c r="M24" s="56">
        <v>0</v>
      </c>
      <c r="N24" s="46"/>
    </row>
    <row r="25" spans="1:14" x14ac:dyDescent="0.25">
      <c r="A25" s="11" t="s">
        <v>55</v>
      </c>
      <c r="B25" s="148"/>
      <c r="C25" s="55"/>
      <c r="D25" s="55"/>
      <c r="E25" s="145"/>
      <c r="F25" s="55"/>
      <c r="G25" s="55"/>
      <c r="H25" s="55"/>
      <c r="I25" s="55"/>
      <c r="J25" s="145"/>
      <c r="K25" s="55"/>
      <c r="L25" s="55"/>
      <c r="M25" s="56"/>
      <c r="N25" s="46"/>
    </row>
    <row r="26" spans="1:14" x14ac:dyDescent="0.25">
      <c r="A26" s="11" t="s">
        <v>59</v>
      </c>
      <c r="B26" s="148"/>
      <c r="C26" s="55"/>
      <c r="D26" s="55"/>
      <c r="E26" s="145"/>
      <c r="F26" s="55"/>
      <c r="G26" s="55"/>
      <c r="H26" s="55"/>
      <c r="I26" s="55"/>
      <c r="J26" s="145"/>
      <c r="K26" s="55"/>
      <c r="L26" s="55"/>
      <c r="M26" s="56"/>
      <c r="N26" s="46"/>
    </row>
    <row r="27" spans="1:14" s="6" customFormat="1" ht="15.6" x14ac:dyDescent="0.25">
      <c r="A27" s="12" t="s">
        <v>60</v>
      </c>
      <c r="B27" s="148"/>
      <c r="C27" s="62"/>
      <c r="D27" s="62"/>
      <c r="E27" s="145"/>
      <c r="F27" s="62"/>
      <c r="G27" s="62"/>
      <c r="H27" s="62"/>
      <c r="I27" s="62"/>
      <c r="J27" s="145"/>
      <c r="K27" s="62"/>
      <c r="L27" s="62"/>
      <c r="M27" s="63"/>
      <c r="N27" s="54"/>
    </row>
    <row r="28" spans="1:14" x14ac:dyDescent="0.25">
      <c r="A28" s="11" t="s">
        <v>61</v>
      </c>
      <c r="B28" s="148"/>
      <c r="C28" s="55">
        <v>1</v>
      </c>
      <c r="D28" s="55">
        <v>2</v>
      </c>
      <c r="E28" s="145"/>
      <c r="F28" s="55">
        <v>2</v>
      </c>
      <c r="G28" s="55">
        <v>2</v>
      </c>
      <c r="H28" s="55">
        <v>1</v>
      </c>
      <c r="I28" s="55">
        <v>2</v>
      </c>
      <c r="J28" s="145"/>
      <c r="K28" s="55">
        <v>0</v>
      </c>
      <c r="L28" s="55">
        <v>0</v>
      </c>
      <c r="M28" s="56">
        <v>0</v>
      </c>
      <c r="N28" s="46"/>
    </row>
    <row r="29" spans="1:14" x14ac:dyDescent="0.25">
      <c r="A29" s="11" t="s">
        <v>64</v>
      </c>
      <c r="B29" s="148"/>
      <c r="C29" s="55"/>
      <c r="D29" s="55"/>
      <c r="E29" s="145"/>
      <c r="F29" s="55"/>
      <c r="G29" s="55"/>
      <c r="H29" s="55"/>
      <c r="I29" s="55"/>
      <c r="J29" s="145"/>
      <c r="K29" s="55"/>
      <c r="L29" s="55"/>
      <c r="M29" s="56"/>
      <c r="N29" s="46"/>
    </row>
    <row r="30" spans="1:14" x14ac:dyDescent="0.25">
      <c r="A30" s="11" t="s">
        <v>65</v>
      </c>
      <c r="B30" s="148"/>
      <c r="C30" s="55"/>
      <c r="D30" s="55"/>
      <c r="E30" s="145"/>
      <c r="F30" s="55"/>
      <c r="G30" s="55"/>
      <c r="H30" s="55"/>
      <c r="I30" s="55"/>
      <c r="J30" s="145"/>
      <c r="K30" s="55"/>
      <c r="L30" s="55"/>
      <c r="M30" s="56"/>
      <c r="N30" s="46"/>
    </row>
    <row r="31" spans="1:14" x14ac:dyDescent="0.25">
      <c r="A31" s="11" t="s">
        <v>66</v>
      </c>
      <c r="B31" s="148"/>
      <c r="C31" s="55" t="s">
        <v>24</v>
      </c>
      <c r="D31" s="55">
        <v>3</v>
      </c>
      <c r="E31" s="145"/>
      <c r="F31" s="55"/>
      <c r="G31" s="55"/>
      <c r="H31" s="55"/>
      <c r="I31" s="55"/>
      <c r="J31" s="145"/>
      <c r="K31" s="55"/>
      <c r="L31" s="55">
        <v>4</v>
      </c>
      <c r="M31" s="56"/>
      <c r="N31" s="46"/>
    </row>
    <row r="32" spans="1:14" s="6" customFormat="1" ht="15.6" x14ac:dyDescent="0.25">
      <c r="A32" s="12" t="s">
        <v>67</v>
      </c>
      <c r="B32" s="148"/>
      <c r="C32" s="62"/>
      <c r="D32" s="62"/>
      <c r="E32" s="145"/>
      <c r="F32" s="62"/>
      <c r="G32" s="62"/>
      <c r="H32" s="62"/>
      <c r="I32" s="62"/>
      <c r="J32" s="145"/>
      <c r="K32" s="62"/>
      <c r="L32" s="62"/>
      <c r="M32" s="63"/>
      <c r="N32" s="54"/>
    </row>
    <row r="33" spans="1:14" x14ac:dyDescent="0.25">
      <c r="A33" s="11" t="s">
        <v>68</v>
      </c>
      <c r="B33" s="148"/>
      <c r="C33" s="55">
        <v>1</v>
      </c>
      <c r="D33" s="55">
        <v>2</v>
      </c>
      <c r="E33" s="145"/>
      <c r="F33" s="55">
        <v>3</v>
      </c>
      <c r="G33" s="55">
        <v>3</v>
      </c>
      <c r="H33" s="55">
        <v>3</v>
      </c>
      <c r="I33" s="55"/>
      <c r="J33" s="145"/>
      <c r="K33" s="55"/>
      <c r="L33" s="55">
        <v>1</v>
      </c>
      <c r="M33" s="56"/>
      <c r="N33" s="46"/>
    </row>
    <row r="34" spans="1:14" x14ac:dyDescent="0.25">
      <c r="A34" s="83"/>
      <c r="B34" s="148"/>
      <c r="C34" s="65"/>
      <c r="D34" s="55"/>
      <c r="E34" s="145"/>
      <c r="F34" s="65"/>
      <c r="G34" s="65"/>
      <c r="H34" s="65"/>
      <c r="I34" s="65"/>
      <c r="J34" s="145"/>
      <c r="K34" s="65"/>
      <c r="L34" s="65"/>
      <c r="M34" s="66"/>
      <c r="N34" s="46"/>
    </row>
    <row r="35" spans="1:14" s="6" customFormat="1" ht="31.2" x14ac:dyDescent="0.25">
      <c r="A35" s="10" t="s">
        <v>74</v>
      </c>
      <c r="B35" s="148"/>
      <c r="C35" s="52"/>
      <c r="D35" s="62"/>
      <c r="E35" s="145"/>
      <c r="F35" s="52"/>
      <c r="G35" s="52"/>
      <c r="H35" s="52"/>
      <c r="I35" s="52"/>
      <c r="J35" s="145"/>
      <c r="K35" s="52"/>
      <c r="L35" s="52"/>
      <c r="M35" s="53"/>
      <c r="N35" s="54"/>
    </row>
    <row r="36" spans="1:14" s="6" customFormat="1" ht="15.6" x14ac:dyDescent="0.25">
      <c r="A36" s="12" t="s">
        <v>75</v>
      </c>
      <c r="B36" s="148"/>
      <c r="C36" s="62"/>
      <c r="D36" s="62"/>
      <c r="E36" s="145"/>
      <c r="F36" s="62"/>
      <c r="G36" s="62"/>
      <c r="H36" s="62"/>
      <c r="I36" s="62"/>
      <c r="J36" s="145"/>
      <c r="K36" s="62"/>
      <c r="L36" s="62"/>
      <c r="M36" s="63"/>
      <c r="N36" s="54"/>
    </row>
    <row r="37" spans="1:14" x14ac:dyDescent="0.25">
      <c r="A37" s="11" t="s">
        <v>76</v>
      </c>
      <c r="B37" s="148"/>
      <c r="C37" s="55">
        <v>2</v>
      </c>
      <c r="D37" s="55">
        <v>2</v>
      </c>
      <c r="E37" s="145"/>
      <c r="F37" s="55">
        <v>2</v>
      </c>
      <c r="G37" s="55">
        <v>2</v>
      </c>
      <c r="H37" s="55">
        <v>2</v>
      </c>
      <c r="I37" s="55">
        <v>2</v>
      </c>
      <c r="J37" s="145"/>
      <c r="K37" s="55">
        <v>2</v>
      </c>
      <c r="L37" s="55">
        <v>1</v>
      </c>
      <c r="M37" s="55">
        <v>1</v>
      </c>
      <c r="N37" s="46"/>
    </row>
    <row r="38" spans="1:14" x14ac:dyDescent="0.25">
      <c r="A38" s="11" t="s">
        <v>77</v>
      </c>
      <c r="B38" s="148"/>
      <c r="C38" s="55" t="s">
        <v>24</v>
      </c>
      <c r="D38" s="55" t="s">
        <v>24</v>
      </c>
      <c r="E38" s="145"/>
      <c r="F38" s="55" t="s">
        <v>24</v>
      </c>
      <c r="G38" s="55" t="s">
        <v>24</v>
      </c>
      <c r="H38" s="55" t="s">
        <v>24</v>
      </c>
      <c r="I38" s="55" t="s">
        <v>24</v>
      </c>
      <c r="J38" s="145"/>
      <c r="K38" s="55" t="s">
        <v>24</v>
      </c>
      <c r="L38" s="55" t="s">
        <v>24</v>
      </c>
      <c r="M38" s="55" t="s">
        <v>24</v>
      </c>
      <c r="N38" s="46"/>
    </row>
    <row r="39" spans="1:14" ht="30" x14ac:dyDescent="0.25">
      <c r="A39" s="11" t="s">
        <v>78</v>
      </c>
      <c r="B39" s="148"/>
      <c r="C39" s="55">
        <v>1</v>
      </c>
      <c r="D39" s="55">
        <v>1</v>
      </c>
      <c r="E39" s="145"/>
      <c r="F39" s="55">
        <v>1</v>
      </c>
      <c r="G39" s="55">
        <v>1</v>
      </c>
      <c r="H39" s="55">
        <v>1</v>
      </c>
      <c r="I39" s="55">
        <v>1</v>
      </c>
      <c r="J39" s="145"/>
      <c r="K39" s="55">
        <v>1</v>
      </c>
      <c r="L39" s="55">
        <v>1</v>
      </c>
      <c r="M39" s="55">
        <v>1</v>
      </c>
      <c r="N39" s="46"/>
    </row>
    <row r="40" spans="1:14" s="6" customFormat="1" ht="15.6" x14ac:dyDescent="0.25">
      <c r="A40" s="12" t="s">
        <v>79</v>
      </c>
      <c r="B40" s="148"/>
      <c r="C40" s="62"/>
      <c r="D40" s="62"/>
      <c r="E40" s="145"/>
      <c r="F40" s="62"/>
      <c r="G40" s="62"/>
      <c r="H40" s="62"/>
      <c r="I40" s="62"/>
      <c r="J40" s="145"/>
      <c r="K40" s="62"/>
      <c r="L40" s="62"/>
      <c r="M40" s="62"/>
      <c r="N40" s="54"/>
    </row>
    <row r="41" spans="1:14" x14ac:dyDescent="0.25">
      <c r="A41" s="11" t="s">
        <v>80</v>
      </c>
      <c r="B41" s="148"/>
      <c r="C41" s="55">
        <v>1</v>
      </c>
      <c r="D41" s="55">
        <v>1</v>
      </c>
      <c r="E41" s="145"/>
      <c r="F41" s="55">
        <v>1</v>
      </c>
      <c r="G41" s="55">
        <v>1</v>
      </c>
      <c r="H41" s="55">
        <v>1</v>
      </c>
      <c r="I41" s="55">
        <v>1</v>
      </c>
      <c r="J41" s="145"/>
      <c r="K41" s="55">
        <v>1</v>
      </c>
      <c r="L41" s="55">
        <v>1</v>
      </c>
      <c r="M41" s="55">
        <v>1</v>
      </c>
      <c r="N41" s="46"/>
    </row>
    <row r="42" spans="1:14" ht="30" x14ac:dyDescent="0.25">
      <c r="A42" s="11" t="s">
        <v>81</v>
      </c>
      <c r="B42" s="148"/>
      <c r="C42" s="55">
        <v>1</v>
      </c>
      <c r="D42" s="55">
        <v>2</v>
      </c>
      <c r="E42" s="145"/>
      <c r="F42" s="55">
        <v>1</v>
      </c>
      <c r="G42" s="55">
        <v>2</v>
      </c>
      <c r="H42" s="55">
        <v>2</v>
      </c>
      <c r="I42" s="55">
        <v>1</v>
      </c>
      <c r="J42" s="145"/>
      <c r="K42" s="55">
        <v>1</v>
      </c>
      <c r="L42" s="55">
        <v>2</v>
      </c>
      <c r="M42" s="55">
        <v>2</v>
      </c>
      <c r="N42" s="46"/>
    </row>
    <row r="43" spans="1:14" s="6" customFormat="1" ht="15.6" x14ac:dyDescent="0.25">
      <c r="A43" s="12" t="s">
        <v>82</v>
      </c>
      <c r="B43" s="148"/>
      <c r="C43" s="62"/>
      <c r="D43" s="62"/>
      <c r="E43" s="145"/>
      <c r="F43" s="62"/>
      <c r="G43" s="62"/>
      <c r="H43" s="62"/>
      <c r="I43" s="62"/>
      <c r="J43" s="145"/>
      <c r="K43" s="62"/>
      <c r="L43" s="62"/>
      <c r="M43" s="62"/>
      <c r="N43" s="54"/>
    </row>
    <row r="44" spans="1:14" x14ac:dyDescent="0.25">
      <c r="A44" s="11" t="s">
        <v>83</v>
      </c>
      <c r="B44" s="148"/>
      <c r="C44" s="55">
        <v>1</v>
      </c>
      <c r="D44" s="55">
        <v>1</v>
      </c>
      <c r="E44" s="145"/>
      <c r="F44" s="55">
        <v>2</v>
      </c>
      <c r="G44" s="55">
        <v>2</v>
      </c>
      <c r="H44" s="55">
        <v>1</v>
      </c>
      <c r="I44" s="55">
        <v>2</v>
      </c>
      <c r="J44" s="145"/>
      <c r="K44" s="55">
        <v>2</v>
      </c>
      <c r="L44" s="55">
        <v>1</v>
      </c>
      <c r="M44" s="55">
        <v>1</v>
      </c>
      <c r="N44" s="46"/>
    </row>
    <row r="45" spans="1:14" ht="30" x14ac:dyDescent="0.25">
      <c r="A45" s="11" t="s">
        <v>84</v>
      </c>
      <c r="B45" s="148"/>
      <c r="C45" s="55">
        <v>1</v>
      </c>
      <c r="D45" s="55">
        <v>2</v>
      </c>
      <c r="E45" s="145"/>
      <c r="F45" s="55">
        <v>2</v>
      </c>
      <c r="G45" s="55">
        <v>3</v>
      </c>
      <c r="H45" s="55">
        <v>2</v>
      </c>
      <c r="I45" s="55">
        <v>3</v>
      </c>
      <c r="J45" s="145"/>
      <c r="K45" s="55">
        <v>2</v>
      </c>
      <c r="L45" s="55">
        <v>2</v>
      </c>
      <c r="M45" s="55">
        <v>2</v>
      </c>
      <c r="N45" s="46"/>
    </row>
    <row r="46" spans="1:14" ht="30" x14ac:dyDescent="0.25">
      <c r="A46" s="11" t="s">
        <v>85</v>
      </c>
      <c r="B46" s="148"/>
      <c r="C46" s="55">
        <v>1</v>
      </c>
      <c r="D46" s="55">
        <v>1</v>
      </c>
      <c r="E46" s="145"/>
      <c r="F46" s="55">
        <v>1</v>
      </c>
      <c r="G46" s="55">
        <v>2</v>
      </c>
      <c r="H46" s="55">
        <v>2</v>
      </c>
      <c r="I46" s="55">
        <v>2</v>
      </c>
      <c r="J46" s="145"/>
      <c r="K46" s="55">
        <v>2</v>
      </c>
      <c r="L46" s="55">
        <v>2</v>
      </c>
      <c r="M46" s="55">
        <v>2</v>
      </c>
      <c r="N46" s="46"/>
    </row>
    <row r="47" spans="1:14" s="6" customFormat="1" ht="15.6" x14ac:dyDescent="0.25">
      <c r="A47" s="12" t="s">
        <v>86</v>
      </c>
      <c r="B47" s="148"/>
      <c r="C47" s="62"/>
      <c r="D47" s="62"/>
      <c r="E47" s="145"/>
      <c r="F47" s="62"/>
      <c r="G47" s="62"/>
      <c r="H47" s="62"/>
      <c r="I47" s="62"/>
      <c r="J47" s="145"/>
      <c r="K47" s="62"/>
      <c r="L47" s="62"/>
      <c r="M47" s="62"/>
      <c r="N47" s="54"/>
    </row>
    <row r="48" spans="1:14" x14ac:dyDescent="0.25">
      <c r="A48" s="11" t="s">
        <v>87</v>
      </c>
      <c r="B48" s="148"/>
      <c r="C48" s="55">
        <v>2</v>
      </c>
      <c r="D48" s="55">
        <v>2</v>
      </c>
      <c r="E48" s="145"/>
      <c r="F48" s="55">
        <v>1</v>
      </c>
      <c r="G48" s="55">
        <v>2</v>
      </c>
      <c r="H48" s="55">
        <v>1</v>
      </c>
      <c r="I48" s="55">
        <v>2</v>
      </c>
      <c r="J48" s="145"/>
      <c r="K48" s="55">
        <v>2</v>
      </c>
      <c r="L48" s="55">
        <v>1</v>
      </c>
      <c r="M48" s="55">
        <v>1</v>
      </c>
      <c r="N48" s="46"/>
    </row>
    <row r="49" spans="1:14" x14ac:dyDescent="0.25">
      <c r="A49" s="11" t="s">
        <v>88</v>
      </c>
      <c r="B49" s="148"/>
      <c r="C49" s="55" t="s">
        <v>24</v>
      </c>
      <c r="D49" s="55" t="s">
        <v>24</v>
      </c>
      <c r="E49" s="145"/>
      <c r="F49" s="55" t="s">
        <v>24</v>
      </c>
      <c r="G49" s="55">
        <v>2</v>
      </c>
      <c r="H49" s="55" t="s">
        <v>24</v>
      </c>
      <c r="I49" s="55" t="s">
        <v>24</v>
      </c>
      <c r="J49" s="145"/>
      <c r="K49" s="55" t="s">
        <v>24</v>
      </c>
      <c r="L49" s="55">
        <v>2</v>
      </c>
      <c r="M49" s="55" t="s">
        <v>24</v>
      </c>
      <c r="N49" s="46"/>
    </row>
    <row r="50" spans="1:14" ht="30" x14ac:dyDescent="0.25">
      <c r="A50" s="11" t="s">
        <v>89</v>
      </c>
      <c r="B50" s="148"/>
      <c r="C50" s="55">
        <v>1</v>
      </c>
      <c r="D50" s="55">
        <v>2</v>
      </c>
      <c r="E50" s="145"/>
      <c r="F50" s="55">
        <v>1</v>
      </c>
      <c r="G50" s="55">
        <v>2</v>
      </c>
      <c r="H50" s="55">
        <v>2</v>
      </c>
      <c r="I50" s="55">
        <v>2</v>
      </c>
      <c r="J50" s="145"/>
      <c r="K50" s="55">
        <v>2</v>
      </c>
      <c r="L50" s="55">
        <v>1</v>
      </c>
      <c r="M50" s="55">
        <v>2</v>
      </c>
      <c r="N50" s="7" t="s">
        <v>241</v>
      </c>
    </row>
    <row r="51" spans="1:14" x14ac:dyDescent="0.25">
      <c r="A51" s="11" t="s">
        <v>90</v>
      </c>
      <c r="B51" s="148"/>
      <c r="C51" s="55" t="s">
        <v>24</v>
      </c>
      <c r="D51" s="55" t="s">
        <v>24</v>
      </c>
      <c r="E51" s="145"/>
      <c r="F51" s="55" t="s">
        <v>24</v>
      </c>
      <c r="G51" s="55">
        <v>2</v>
      </c>
      <c r="H51" s="55">
        <v>2</v>
      </c>
      <c r="I51" s="55" t="s">
        <v>24</v>
      </c>
      <c r="J51" s="145"/>
      <c r="K51" s="55" t="s">
        <v>24</v>
      </c>
      <c r="L51" s="55" t="s">
        <v>24</v>
      </c>
      <c r="M51" s="55" t="s">
        <v>24</v>
      </c>
      <c r="N51" s="46"/>
    </row>
    <row r="52" spans="1:14" s="6" customFormat="1" ht="15.6" x14ac:dyDescent="0.25">
      <c r="A52" s="12" t="s">
        <v>54</v>
      </c>
      <c r="B52" s="148"/>
      <c r="C52" s="62"/>
      <c r="D52" s="62"/>
      <c r="E52" s="145"/>
      <c r="F52" s="62"/>
      <c r="G52" s="62"/>
      <c r="H52" s="62"/>
      <c r="I52" s="62"/>
      <c r="J52" s="145"/>
      <c r="K52" s="62"/>
      <c r="L52" s="62"/>
      <c r="M52" s="62"/>
      <c r="N52" s="54"/>
    </row>
    <row r="53" spans="1:14" ht="30" x14ac:dyDescent="0.25">
      <c r="A53" s="11" t="s">
        <v>91</v>
      </c>
      <c r="B53" s="148"/>
      <c r="C53" s="55">
        <v>1</v>
      </c>
      <c r="D53" s="55">
        <v>2</v>
      </c>
      <c r="E53" s="145"/>
      <c r="F53" s="55">
        <v>2</v>
      </c>
      <c r="G53" s="55">
        <v>2</v>
      </c>
      <c r="H53" s="55">
        <v>2</v>
      </c>
      <c r="I53" s="55">
        <v>2</v>
      </c>
      <c r="J53" s="145"/>
      <c r="K53" s="55">
        <v>2</v>
      </c>
      <c r="L53" s="55">
        <v>2</v>
      </c>
      <c r="M53" s="55">
        <v>2</v>
      </c>
      <c r="N53" s="46"/>
    </row>
    <row r="54" spans="1:14" x14ac:dyDescent="0.25">
      <c r="A54" s="11" t="s">
        <v>92</v>
      </c>
      <c r="B54" s="148"/>
      <c r="C54" s="55">
        <v>2</v>
      </c>
      <c r="D54" s="55" t="s">
        <v>24</v>
      </c>
      <c r="E54" s="145"/>
      <c r="F54" s="55">
        <v>2</v>
      </c>
      <c r="G54" s="55">
        <v>2</v>
      </c>
      <c r="H54" s="55" t="s">
        <v>24</v>
      </c>
      <c r="I54" s="55">
        <v>2</v>
      </c>
      <c r="J54" s="145"/>
      <c r="K54" s="55" t="s">
        <v>24</v>
      </c>
      <c r="L54" s="55" t="s">
        <v>24</v>
      </c>
      <c r="M54" s="55">
        <v>2</v>
      </c>
      <c r="N54" s="46"/>
    </row>
    <row r="55" spans="1:14" ht="30" x14ac:dyDescent="0.25">
      <c r="A55" s="9" t="s">
        <v>93</v>
      </c>
      <c r="B55" s="149"/>
      <c r="C55" s="67" t="s">
        <v>24</v>
      </c>
      <c r="D55" s="67" t="s">
        <v>24</v>
      </c>
      <c r="E55" s="146"/>
      <c r="F55" s="67">
        <v>1</v>
      </c>
      <c r="G55" s="67" t="s">
        <v>24</v>
      </c>
      <c r="H55" s="67">
        <v>1</v>
      </c>
      <c r="I55" s="67" t="s">
        <v>24</v>
      </c>
      <c r="J55" s="146"/>
      <c r="K55" s="67">
        <v>1</v>
      </c>
      <c r="L55" s="67" t="s">
        <v>24</v>
      </c>
      <c r="M55" s="67" t="s">
        <v>24</v>
      </c>
      <c r="N55" s="46"/>
    </row>
  </sheetData>
  <mergeCells count="3">
    <mergeCell ref="B6:B55"/>
    <mergeCell ref="E6:E55"/>
    <mergeCell ref="J6:J55"/>
  </mergeCells>
  <pageMargins left="0.7" right="0.7" top="0.78740157499999996" bottom="0.78740157499999996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15B9-AE88-4819-90BC-3B0C8A87CC38}">
  <sheetPr>
    <tabColor rgb="FF00B050"/>
  </sheetPr>
  <dimension ref="A1:M55"/>
  <sheetViews>
    <sheetView topLeftCell="A19" workbookViewId="0">
      <selection activeCell="I54" sqref="I54"/>
    </sheetView>
  </sheetViews>
  <sheetFormatPr baseColWidth="10" defaultColWidth="11.54296875" defaultRowHeight="15" x14ac:dyDescent="0.25"/>
  <cols>
    <col min="1" max="1" width="22.1796875" customWidth="1"/>
  </cols>
  <sheetData>
    <row r="1" spans="1:13" x14ac:dyDescent="0.25">
      <c r="A1" s="1" t="s">
        <v>0</v>
      </c>
      <c r="B1" t="s">
        <v>424</v>
      </c>
      <c r="C1" t="s">
        <v>425</v>
      </c>
    </row>
    <row r="2" spans="1:13" x14ac:dyDescent="0.25">
      <c r="A2" s="1" t="s">
        <v>3</v>
      </c>
      <c r="B2" t="s">
        <v>303</v>
      </c>
    </row>
    <row r="3" spans="1:13" ht="15.6" thickBot="1" x14ac:dyDescent="0.3"/>
    <row r="4" spans="1:13" x14ac:dyDescent="0.25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3" ht="15.6" thickBot="1" x14ac:dyDescent="0.3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3" s="6" customFormat="1" ht="15.6" x14ac:dyDescent="0.25">
      <c r="A6" s="10" t="s">
        <v>7</v>
      </c>
      <c r="B6" s="138" t="s">
        <v>8</v>
      </c>
      <c r="C6" s="139"/>
      <c r="D6" s="20"/>
      <c r="E6" s="144" t="s">
        <v>9</v>
      </c>
      <c r="F6" s="20"/>
      <c r="G6" s="20"/>
      <c r="H6" s="20"/>
      <c r="I6" s="20"/>
      <c r="J6" s="144" t="s">
        <v>10</v>
      </c>
      <c r="K6" s="144" t="s">
        <v>11</v>
      </c>
      <c r="L6" s="20"/>
      <c r="M6" s="21"/>
    </row>
    <row r="7" spans="1:13" ht="30" x14ac:dyDescent="0.25">
      <c r="A7" s="11" t="s">
        <v>12</v>
      </c>
      <c r="B7" s="140"/>
      <c r="C7" s="141"/>
      <c r="D7" s="22" t="s">
        <v>426</v>
      </c>
      <c r="E7" s="145"/>
      <c r="F7" s="22" t="s">
        <v>427</v>
      </c>
      <c r="G7" s="22" t="s">
        <v>428</v>
      </c>
      <c r="H7" s="22" t="s">
        <v>51</v>
      </c>
      <c r="I7" s="22" t="s">
        <v>150</v>
      </c>
      <c r="J7" s="145"/>
      <c r="K7" s="145"/>
      <c r="L7" s="22" t="s">
        <v>181</v>
      </c>
      <c r="M7" s="23" t="s">
        <v>13</v>
      </c>
    </row>
    <row r="8" spans="1:13" ht="30" x14ac:dyDescent="0.25">
      <c r="A8" s="11" t="s">
        <v>15</v>
      </c>
      <c r="B8" s="140"/>
      <c r="C8" s="141"/>
      <c r="D8" s="22" t="s">
        <v>24</v>
      </c>
      <c r="E8" s="145"/>
      <c r="F8" s="22" t="s">
        <v>137</v>
      </c>
      <c r="G8" s="22" t="s">
        <v>137</v>
      </c>
      <c r="H8" s="22" t="s">
        <v>137</v>
      </c>
      <c r="I8" s="22" t="s">
        <v>137</v>
      </c>
      <c r="J8" s="145"/>
      <c r="K8" s="145"/>
      <c r="L8" s="22" t="s">
        <v>137</v>
      </c>
      <c r="M8" s="23"/>
    </row>
    <row r="9" spans="1:13" ht="60" x14ac:dyDescent="0.25">
      <c r="A9" s="11" t="s">
        <v>18</v>
      </c>
      <c r="B9" s="140"/>
      <c r="C9" s="141"/>
      <c r="D9" s="22" t="s">
        <v>429</v>
      </c>
      <c r="E9" s="145"/>
      <c r="F9" s="22" t="s">
        <v>430</v>
      </c>
      <c r="G9" s="22" t="s">
        <v>431</v>
      </c>
      <c r="H9" s="22" t="s">
        <v>137</v>
      </c>
      <c r="I9" s="22" t="s">
        <v>432</v>
      </c>
      <c r="J9" s="145"/>
      <c r="K9" s="145"/>
      <c r="L9" s="22" t="s">
        <v>433</v>
      </c>
      <c r="M9" s="23" t="s">
        <v>434</v>
      </c>
    </row>
    <row r="10" spans="1:13" x14ac:dyDescent="0.25">
      <c r="A10" s="11" t="s">
        <v>23</v>
      </c>
      <c r="B10" s="140"/>
      <c r="C10" s="141"/>
      <c r="D10" s="22" t="s">
        <v>210</v>
      </c>
      <c r="E10" s="145"/>
      <c r="F10" s="22" t="s">
        <v>210</v>
      </c>
      <c r="G10" s="22" t="s">
        <v>210</v>
      </c>
      <c r="H10" s="22" t="s">
        <v>210</v>
      </c>
      <c r="I10" s="22" t="s">
        <v>210</v>
      </c>
      <c r="J10" s="145"/>
      <c r="K10" s="145"/>
      <c r="L10" s="22"/>
      <c r="M10" s="23"/>
    </row>
    <row r="11" spans="1:13" ht="75" x14ac:dyDescent="0.25">
      <c r="A11" s="11" t="s">
        <v>25</v>
      </c>
      <c r="B11" s="140"/>
      <c r="C11" s="141"/>
      <c r="D11" s="22" t="s">
        <v>435</v>
      </c>
      <c r="E11" s="145"/>
      <c r="F11" s="22" t="s">
        <v>436</v>
      </c>
      <c r="G11" s="22" t="s">
        <v>437</v>
      </c>
      <c r="H11" s="22" t="s">
        <v>436</v>
      </c>
      <c r="I11" s="22" t="s">
        <v>436</v>
      </c>
      <c r="J11" s="145"/>
      <c r="K11" s="145"/>
      <c r="L11" s="22"/>
      <c r="M11" s="23"/>
    </row>
    <row r="12" spans="1:13" ht="45" x14ac:dyDescent="0.25">
      <c r="A12" s="11" t="s">
        <v>26</v>
      </c>
      <c r="B12" s="140"/>
      <c r="C12" s="141"/>
      <c r="D12" s="22" t="s">
        <v>438</v>
      </c>
      <c r="E12" s="145"/>
      <c r="F12" s="22" t="s">
        <v>439</v>
      </c>
      <c r="G12" s="22" t="s">
        <v>51</v>
      </c>
      <c r="H12" s="22" t="s">
        <v>440</v>
      </c>
      <c r="I12" s="22" t="s">
        <v>441</v>
      </c>
      <c r="J12" s="145"/>
      <c r="K12" s="145"/>
      <c r="L12" s="22" t="s">
        <v>137</v>
      </c>
      <c r="M12" s="23" t="s">
        <v>137</v>
      </c>
    </row>
    <row r="13" spans="1:13" x14ac:dyDescent="0.25">
      <c r="A13" s="11" t="s">
        <v>27</v>
      </c>
      <c r="B13" s="140"/>
      <c r="C13" s="141"/>
      <c r="D13" s="22" t="s">
        <v>137</v>
      </c>
      <c r="E13" s="145"/>
      <c r="F13" s="22" t="s">
        <v>13</v>
      </c>
      <c r="G13" s="22" t="s">
        <v>13</v>
      </c>
      <c r="H13" s="22" t="s">
        <v>13</v>
      </c>
      <c r="I13" s="22" t="s">
        <v>13</v>
      </c>
      <c r="J13" s="145"/>
      <c r="K13" s="145"/>
      <c r="L13" s="22"/>
      <c r="M13" s="23"/>
    </row>
    <row r="14" spans="1:13" x14ac:dyDescent="0.25">
      <c r="A14" s="11" t="s">
        <v>30</v>
      </c>
      <c r="B14" s="140"/>
      <c r="C14" s="141"/>
      <c r="D14" s="22" t="s">
        <v>13</v>
      </c>
      <c r="E14" s="145"/>
      <c r="F14" s="22" t="s">
        <v>13</v>
      </c>
      <c r="G14" s="22" t="s">
        <v>13</v>
      </c>
      <c r="H14" s="22" t="s">
        <v>13</v>
      </c>
      <c r="I14" s="22" t="s">
        <v>13</v>
      </c>
      <c r="J14" s="145"/>
      <c r="K14" s="145"/>
      <c r="L14" s="22"/>
      <c r="M14" s="23"/>
    </row>
    <row r="15" spans="1:13" ht="75" x14ac:dyDescent="0.25">
      <c r="A15" s="11" t="s">
        <v>32</v>
      </c>
      <c r="B15" s="140"/>
      <c r="C15" s="141"/>
      <c r="D15" s="22" t="s">
        <v>442</v>
      </c>
      <c r="E15" s="145"/>
      <c r="F15" s="22" t="s">
        <v>443</v>
      </c>
      <c r="G15" s="22" t="s">
        <v>13</v>
      </c>
      <c r="H15" s="22" t="s">
        <v>13</v>
      </c>
      <c r="I15" s="22" t="s">
        <v>13</v>
      </c>
      <c r="J15" s="145"/>
      <c r="K15" s="145"/>
      <c r="L15" s="22" t="s">
        <v>220</v>
      </c>
      <c r="M15" s="23"/>
    </row>
    <row r="16" spans="1:13" ht="60" x14ac:dyDescent="0.25">
      <c r="A16" s="11" t="s">
        <v>36</v>
      </c>
      <c r="B16" s="140"/>
      <c r="C16" s="141"/>
      <c r="D16" s="22" t="s">
        <v>444</v>
      </c>
      <c r="E16" s="145"/>
      <c r="F16" s="22" t="s">
        <v>444</v>
      </c>
      <c r="G16" s="22" t="s">
        <v>445</v>
      </c>
      <c r="H16" s="22" t="s">
        <v>446</v>
      </c>
      <c r="I16" s="22" t="s">
        <v>447</v>
      </c>
      <c r="J16" s="145"/>
      <c r="K16" s="145"/>
      <c r="L16" s="22" t="s">
        <v>448</v>
      </c>
      <c r="M16" s="23" t="s">
        <v>448</v>
      </c>
    </row>
    <row r="17" spans="1:13" x14ac:dyDescent="0.25">
      <c r="A17" s="11"/>
      <c r="B17" s="140"/>
      <c r="C17" s="141"/>
      <c r="D17" s="22"/>
      <c r="E17" s="145"/>
      <c r="F17" s="22"/>
      <c r="G17" s="22"/>
      <c r="H17" s="22"/>
      <c r="I17" s="22"/>
      <c r="J17" s="145"/>
      <c r="K17" s="145"/>
      <c r="L17" s="22"/>
      <c r="M17" s="23"/>
    </row>
    <row r="18" spans="1:13" s="6" customFormat="1" ht="15.6" x14ac:dyDescent="0.25">
      <c r="A18" s="12" t="s">
        <v>37</v>
      </c>
      <c r="B18" s="140"/>
      <c r="C18" s="141"/>
      <c r="D18" s="24"/>
      <c r="E18" s="145"/>
      <c r="F18" s="24"/>
      <c r="G18" s="24"/>
      <c r="H18" s="24"/>
      <c r="I18" s="24"/>
      <c r="J18" s="145"/>
      <c r="K18" s="145"/>
      <c r="L18" s="24"/>
      <c r="M18" s="25"/>
    </row>
    <row r="19" spans="1:13" s="6" customFormat="1" ht="15.6" x14ac:dyDescent="0.25">
      <c r="A19" s="12" t="s">
        <v>38</v>
      </c>
      <c r="B19" s="140"/>
      <c r="C19" s="141"/>
      <c r="D19" s="24"/>
      <c r="E19" s="145"/>
      <c r="F19" s="24"/>
      <c r="G19" s="24"/>
      <c r="H19" s="24"/>
      <c r="I19" s="24"/>
      <c r="J19" s="145"/>
      <c r="K19" s="145"/>
      <c r="L19" s="24"/>
      <c r="M19" s="25"/>
    </row>
    <row r="20" spans="1:13" ht="45" x14ac:dyDescent="0.25">
      <c r="A20" s="11" t="s">
        <v>39</v>
      </c>
      <c r="B20" s="140"/>
      <c r="C20" s="141"/>
      <c r="D20" s="22" t="s">
        <v>449</v>
      </c>
      <c r="E20" s="145"/>
      <c r="F20" s="22" t="s">
        <v>450</v>
      </c>
      <c r="G20" s="22" t="s">
        <v>451</v>
      </c>
      <c r="H20" s="22" t="s">
        <v>451</v>
      </c>
      <c r="I20" s="22" t="s">
        <v>452</v>
      </c>
      <c r="J20" s="145"/>
      <c r="K20" s="145"/>
      <c r="L20" s="22" t="s">
        <v>453</v>
      </c>
      <c r="M20" s="23" t="s">
        <v>454</v>
      </c>
    </row>
    <row r="21" spans="1:13" ht="45" x14ac:dyDescent="0.25">
      <c r="A21" s="11" t="s">
        <v>47</v>
      </c>
      <c r="B21" s="140"/>
      <c r="C21" s="141"/>
      <c r="D21" s="22" t="s">
        <v>455</v>
      </c>
      <c r="E21" s="145"/>
      <c r="F21" s="22" t="s">
        <v>456</v>
      </c>
      <c r="G21" s="22" t="s">
        <v>455</v>
      </c>
      <c r="H21" s="22" t="s">
        <v>455</v>
      </c>
      <c r="I21" s="22" t="s">
        <v>457</v>
      </c>
      <c r="J21" s="145"/>
      <c r="K21" s="145"/>
      <c r="L21" s="22" t="s">
        <v>458</v>
      </c>
      <c r="M21" s="23" t="s">
        <v>459</v>
      </c>
    </row>
    <row r="22" spans="1:13" ht="45" x14ac:dyDescent="0.25">
      <c r="A22" s="11" t="s">
        <v>52</v>
      </c>
      <c r="B22" s="140"/>
      <c r="C22" s="141"/>
      <c r="D22" s="7" t="s">
        <v>460</v>
      </c>
      <c r="E22" s="145"/>
      <c r="F22" s="7" t="s">
        <v>461</v>
      </c>
      <c r="G22" s="7" t="s">
        <v>460</v>
      </c>
      <c r="H22" s="7" t="s">
        <v>460</v>
      </c>
      <c r="I22" s="7" t="s">
        <v>462</v>
      </c>
      <c r="J22" s="145"/>
      <c r="K22" s="145"/>
      <c r="L22" s="22" t="s">
        <v>463</v>
      </c>
      <c r="M22" s="23" t="s">
        <v>464</v>
      </c>
    </row>
    <row r="23" spans="1:13" s="6" customFormat="1" ht="15.6" x14ac:dyDescent="0.25">
      <c r="A23" s="12" t="s">
        <v>53</v>
      </c>
      <c r="B23" s="140"/>
      <c r="C23" s="141"/>
      <c r="D23" s="22"/>
      <c r="E23" s="145"/>
      <c r="F23" s="22"/>
      <c r="G23" s="22"/>
      <c r="H23" s="22"/>
      <c r="I23" s="22"/>
      <c r="J23" s="145"/>
      <c r="K23" s="145"/>
      <c r="L23" s="24"/>
      <c r="M23" s="25"/>
    </row>
    <row r="24" spans="1:13" ht="45" x14ac:dyDescent="0.25">
      <c r="A24" s="11" t="s">
        <v>54</v>
      </c>
      <c r="B24" s="140"/>
      <c r="C24" s="141"/>
      <c r="D24" s="22" t="s">
        <v>51</v>
      </c>
      <c r="E24" s="145"/>
      <c r="F24" s="22" t="s">
        <v>465</v>
      </c>
      <c r="G24" s="22" t="s">
        <v>51</v>
      </c>
      <c r="H24" s="22" t="s">
        <v>51</v>
      </c>
      <c r="I24" s="22" t="s">
        <v>51</v>
      </c>
      <c r="J24" s="145"/>
      <c r="K24" s="145"/>
      <c r="L24" s="22" t="s">
        <v>466</v>
      </c>
      <c r="M24" s="23"/>
    </row>
    <row r="25" spans="1:13" ht="75" x14ac:dyDescent="0.25">
      <c r="A25" s="11" t="s">
        <v>55</v>
      </c>
      <c r="B25" s="140"/>
      <c r="C25" s="141"/>
      <c r="D25" s="22" t="s">
        <v>467</v>
      </c>
      <c r="E25" s="145"/>
      <c r="F25" s="22" t="s">
        <v>468</v>
      </c>
      <c r="G25" s="22" t="s">
        <v>467</v>
      </c>
      <c r="H25" s="22" t="s">
        <v>469</v>
      </c>
      <c r="I25" s="22" t="s">
        <v>470</v>
      </c>
      <c r="J25" s="145"/>
      <c r="K25" s="145"/>
      <c r="L25" s="22" t="s">
        <v>471</v>
      </c>
      <c r="M25" s="23" t="s">
        <v>472</v>
      </c>
    </row>
    <row r="26" spans="1:13" ht="60" x14ac:dyDescent="0.25">
      <c r="A26" s="11" t="s">
        <v>59</v>
      </c>
      <c r="B26" s="140"/>
      <c r="C26" s="141"/>
      <c r="D26" s="22" t="s">
        <v>473</v>
      </c>
      <c r="E26" s="145"/>
      <c r="F26" s="22" t="s">
        <v>474</v>
      </c>
      <c r="G26" s="22" t="s">
        <v>475</v>
      </c>
      <c r="H26" s="22" t="s">
        <v>476</v>
      </c>
      <c r="I26" s="22" t="s">
        <v>477</v>
      </c>
      <c r="J26" s="145"/>
      <c r="K26" s="145"/>
      <c r="L26" s="22"/>
      <c r="M26" s="23" t="s">
        <v>478</v>
      </c>
    </row>
    <row r="27" spans="1:13" s="6" customFormat="1" ht="15.6" x14ac:dyDescent="0.25">
      <c r="A27" s="12" t="s">
        <v>60</v>
      </c>
      <c r="B27" s="140"/>
      <c r="C27" s="141"/>
      <c r="D27" s="24"/>
      <c r="E27" s="145"/>
      <c r="F27" s="24"/>
      <c r="G27" s="24"/>
      <c r="H27" s="24"/>
      <c r="I27" s="24"/>
      <c r="J27" s="145"/>
      <c r="K27" s="145"/>
      <c r="L27" s="24"/>
      <c r="M27" s="25"/>
    </row>
    <row r="28" spans="1:13" ht="45" x14ac:dyDescent="0.25">
      <c r="A28" s="11" t="s">
        <v>61</v>
      </c>
      <c r="B28" s="140"/>
      <c r="C28" s="141"/>
      <c r="D28" s="22" t="s">
        <v>479</v>
      </c>
      <c r="E28" s="145"/>
      <c r="F28" s="22" t="s">
        <v>480</v>
      </c>
      <c r="G28" s="22" t="s">
        <v>481</v>
      </c>
      <c r="H28" s="22" t="s">
        <v>482</v>
      </c>
      <c r="I28" s="22" t="s">
        <v>483</v>
      </c>
      <c r="J28" s="145"/>
      <c r="K28" s="145"/>
      <c r="L28" s="22" t="s">
        <v>484</v>
      </c>
      <c r="M28" s="23" t="s">
        <v>408</v>
      </c>
    </row>
    <row r="29" spans="1:13" x14ac:dyDescent="0.25">
      <c r="A29" s="11" t="s">
        <v>64</v>
      </c>
      <c r="B29" s="140"/>
      <c r="C29" s="141"/>
      <c r="D29" s="22" t="s">
        <v>24</v>
      </c>
      <c r="E29" s="145"/>
      <c r="F29" s="22" t="s">
        <v>24</v>
      </c>
      <c r="G29" s="22" t="s">
        <v>24</v>
      </c>
      <c r="H29" s="22" t="s">
        <v>24</v>
      </c>
      <c r="I29" s="22" t="s">
        <v>24</v>
      </c>
      <c r="J29" s="145"/>
      <c r="K29" s="145"/>
      <c r="L29" s="22"/>
      <c r="M29" s="23"/>
    </row>
    <row r="30" spans="1:13" ht="30" x14ac:dyDescent="0.25">
      <c r="A30" s="11" t="s">
        <v>65</v>
      </c>
      <c r="B30" s="140"/>
      <c r="C30" s="141"/>
      <c r="D30" s="22" t="s">
        <v>485</v>
      </c>
      <c r="E30" s="145"/>
      <c r="F30" s="22" t="s">
        <v>24</v>
      </c>
      <c r="G30" s="22" t="s">
        <v>24</v>
      </c>
      <c r="H30" s="22" t="s">
        <v>24</v>
      </c>
      <c r="I30" s="22" t="s">
        <v>24</v>
      </c>
      <c r="J30" s="145"/>
      <c r="K30" s="145"/>
      <c r="L30" s="22" t="s">
        <v>486</v>
      </c>
      <c r="M30" s="23" t="s">
        <v>24</v>
      </c>
    </row>
    <row r="31" spans="1:13" ht="60" x14ac:dyDescent="0.25">
      <c r="A31" s="11" t="s">
        <v>66</v>
      </c>
      <c r="B31" s="140"/>
      <c r="C31" s="141"/>
      <c r="D31" s="22" t="s">
        <v>487</v>
      </c>
      <c r="E31" s="145"/>
      <c r="F31" s="22" t="s">
        <v>488</v>
      </c>
      <c r="G31" s="22" t="s">
        <v>489</v>
      </c>
      <c r="H31" s="22" t="s">
        <v>487</v>
      </c>
      <c r="I31" s="22" t="s">
        <v>490</v>
      </c>
      <c r="J31" s="145"/>
      <c r="K31" s="145"/>
      <c r="L31" s="22" t="s">
        <v>439</v>
      </c>
      <c r="M31" s="23" t="s">
        <v>51</v>
      </c>
    </row>
    <row r="32" spans="1:13" s="6" customFormat="1" ht="15.6" x14ac:dyDescent="0.25">
      <c r="A32" s="12" t="s">
        <v>67</v>
      </c>
      <c r="B32" s="140"/>
      <c r="C32" s="141"/>
      <c r="D32" s="24"/>
      <c r="E32" s="145"/>
      <c r="F32" s="24"/>
      <c r="G32" s="24"/>
      <c r="H32" s="24"/>
      <c r="I32" s="24"/>
      <c r="J32" s="145"/>
      <c r="K32" s="145"/>
      <c r="L32" s="24"/>
      <c r="M32" s="25"/>
    </row>
    <row r="33" spans="1:13" ht="45" x14ac:dyDescent="0.25">
      <c r="A33" s="11" t="s">
        <v>68</v>
      </c>
      <c r="B33" s="140"/>
      <c r="C33" s="141"/>
      <c r="D33" s="22" t="s">
        <v>419</v>
      </c>
      <c r="E33" s="145"/>
      <c r="F33" s="22" t="s">
        <v>491</v>
      </c>
      <c r="G33" s="22" t="s">
        <v>267</v>
      </c>
      <c r="H33" s="22" t="s">
        <v>419</v>
      </c>
      <c r="I33" s="22" t="s">
        <v>492</v>
      </c>
      <c r="J33" s="145"/>
      <c r="K33" s="145"/>
      <c r="L33" s="22" t="s">
        <v>493</v>
      </c>
      <c r="M33" s="23" t="s">
        <v>494</v>
      </c>
    </row>
    <row r="34" spans="1:13" x14ac:dyDescent="0.25">
      <c r="A34" s="13"/>
      <c r="B34" s="140"/>
      <c r="C34" s="141"/>
      <c r="D34" s="26"/>
      <c r="E34" s="145"/>
      <c r="F34" s="26"/>
      <c r="G34" s="26"/>
      <c r="H34" s="26"/>
      <c r="I34" s="26"/>
      <c r="J34" s="145"/>
      <c r="K34" s="145"/>
      <c r="L34" s="26"/>
      <c r="M34" s="27"/>
    </row>
    <row r="35" spans="1:13" s="6" customFormat="1" ht="31.2" x14ac:dyDescent="0.25">
      <c r="A35" s="10" t="s">
        <v>74</v>
      </c>
      <c r="B35" s="140"/>
      <c r="C35" s="141"/>
      <c r="D35" s="20"/>
      <c r="E35" s="145"/>
      <c r="F35" s="20"/>
      <c r="G35" s="20"/>
      <c r="H35" s="20"/>
      <c r="I35" s="20"/>
      <c r="J35" s="145"/>
      <c r="K35" s="145"/>
      <c r="L35" s="20"/>
      <c r="M35" s="21"/>
    </row>
    <row r="36" spans="1:13" s="6" customFormat="1" ht="15.6" x14ac:dyDescent="0.25">
      <c r="A36" s="12" t="s">
        <v>75</v>
      </c>
      <c r="B36" s="140"/>
      <c r="C36" s="141"/>
      <c r="D36" s="24">
        <f>AVERAGE(D37:D39)</f>
        <v>1</v>
      </c>
      <c r="E36" s="145"/>
      <c r="F36" s="24">
        <f t="shared" ref="F36:I36" si="0">AVERAGE(F37:F39)</f>
        <v>0.66666666666666663</v>
      </c>
      <c r="G36" s="24">
        <f t="shared" si="0"/>
        <v>1</v>
      </c>
      <c r="H36" s="24">
        <f t="shared" si="0"/>
        <v>1</v>
      </c>
      <c r="I36" s="24">
        <f t="shared" si="0"/>
        <v>1.3333333333333333</v>
      </c>
      <c r="J36" s="145"/>
      <c r="K36" s="145"/>
      <c r="L36" s="24">
        <f t="shared" ref="L36:M36" si="1">AVERAGE(L37:L39)</f>
        <v>1</v>
      </c>
      <c r="M36" s="24">
        <f t="shared" si="1"/>
        <v>1</v>
      </c>
    </row>
    <row r="37" spans="1:13" x14ac:dyDescent="0.25">
      <c r="A37" s="11" t="s">
        <v>76</v>
      </c>
      <c r="B37" s="140"/>
      <c r="C37" s="141"/>
      <c r="D37" s="22">
        <v>1</v>
      </c>
      <c r="E37" s="145"/>
      <c r="F37" s="22">
        <v>1</v>
      </c>
      <c r="G37" s="22">
        <v>1</v>
      </c>
      <c r="H37" s="22">
        <v>1</v>
      </c>
      <c r="I37" s="22">
        <v>2</v>
      </c>
      <c r="J37" s="145"/>
      <c r="K37" s="145"/>
      <c r="L37" s="22">
        <v>1</v>
      </c>
      <c r="M37" s="23">
        <v>1</v>
      </c>
    </row>
    <row r="38" spans="1:13" x14ac:dyDescent="0.25">
      <c r="A38" s="11" t="s">
        <v>77</v>
      </c>
      <c r="B38" s="140"/>
      <c r="C38" s="141"/>
      <c r="D38" s="22">
        <v>1</v>
      </c>
      <c r="E38" s="145"/>
      <c r="F38" s="22">
        <v>1</v>
      </c>
      <c r="G38" s="22">
        <v>1</v>
      </c>
      <c r="H38" s="22">
        <v>1</v>
      </c>
      <c r="I38" s="22">
        <v>1</v>
      </c>
      <c r="J38" s="145"/>
      <c r="K38" s="145"/>
      <c r="L38" s="22">
        <v>1</v>
      </c>
      <c r="M38" s="23">
        <v>1</v>
      </c>
    </row>
    <row r="39" spans="1:13" ht="30" x14ac:dyDescent="0.25">
      <c r="A39" s="11" t="s">
        <v>78</v>
      </c>
      <c r="B39" s="140"/>
      <c r="C39" s="141"/>
      <c r="D39" s="22">
        <v>1</v>
      </c>
      <c r="E39" s="145"/>
      <c r="F39" s="22">
        <v>0</v>
      </c>
      <c r="G39" s="22">
        <v>1</v>
      </c>
      <c r="H39" s="22">
        <v>1</v>
      </c>
      <c r="I39" s="22">
        <v>1</v>
      </c>
      <c r="J39" s="145"/>
      <c r="K39" s="145"/>
      <c r="L39" s="22">
        <v>1</v>
      </c>
      <c r="M39" s="23">
        <v>1</v>
      </c>
    </row>
    <row r="40" spans="1:13" s="6" customFormat="1" ht="15.6" x14ac:dyDescent="0.25">
      <c r="A40" s="12" t="s">
        <v>79</v>
      </c>
      <c r="B40" s="140"/>
      <c r="C40" s="141"/>
      <c r="D40" s="24">
        <f>AVERAGE(D41:D42)</f>
        <v>1</v>
      </c>
      <c r="E40" s="145"/>
      <c r="F40" s="24">
        <f t="shared" ref="F40:I40" si="2">AVERAGE(F41:F42)</f>
        <v>0.5</v>
      </c>
      <c r="G40" s="24">
        <f t="shared" si="2"/>
        <v>1</v>
      </c>
      <c r="H40" s="24">
        <f t="shared" si="2"/>
        <v>1</v>
      </c>
      <c r="I40" s="24">
        <f t="shared" si="2"/>
        <v>1</v>
      </c>
      <c r="J40" s="145"/>
      <c r="K40" s="145"/>
      <c r="L40" s="24">
        <f t="shared" ref="L40:M40" si="3">AVERAGE(L41:L42)</f>
        <v>1</v>
      </c>
      <c r="M40" s="24">
        <f t="shared" si="3"/>
        <v>1</v>
      </c>
    </row>
    <row r="41" spans="1:13" x14ac:dyDescent="0.25">
      <c r="A41" s="11" t="s">
        <v>80</v>
      </c>
      <c r="B41" s="140"/>
      <c r="C41" s="141"/>
      <c r="D41" s="22">
        <v>1</v>
      </c>
      <c r="E41" s="145"/>
      <c r="F41" s="22">
        <v>1</v>
      </c>
      <c r="G41" s="22">
        <v>1</v>
      </c>
      <c r="H41" s="22">
        <v>1</v>
      </c>
      <c r="I41" s="22">
        <v>1</v>
      </c>
      <c r="J41" s="145"/>
      <c r="K41" s="145"/>
      <c r="L41" s="22">
        <v>1</v>
      </c>
      <c r="M41" s="23">
        <v>1</v>
      </c>
    </row>
    <row r="42" spans="1:13" ht="30" x14ac:dyDescent="0.25">
      <c r="A42" s="11" t="s">
        <v>81</v>
      </c>
      <c r="B42" s="140"/>
      <c r="C42" s="141"/>
      <c r="D42" s="22">
        <v>1</v>
      </c>
      <c r="E42" s="145"/>
      <c r="F42" s="22">
        <v>0</v>
      </c>
      <c r="G42" s="22">
        <v>1</v>
      </c>
      <c r="H42" s="22">
        <v>1</v>
      </c>
      <c r="I42" s="22">
        <v>1</v>
      </c>
      <c r="J42" s="145"/>
      <c r="K42" s="145"/>
      <c r="L42" s="22">
        <v>1</v>
      </c>
      <c r="M42" s="23">
        <v>1</v>
      </c>
    </row>
    <row r="43" spans="1:13" s="6" customFormat="1" ht="15.6" x14ac:dyDescent="0.25">
      <c r="A43" s="12" t="s">
        <v>82</v>
      </c>
      <c r="B43" s="140"/>
      <c r="C43" s="141"/>
      <c r="D43" s="24">
        <f>AVERAGE(D44:D46)</f>
        <v>1.5</v>
      </c>
      <c r="E43" s="145"/>
      <c r="F43" s="24">
        <f t="shared" ref="F43:I43" si="4">AVERAGE(F44:F46)</f>
        <v>0.66666666666666663</v>
      </c>
      <c r="G43" s="24">
        <f t="shared" si="4"/>
        <v>1</v>
      </c>
      <c r="H43" s="24">
        <f t="shared" si="4"/>
        <v>1.3333333333333333</v>
      </c>
      <c r="I43" s="24">
        <f t="shared" si="4"/>
        <v>1.3333333333333333</v>
      </c>
      <c r="J43" s="145"/>
      <c r="K43" s="145"/>
      <c r="L43" s="24">
        <f t="shared" ref="L43:M43" si="5">AVERAGE(L44:L46)</f>
        <v>1.3333333333333333</v>
      </c>
      <c r="M43" s="24">
        <f t="shared" si="5"/>
        <v>1.3333333333333333</v>
      </c>
    </row>
    <row r="44" spans="1:13" x14ac:dyDescent="0.25">
      <c r="A44" s="11" t="s">
        <v>83</v>
      </c>
      <c r="B44" s="140"/>
      <c r="C44" s="141"/>
      <c r="D44" s="22">
        <v>1</v>
      </c>
      <c r="E44" s="145"/>
      <c r="F44" s="22">
        <v>1</v>
      </c>
      <c r="G44" s="22">
        <v>1</v>
      </c>
      <c r="H44" s="22">
        <v>1</v>
      </c>
      <c r="I44" s="22">
        <v>1</v>
      </c>
      <c r="J44" s="145"/>
      <c r="K44" s="145"/>
      <c r="L44" s="22">
        <v>1</v>
      </c>
      <c r="M44" s="23">
        <v>1</v>
      </c>
    </row>
    <row r="45" spans="1:13" ht="30" x14ac:dyDescent="0.25">
      <c r="A45" s="11" t="s">
        <v>84</v>
      </c>
      <c r="B45" s="140"/>
      <c r="C45" s="141"/>
      <c r="D45" s="22">
        <v>2</v>
      </c>
      <c r="E45" s="145"/>
      <c r="F45" s="22">
        <v>0</v>
      </c>
      <c r="G45" s="22">
        <v>1</v>
      </c>
      <c r="H45" s="22">
        <v>2</v>
      </c>
      <c r="I45" s="22">
        <v>2</v>
      </c>
      <c r="J45" s="145"/>
      <c r="K45" s="145"/>
      <c r="L45" s="22">
        <v>1</v>
      </c>
      <c r="M45" s="23">
        <v>2</v>
      </c>
    </row>
    <row r="46" spans="1:13" ht="30" x14ac:dyDescent="0.25">
      <c r="A46" s="11" t="s">
        <v>85</v>
      </c>
      <c r="B46" s="140"/>
      <c r="C46" s="141"/>
      <c r="D46" s="22" t="s">
        <v>24</v>
      </c>
      <c r="E46" s="145"/>
      <c r="F46" s="22">
        <v>1</v>
      </c>
      <c r="G46" s="22">
        <v>1</v>
      </c>
      <c r="H46" s="22">
        <v>1</v>
      </c>
      <c r="I46" s="22">
        <v>1</v>
      </c>
      <c r="J46" s="145"/>
      <c r="K46" s="145"/>
      <c r="L46" s="22">
        <v>2</v>
      </c>
      <c r="M46" s="23">
        <v>1</v>
      </c>
    </row>
    <row r="47" spans="1:13" s="6" customFormat="1" ht="15.6" x14ac:dyDescent="0.25">
      <c r="A47" s="12" t="s">
        <v>86</v>
      </c>
      <c r="B47" s="140"/>
      <c r="C47" s="141"/>
      <c r="D47" s="24">
        <f>AVERAGE(D48:D51)</f>
        <v>2</v>
      </c>
      <c r="E47" s="145"/>
      <c r="F47" s="24">
        <f>AVERAGE(F48:F51)</f>
        <v>0</v>
      </c>
      <c r="G47" s="24">
        <f t="shared" ref="G47:I47" si="6">AVERAGE(G48:G51)</f>
        <v>1</v>
      </c>
      <c r="H47" s="24">
        <f t="shared" si="6"/>
        <v>1</v>
      </c>
      <c r="I47" s="24">
        <f t="shared" si="6"/>
        <v>2</v>
      </c>
      <c r="J47" s="145"/>
      <c r="K47" s="145"/>
      <c r="L47" s="24">
        <f t="shared" ref="L47:M47" si="7">AVERAGE(L48:L51)</f>
        <v>1.5</v>
      </c>
      <c r="M47" s="24">
        <f t="shared" si="7"/>
        <v>1.6666666666666667</v>
      </c>
    </row>
    <row r="48" spans="1:13" x14ac:dyDescent="0.25">
      <c r="A48" s="11" t="s">
        <v>87</v>
      </c>
      <c r="B48" s="140"/>
      <c r="C48" s="141"/>
      <c r="D48" s="22">
        <v>2</v>
      </c>
      <c r="E48" s="145"/>
      <c r="F48" s="22">
        <v>0</v>
      </c>
      <c r="G48" s="22">
        <v>1</v>
      </c>
      <c r="H48" s="22">
        <v>1</v>
      </c>
      <c r="I48" s="22">
        <v>2</v>
      </c>
      <c r="J48" s="145"/>
      <c r="K48" s="145"/>
      <c r="L48" s="22">
        <v>2</v>
      </c>
      <c r="M48" s="23">
        <v>2</v>
      </c>
    </row>
    <row r="49" spans="1:13" x14ac:dyDescent="0.25">
      <c r="A49" s="11" t="s">
        <v>88</v>
      </c>
      <c r="B49" s="140"/>
      <c r="C49" s="141"/>
      <c r="D49" s="22" t="s">
        <v>24</v>
      </c>
      <c r="E49" s="145"/>
      <c r="F49" s="22">
        <v>0</v>
      </c>
      <c r="G49" s="22" t="s">
        <v>24</v>
      </c>
      <c r="H49" s="22" t="s">
        <v>24</v>
      </c>
      <c r="I49" s="22" t="s">
        <v>24</v>
      </c>
      <c r="J49" s="145"/>
      <c r="K49" s="145"/>
      <c r="L49" s="22">
        <v>1</v>
      </c>
      <c r="M49" s="23">
        <v>2</v>
      </c>
    </row>
    <row r="50" spans="1:13" ht="30" x14ac:dyDescent="0.25">
      <c r="A50" s="11" t="s">
        <v>89</v>
      </c>
      <c r="B50" s="140"/>
      <c r="C50" s="141"/>
      <c r="D50" s="22" t="s">
        <v>24</v>
      </c>
      <c r="E50" s="145"/>
      <c r="F50" s="22">
        <v>0</v>
      </c>
      <c r="G50" s="22" t="s">
        <v>24</v>
      </c>
      <c r="H50" s="22" t="s">
        <v>24</v>
      </c>
      <c r="I50" s="22" t="s">
        <v>24</v>
      </c>
      <c r="J50" s="145"/>
      <c r="K50" s="145"/>
      <c r="L50" s="22" t="s">
        <v>24</v>
      </c>
      <c r="M50" s="23">
        <v>1</v>
      </c>
    </row>
    <row r="51" spans="1:13" x14ac:dyDescent="0.25">
      <c r="A51" s="11" t="s">
        <v>90</v>
      </c>
      <c r="B51" s="140"/>
      <c r="C51" s="141"/>
      <c r="D51" s="22" t="s">
        <v>24</v>
      </c>
      <c r="E51" s="145"/>
      <c r="F51" s="22">
        <v>0</v>
      </c>
      <c r="G51" s="22">
        <v>1</v>
      </c>
      <c r="H51" s="22" t="s">
        <v>24</v>
      </c>
      <c r="I51" s="22" t="s">
        <v>24</v>
      </c>
      <c r="J51" s="145"/>
      <c r="K51" s="145"/>
      <c r="L51" s="22" t="s">
        <v>24</v>
      </c>
      <c r="M51" s="23" t="s">
        <v>24</v>
      </c>
    </row>
    <row r="52" spans="1:13" s="6" customFormat="1" ht="15.6" x14ac:dyDescent="0.25">
      <c r="A52" s="12" t="s">
        <v>54</v>
      </c>
      <c r="B52" s="140"/>
      <c r="C52" s="141"/>
      <c r="D52" s="24">
        <f>AVERAGE(D53:D55)</f>
        <v>1</v>
      </c>
      <c r="E52" s="145"/>
      <c r="F52" s="24">
        <f t="shared" ref="F52:I52" si="8">AVERAGE(F53:F55)</f>
        <v>0.5</v>
      </c>
      <c r="G52" s="24">
        <f t="shared" si="8"/>
        <v>1</v>
      </c>
      <c r="H52" s="24">
        <f t="shared" si="8"/>
        <v>1</v>
      </c>
      <c r="I52" s="24">
        <f t="shared" si="8"/>
        <v>2</v>
      </c>
      <c r="J52" s="145"/>
      <c r="K52" s="145"/>
      <c r="L52" s="24">
        <f t="shared" ref="L52:M52" si="9">AVERAGE(L53:L55)</f>
        <v>2</v>
      </c>
      <c r="M52" s="24">
        <f t="shared" si="9"/>
        <v>2</v>
      </c>
    </row>
    <row r="53" spans="1:13" ht="30" x14ac:dyDescent="0.25">
      <c r="A53" s="11" t="s">
        <v>91</v>
      </c>
      <c r="B53" s="140"/>
      <c r="C53" s="141"/>
      <c r="D53" s="22">
        <v>1</v>
      </c>
      <c r="E53" s="145"/>
      <c r="F53" s="22">
        <v>0</v>
      </c>
      <c r="G53" s="22">
        <v>1</v>
      </c>
      <c r="H53" s="22">
        <v>1</v>
      </c>
      <c r="I53" s="22">
        <v>2</v>
      </c>
      <c r="J53" s="145"/>
      <c r="K53" s="145"/>
      <c r="L53" s="22">
        <v>2</v>
      </c>
      <c r="M53" s="23">
        <v>2</v>
      </c>
    </row>
    <row r="54" spans="1:13" x14ac:dyDescent="0.25">
      <c r="A54" s="11" t="s">
        <v>92</v>
      </c>
      <c r="B54" s="140"/>
      <c r="C54" s="141"/>
      <c r="D54" s="22">
        <v>1</v>
      </c>
      <c r="E54" s="145"/>
      <c r="F54" s="22">
        <v>1</v>
      </c>
      <c r="G54" s="22">
        <v>1</v>
      </c>
      <c r="H54" s="22">
        <v>1</v>
      </c>
      <c r="I54" s="22">
        <v>2</v>
      </c>
      <c r="J54" s="145"/>
      <c r="K54" s="145"/>
      <c r="L54" s="22">
        <v>2</v>
      </c>
      <c r="M54" s="23">
        <v>2</v>
      </c>
    </row>
    <row r="55" spans="1:13" ht="30" x14ac:dyDescent="0.25">
      <c r="A55" s="9" t="s">
        <v>93</v>
      </c>
      <c r="B55" s="142"/>
      <c r="C55" s="143"/>
      <c r="D55" s="28">
        <v>1</v>
      </c>
      <c r="E55" s="146"/>
      <c r="F55" s="28" t="s">
        <v>24</v>
      </c>
      <c r="G55" s="28" t="s">
        <v>24</v>
      </c>
      <c r="H55" s="28">
        <v>1</v>
      </c>
      <c r="I55" s="28">
        <v>2</v>
      </c>
      <c r="J55" s="146"/>
      <c r="K55" s="146"/>
      <c r="L55" s="28" t="s">
        <v>24</v>
      </c>
      <c r="M55" s="29" t="s">
        <v>24</v>
      </c>
    </row>
  </sheetData>
  <mergeCells count="4">
    <mergeCell ref="E6:E55"/>
    <mergeCell ref="B6:C55"/>
    <mergeCell ref="K6:K55"/>
    <mergeCell ref="J6:J55"/>
  </mergeCells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EBAD-A0AA-43EB-A1FB-BBC42EF17372}">
  <sheetPr>
    <tabColor rgb="FF00B050"/>
  </sheetPr>
  <dimension ref="A1:M63"/>
  <sheetViews>
    <sheetView topLeftCell="A10" workbookViewId="0">
      <selection activeCell="A17" sqref="A17"/>
    </sheetView>
  </sheetViews>
  <sheetFormatPr baseColWidth="10" defaultColWidth="11.54296875" defaultRowHeight="15" x14ac:dyDescent="0.25"/>
  <cols>
    <col min="1" max="1" width="22.1796875" customWidth="1"/>
  </cols>
  <sheetData>
    <row r="1" spans="1:13" x14ac:dyDescent="0.25">
      <c r="A1" s="1" t="s">
        <v>0</v>
      </c>
      <c r="B1" t="s">
        <v>424</v>
      </c>
      <c r="C1" t="s">
        <v>425</v>
      </c>
    </row>
    <row r="2" spans="1:13" x14ac:dyDescent="0.25">
      <c r="A2" s="1" t="s">
        <v>3</v>
      </c>
      <c r="B2" t="s">
        <v>303</v>
      </c>
    </row>
    <row r="4" spans="1:13" x14ac:dyDescent="0.25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3" x14ac:dyDescent="0.25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3" s="6" customFormat="1" ht="15.6" x14ac:dyDescent="0.25">
      <c r="A6" s="10" t="s">
        <v>7</v>
      </c>
      <c r="B6" s="138" t="s">
        <v>8</v>
      </c>
      <c r="C6" s="139"/>
      <c r="D6" s="20"/>
      <c r="E6" s="144" t="s">
        <v>9</v>
      </c>
      <c r="F6" s="20"/>
      <c r="G6" s="20"/>
      <c r="H6" s="20"/>
      <c r="I6" s="20"/>
      <c r="J6" s="144" t="s">
        <v>10</v>
      </c>
      <c r="K6" s="144" t="s">
        <v>11</v>
      </c>
      <c r="L6" s="20"/>
      <c r="M6" s="21"/>
    </row>
    <row r="7" spans="1:13" x14ac:dyDescent="0.25">
      <c r="A7" s="11" t="s">
        <v>12</v>
      </c>
      <c r="B7" s="140"/>
      <c r="C7" s="141"/>
      <c r="D7" s="22">
        <v>3</v>
      </c>
      <c r="E7" s="145"/>
      <c r="F7" s="22">
        <v>3</v>
      </c>
      <c r="G7" s="22">
        <v>3</v>
      </c>
      <c r="H7" s="22">
        <v>1</v>
      </c>
      <c r="I7" s="22">
        <v>1</v>
      </c>
      <c r="J7" s="145"/>
      <c r="K7" s="145"/>
      <c r="L7" s="22">
        <v>2</v>
      </c>
      <c r="M7" s="23">
        <v>2</v>
      </c>
    </row>
    <row r="8" spans="1:13" ht="30" x14ac:dyDescent="0.25">
      <c r="A8" s="11" t="s">
        <v>15</v>
      </c>
      <c r="B8" s="140"/>
      <c r="C8" s="141"/>
      <c r="D8" s="22" t="s">
        <v>24</v>
      </c>
      <c r="E8" s="145"/>
      <c r="F8" s="22">
        <v>0</v>
      </c>
      <c r="G8" s="22">
        <v>0</v>
      </c>
      <c r="H8" s="22">
        <v>0</v>
      </c>
      <c r="I8" s="22">
        <v>0</v>
      </c>
      <c r="J8" s="145"/>
      <c r="K8" s="145"/>
      <c r="L8" s="22">
        <v>0</v>
      </c>
      <c r="M8" s="23"/>
    </row>
    <row r="9" spans="1:13" x14ac:dyDescent="0.25">
      <c r="A9" s="11" t="s">
        <v>18</v>
      </c>
      <c r="B9" s="140"/>
      <c r="C9" s="141"/>
      <c r="D9" s="22">
        <v>1</v>
      </c>
      <c r="E9" s="145"/>
      <c r="F9" s="22">
        <v>1</v>
      </c>
      <c r="G9" s="22">
        <v>1</v>
      </c>
      <c r="H9" s="22">
        <v>0</v>
      </c>
      <c r="I9" s="22">
        <v>1</v>
      </c>
      <c r="J9" s="145"/>
      <c r="K9" s="145"/>
      <c r="L9" s="22">
        <v>2</v>
      </c>
      <c r="M9" s="23">
        <v>2</v>
      </c>
    </row>
    <row r="10" spans="1:13" x14ac:dyDescent="0.25">
      <c r="A10" s="11" t="s">
        <v>23</v>
      </c>
      <c r="B10" s="140"/>
      <c r="C10" s="141"/>
      <c r="D10" s="22">
        <v>0</v>
      </c>
      <c r="E10" s="145"/>
      <c r="F10" s="22">
        <v>0</v>
      </c>
      <c r="G10" s="22">
        <v>0</v>
      </c>
      <c r="H10" s="22">
        <v>0</v>
      </c>
      <c r="I10" s="22">
        <v>0</v>
      </c>
      <c r="J10" s="145"/>
      <c r="K10" s="145"/>
      <c r="L10" s="22"/>
      <c r="M10" s="23"/>
    </row>
    <row r="11" spans="1:13" x14ac:dyDescent="0.25">
      <c r="A11" s="11" t="s">
        <v>25</v>
      </c>
      <c r="B11" s="140"/>
      <c r="C11" s="141"/>
      <c r="D11" s="22">
        <v>2</v>
      </c>
      <c r="E11" s="145"/>
      <c r="F11" s="22">
        <v>2</v>
      </c>
      <c r="G11" s="22">
        <v>2</v>
      </c>
      <c r="H11" s="22">
        <v>2</v>
      </c>
      <c r="I11" s="22">
        <v>2</v>
      </c>
      <c r="J11" s="145"/>
      <c r="K11" s="145"/>
      <c r="L11" s="22"/>
      <c r="M11" s="23"/>
    </row>
    <row r="12" spans="1:13" ht="30" x14ac:dyDescent="0.25">
      <c r="A12" s="11" t="s">
        <v>26</v>
      </c>
      <c r="B12" s="140"/>
      <c r="C12" s="141"/>
      <c r="D12" s="22">
        <v>1</v>
      </c>
      <c r="E12" s="145"/>
      <c r="F12" s="22">
        <v>1</v>
      </c>
      <c r="G12" s="22">
        <v>1</v>
      </c>
      <c r="H12" s="22">
        <v>1</v>
      </c>
      <c r="I12" s="22">
        <v>0</v>
      </c>
      <c r="J12" s="145"/>
      <c r="K12" s="145"/>
      <c r="L12" s="22">
        <v>0</v>
      </c>
      <c r="M12" s="23">
        <v>0</v>
      </c>
    </row>
    <row r="13" spans="1:13" x14ac:dyDescent="0.25">
      <c r="A13" s="11" t="s">
        <v>27</v>
      </c>
      <c r="B13" s="140"/>
      <c r="C13" s="141"/>
      <c r="D13" s="22">
        <v>0</v>
      </c>
      <c r="E13" s="145"/>
      <c r="F13" s="22">
        <v>2</v>
      </c>
      <c r="G13" s="22">
        <v>2</v>
      </c>
      <c r="H13" s="22">
        <v>2</v>
      </c>
      <c r="I13" s="22">
        <v>2</v>
      </c>
      <c r="J13" s="145"/>
      <c r="K13" s="145"/>
      <c r="L13" s="22"/>
      <c r="M13" s="23"/>
    </row>
    <row r="14" spans="1:13" x14ac:dyDescent="0.25">
      <c r="A14" s="11" t="s">
        <v>30</v>
      </c>
      <c r="B14" s="140"/>
      <c r="C14" s="141"/>
      <c r="D14" s="22">
        <v>2</v>
      </c>
      <c r="E14" s="145"/>
      <c r="F14" s="22">
        <v>2</v>
      </c>
      <c r="G14" s="22">
        <v>2</v>
      </c>
      <c r="H14" s="22">
        <v>2</v>
      </c>
      <c r="I14" s="22">
        <v>2</v>
      </c>
      <c r="J14" s="145"/>
      <c r="K14" s="145"/>
      <c r="L14" s="22"/>
      <c r="M14" s="23"/>
    </row>
    <row r="15" spans="1:13" x14ac:dyDescent="0.25">
      <c r="A15" s="11" t="s">
        <v>32</v>
      </c>
      <c r="B15" s="140"/>
      <c r="C15" s="141"/>
      <c r="D15" s="22">
        <v>1</v>
      </c>
      <c r="E15" s="145"/>
      <c r="F15" s="22">
        <v>1</v>
      </c>
      <c r="G15" s="22">
        <v>2</v>
      </c>
      <c r="H15" s="22">
        <v>2</v>
      </c>
      <c r="I15" s="22">
        <v>2</v>
      </c>
      <c r="J15" s="145"/>
      <c r="K15" s="145"/>
      <c r="L15" s="22">
        <v>2</v>
      </c>
      <c r="M15" s="23"/>
    </row>
    <row r="16" spans="1:13" x14ac:dyDescent="0.25">
      <c r="A16" s="11" t="s">
        <v>36</v>
      </c>
      <c r="B16" s="140"/>
      <c r="C16" s="141"/>
      <c r="D16" s="22">
        <v>1</v>
      </c>
      <c r="E16" s="145"/>
      <c r="F16" s="22">
        <v>1</v>
      </c>
      <c r="G16" s="22">
        <v>1</v>
      </c>
      <c r="H16" s="22">
        <v>1</v>
      </c>
      <c r="I16" s="22">
        <v>1</v>
      </c>
      <c r="J16" s="145"/>
      <c r="K16" s="145"/>
      <c r="L16" s="22">
        <v>2</v>
      </c>
      <c r="M16" s="23">
        <v>2</v>
      </c>
    </row>
    <row r="17" spans="1:13" s="98" customFormat="1" x14ac:dyDescent="0.25">
      <c r="A17" s="88" t="s">
        <v>94</v>
      </c>
      <c r="B17" s="140"/>
      <c r="C17" s="141"/>
      <c r="D17" s="89">
        <f>AVERAGE(D7:D16)</f>
        <v>1.2222222222222223</v>
      </c>
      <c r="E17" s="145"/>
      <c r="F17" s="89">
        <f>AVERAGE(F7:F16)</f>
        <v>1.3</v>
      </c>
      <c r="G17" s="89">
        <f>AVERAGE(G7:G16)</f>
        <v>1.4</v>
      </c>
      <c r="H17" s="89">
        <f>AVERAGE(H7:H16)</f>
        <v>1.1000000000000001</v>
      </c>
      <c r="I17" s="89">
        <f>AVERAGE(I7:I16)</f>
        <v>1.1000000000000001</v>
      </c>
      <c r="J17" s="145"/>
      <c r="K17" s="145"/>
      <c r="L17" s="89">
        <f>AVERAGE(L7:L16)</f>
        <v>1.3333333333333333</v>
      </c>
      <c r="M17" s="89">
        <f>AVERAGE(M7:M16)</f>
        <v>1.5</v>
      </c>
    </row>
    <row r="18" spans="1:13" s="6" customFormat="1" ht="15.6" x14ac:dyDescent="0.25">
      <c r="A18" s="12" t="s">
        <v>37</v>
      </c>
      <c r="B18" s="140"/>
      <c r="C18" s="141"/>
      <c r="D18" s="24"/>
      <c r="E18" s="145"/>
      <c r="F18" s="24"/>
      <c r="G18" s="24"/>
      <c r="H18" s="24"/>
      <c r="I18" s="24"/>
      <c r="J18" s="145"/>
      <c r="K18" s="145"/>
      <c r="L18" s="24"/>
      <c r="M18" s="25"/>
    </row>
    <row r="19" spans="1:13" s="6" customFormat="1" ht="15.6" x14ac:dyDescent="0.25">
      <c r="A19" s="12" t="s">
        <v>38</v>
      </c>
      <c r="B19" s="140"/>
      <c r="C19" s="141"/>
      <c r="D19" s="24"/>
      <c r="E19" s="145"/>
      <c r="F19" s="24"/>
      <c r="G19" s="24"/>
      <c r="H19" s="24"/>
      <c r="I19" s="24"/>
      <c r="J19" s="145"/>
      <c r="K19" s="145"/>
      <c r="L19" s="24"/>
      <c r="M19" s="25"/>
    </row>
    <row r="20" spans="1:13" ht="45" x14ac:dyDescent="0.25">
      <c r="A20" s="11" t="s">
        <v>39</v>
      </c>
      <c r="B20" s="140"/>
      <c r="C20" s="141"/>
      <c r="D20" s="22" t="s">
        <v>449</v>
      </c>
      <c r="E20" s="145"/>
      <c r="F20" s="22" t="s">
        <v>450</v>
      </c>
      <c r="G20" s="22" t="s">
        <v>451</v>
      </c>
      <c r="H20" s="22" t="s">
        <v>451</v>
      </c>
      <c r="I20" s="22" t="s">
        <v>452</v>
      </c>
      <c r="J20" s="145"/>
      <c r="K20" s="145"/>
      <c r="L20" s="22" t="s">
        <v>453</v>
      </c>
      <c r="M20" s="23" t="s">
        <v>454</v>
      </c>
    </row>
    <row r="21" spans="1:13" ht="45" x14ac:dyDescent="0.25">
      <c r="A21" s="11" t="s">
        <v>47</v>
      </c>
      <c r="B21" s="140"/>
      <c r="C21" s="141"/>
      <c r="D21" s="22" t="s">
        <v>455</v>
      </c>
      <c r="E21" s="145"/>
      <c r="F21" s="22" t="s">
        <v>456</v>
      </c>
      <c r="G21" s="22" t="s">
        <v>455</v>
      </c>
      <c r="H21" s="22" t="s">
        <v>455</v>
      </c>
      <c r="I21" s="22" t="s">
        <v>457</v>
      </c>
      <c r="J21" s="145"/>
      <c r="K21" s="145"/>
      <c r="L21" s="22" t="s">
        <v>458</v>
      </c>
      <c r="M21" s="23" t="s">
        <v>459</v>
      </c>
    </row>
    <row r="22" spans="1:13" ht="45" x14ac:dyDescent="0.25">
      <c r="A22" s="11" t="s">
        <v>52</v>
      </c>
      <c r="B22" s="140"/>
      <c r="C22" s="141"/>
      <c r="D22" s="7" t="s">
        <v>460</v>
      </c>
      <c r="E22" s="145"/>
      <c r="F22" s="7" t="s">
        <v>461</v>
      </c>
      <c r="G22" s="7" t="s">
        <v>460</v>
      </c>
      <c r="H22" s="7" t="s">
        <v>460</v>
      </c>
      <c r="I22" s="7" t="s">
        <v>462</v>
      </c>
      <c r="J22" s="145"/>
      <c r="K22" s="145"/>
      <c r="L22" s="22" t="s">
        <v>463</v>
      </c>
      <c r="M22" s="23" t="s">
        <v>464</v>
      </c>
    </row>
    <row r="23" spans="1:13" x14ac:dyDescent="0.25">
      <c r="A23" s="11" t="s">
        <v>94</v>
      </c>
      <c r="B23" s="140"/>
      <c r="C23" s="141"/>
      <c r="D23" s="7"/>
      <c r="E23" s="145"/>
      <c r="F23" s="7"/>
      <c r="G23" s="7"/>
      <c r="H23" s="7"/>
      <c r="I23" s="7"/>
      <c r="J23" s="145"/>
      <c r="K23" s="145"/>
      <c r="L23" s="22"/>
      <c r="M23" s="23"/>
    </row>
    <row r="24" spans="1:13" s="6" customFormat="1" ht="15.6" x14ac:dyDescent="0.25">
      <c r="A24" s="12" t="s">
        <v>53</v>
      </c>
      <c r="B24" s="140"/>
      <c r="C24" s="141"/>
      <c r="D24" s="22"/>
      <c r="E24" s="145"/>
      <c r="F24" s="22"/>
      <c r="G24" s="22"/>
      <c r="H24" s="22"/>
      <c r="I24" s="22"/>
      <c r="J24" s="145"/>
      <c r="K24" s="145"/>
      <c r="L24" s="24"/>
      <c r="M24" s="25"/>
    </row>
    <row r="25" spans="1:13" ht="45" x14ac:dyDescent="0.25">
      <c r="A25" s="11" t="s">
        <v>54</v>
      </c>
      <c r="B25" s="140"/>
      <c r="C25" s="141"/>
      <c r="D25" s="22" t="s">
        <v>51</v>
      </c>
      <c r="E25" s="145"/>
      <c r="F25" s="22" t="s">
        <v>465</v>
      </c>
      <c r="G25" s="22" t="s">
        <v>51</v>
      </c>
      <c r="H25" s="22" t="s">
        <v>51</v>
      </c>
      <c r="I25" s="22" t="s">
        <v>51</v>
      </c>
      <c r="J25" s="145"/>
      <c r="K25" s="145"/>
      <c r="L25" s="22" t="s">
        <v>466</v>
      </c>
      <c r="M25" s="23"/>
    </row>
    <row r="26" spans="1:13" ht="75" x14ac:dyDescent="0.25">
      <c r="A26" s="11" t="s">
        <v>55</v>
      </c>
      <c r="B26" s="140"/>
      <c r="C26" s="141"/>
      <c r="D26" s="22" t="s">
        <v>467</v>
      </c>
      <c r="E26" s="145"/>
      <c r="F26" s="22" t="s">
        <v>468</v>
      </c>
      <c r="G26" s="22" t="s">
        <v>467</v>
      </c>
      <c r="H26" s="22" t="s">
        <v>469</v>
      </c>
      <c r="I26" s="22" t="s">
        <v>470</v>
      </c>
      <c r="J26" s="145"/>
      <c r="K26" s="145"/>
      <c r="L26" s="22" t="s">
        <v>471</v>
      </c>
      <c r="M26" s="23" t="s">
        <v>472</v>
      </c>
    </row>
    <row r="27" spans="1:13" ht="60" x14ac:dyDescent="0.25">
      <c r="A27" s="11" t="s">
        <v>59</v>
      </c>
      <c r="B27" s="140"/>
      <c r="C27" s="141"/>
      <c r="D27" s="22" t="s">
        <v>473</v>
      </c>
      <c r="E27" s="145"/>
      <c r="F27" s="22" t="s">
        <v>474</v>
      </c>
      <c r="G27" s="22" t="s">
        <v>475</v>
      </c>
      <c r="H27" s="22" t="s">
        <v>476</v>
      </c>
      <c r="I27" s="22" t="s">
        <v>477</v>
      </c>
      <c r="J27" s="145"/>
      <c r="K27" s="145"/>
      <c r="L27" s="22"/>
      <c r="M27" s="23" t="s">
        <v>478</v>
      </c>
    </row>
    <row r="28" spans="1:13" x14ac:dyDescent="0.25">
      <c r="A28" s="11" t="s">
        <v>94</v>
      </c>
      <c r="B28" s="140"/>
      <c r="C28" s="141"/>
      <c r="D28" s="22"/>
      <c r="E28" s="145"/>
      <c r="F28" s="22"/>
      <c r="G28" s="22"/>
      <c r="H28" s="22"/>
      <c r="I28" s="22"/>
      <c r="J28" s="145"/>
      <c r="K28" s="145"/>
      <c r="L28" s="22"/>
      <c r="M28" s="23"/>
    </row>
    <row r="29" spans="1:13" s="6" customFormat="1" ht="15.6" x14ac:dyDescent="0.25">
      <c r="A29" s="12" t="s">
        <v>60</v>
      </c>
      <c r="B29" s="140"/>
      <c r="C29" s="141"/>
      <c r="D29" s="24"/>
      <c r="E29" s="145"/>
      <c r="F29" s="24"/>
      <c r="G29" s="24"/>
      <c r="H29" s="24"/>
      <c r="I29" s="24"/>
      <c r="J29" s="145"/>
      <c r="K29" s="145"/>
      <c r="L29" s="24"/>
      <c r="M29" s="25"/>
    </row>
    <row r="30" spans="1:13" ht="45" x14ac:dyDescent="0.25">
      <c r="A30" s="11" t="s">
        <v>61</v>
      </c>
      <c r="B30" s="140"/>
      <c r="C30" s="141"/>
      <c r="D30" s="22" t="s">
        <v>479</v>
      </c>
      <c r="E30" s="145"/>
      <c r="F30" s="22" t="s">
        <v>480</v>
      </c>
      <c r="G30" s="22" t="s">
        <v>481</v>
      </c>
      <c r="H30" s="22" t="s">
        <v>482</v>
      </c>
      <c r="I30" s="22" t="s">
        <v>483</v>
      </c>
      <c r="J30" s="145"/>
      <c r="K30" s="145"/>
      <c r="L30" s="22" t="s">
        <v>484</v>
      </c>
      <c r="M30" s="23" t="s">
        <v>408</v>
      </c>
    </row>
    <row r="31" spans="1:13" x14ac:dyDescent="0.25">
      <c r="A31" s="11" t="s">
        <v>64</v>
      </c>
      <c r="B31" s="140"/>
      <c r="C31" s="141"/>
      <c r="D31" s="22" t="s">
        <v>24</v>
      </c>
      <c r="E31" s="145"/>
      <c r="F31" s="22" t="s">
        <v>24</v>
      </c>
      <c r="G31" s="22" t="s">
        <v>24</v>
      </c>
      <c r="H31" s="22" t="s">
        <v>24</v>
      </c>
      <c r="I31" s="22" t="s">
        <v>24</v>
      </c>
      <c r="J31" s="145"/>
      <c r="K31" s="145"/>
      <c r="L31" s="22"/>
      <c r="M31" s="23"/>
    </row>
    <row r="32" spans="1:13" ht="30" x14ac:dyDescent="0.25">
      <c r="A32" s="11" t="s">
        <v>65</v>
      </c>
      <c r="B32" s="140"/>
      <c r="C32" s="141"/>
      <c r="D32" s="22" t="s">
        <v>485</v>
      </c>
      <c r="E32" s="145"/>
      <c r="F32" s="22" t="s">
        <v>24</v>
      </c>
      <c r="G32" s="22" t="s">
        <v>24</v>
      </c>
      <c r="H32" s="22" t="s">
        <v>24</v>
      </c>
      <c r="I32" s="22" t="s">
        <v>24</v>
      </c>
      <c r="J32" s="145"/>
      <c r="K32" s="145"/>
      <c r="L32" s="22" t="s">
        <v>486</v>
      </c>
      <c r="M32" s="23" t="s">
        <v>24</v>
      </c>
    </row>
    <row r="33" spans="1:13" ht="60" x14ac:dyDescent="0.25">
      <c r="A33" s="11" t="s">
        <v>66</v>
      </c>
      <c r="B33" s="140"/>
      <c r="C33" s="141"/>
      <c r="D33" s="22" t="s">
        <v>487</v>
      </c>
      <c r="E33" s="145"/>
      <c r="F33" s="22" t="s">
        <v>488</v>
      </c>
      <c r="G33" s="22" t="s">
        <v>489</v>
      </c>
      <c r="H33" s="22" t="s">
        <v>487</v>
      </c>
      <c r="I33" s="22" t="s">
        <v>490</v>
      </c>
      <c r="J33" s="145"/>
      <c r="K33" s="145"/>
      <c r="L33" s="22" t="s">
        <v>439</v>
      </c>
      <c r="M33" s="23" t="s">
        <v>51</v>
      </c>
    </row>
    <row r="34" spans="1:13" x14ac:dyDescent="0.25">
      <c r="A34" s="11" t="s">
        <v>94</v>
      </c>
      <c r="B34" s="140"/>
      <c r="C34" s="141"/>
      <c r="D34" s="22"/>
      <c r="E34" s="145"/>
      <c r="F34" s="22"/>
      <c r="G34" s="22"/>
      <c r="H34" s="22"/>
      <c r="I34" s="22"/>
      <c r="J34" s="145"/>
      <c r="K34" s="145"/>
      <c r="L34" s="22"/>
      <c r="M34" s="23"/>
    </row>
    <row r="35" spans="1:13" s="6" customFormat="1" ht="15.6" x14ac:dyDescent="0.25">
      <c r="A35" s="12" t="s">
        <v>67</v>
      </c>
      <c r="B35" s="140"/>
      <c r="C35" s="141"/>
      <c r="D35" s="24"/>
      <c r="E35" s="145"/>
      <c r="F35" s="24"/>
      <c r="G35" s="24"/>
      <c r="H35" s="24"/>
      <c r="I35" s="24"/>
      <c r="J35" s="145"/>
      <c r="K35" s="145"/>
      <c r="L35" s="24"/>
      <c r="M35" s="25"/>
    </row>
    <row r="36" spans="1:13" ht="45" x14ac:dyDescent="0.25">
      <c r="A36" s="11" t="s">
        <v>68</v>
      </c>
      <c r="B36" s="140"/>
      <c r="C36" s="141"/>
      <c r="D36" s="22" t="s">
        <v>419</v>
      </c>
      <c r="E36" s="145"/>
      <c r="F36" s="22" t="s">
        <v>491</v>
      </c>
      <c r="G36" s="22" t="s">
        <v>267</v>
      </c>
      <c r="H36" s="22" t="s">
        <v>419</v>
      </c>
      <c r="I36" s="22" t="s">
        <v>492</v>
      </c>
      <c r="J36" s="145"/>
      <c r="K36" s="145"/>
      <c r="L36" s="22" t="s">
        <v>493</v>
      </c>
      <c r="M36" s="23" t="s">
        <v>494</v>
      </c>
    </row>
    <row r="37" spans="1:13" ht="15.6" thickBot="1" x14ac:dyDescent="0.3">
      <c r="A37" s="91" t="s">
        <v>94</v>
      </c>
      <c r="B37" s="140"/>
      <c r="C37" s="141"/>
      <c r="D37" s="26"/>
      <c r="E37" s="145"/>
      <c r="F37" s="26"/>
      <c r="G37" s="26"/>
      <c r="H37" s="26"/>
      <c r="I37" s="26"/>
      <c r="J37" s="145"/>
      <c r="K37" s="145"/>
      <c r="L37" s="26"/>
      <c r="M37" s="27"/>
    </row>
    <row r="38" spans="1:13" s="6" customFormat="1" ht="31.2" x14ac:dyDescent="0.25">
      <c r="A38" s="10" t="s">
        <v>74</v>
      </c>
      <c r="B38" s="140"/>
      <c r="C38" s="141"/>
      <c r="D38" s="20"/>
      <c r="E38" s="145"/>
      <c r="F38" s="20"/>
      <c r="G38" s="20"/>
      <c r="H38" s="20"/>
      <c r="I38" s="20"/>
      <c r="J38" s="145"/>
      <c r="K38" s="145"/>
      <c r="L38" s="20"/>
      <c r="M38" s="21"/>
    </row>
    <row r="39" spans="1:13" s="6" customFormat="1" ht="15.6" x14ac:dyDescent="0.25">
      <c r="A39" s="12" t="s">
        <v>75</v>
      </c>
      <c r="B39" s="140"/>
      <c r="C39" s="141"/>
      <c r="D39" s="24"/>
      <c r="E39" s="145"/>
      <c r="F39" s="24"/>
      <c r="G39" s="24"/>
      <c r="H39" s="24"/>
      <c r="I39" s="24"/>
      <c r="J39" s="145"/>
      <c r="K39" s="145"/>
      <c r="L39" s="24"/>
      <c r="M39" s="25"/>
    </row>
    <row r="40" spans="1:13" x14ac:dyDescent="0.25">
      <c r="A40" s="11" t="s">
        <v>76</v>
      </c>
      <c r="B40" s="140"/>
      <c r="C40" s="141"/>
      <c r="D40" s="22">
        <v>1</v>
      </c>
      <c r="E40" s="145"/>
      <c r="F40" s="22">
        <v>1</v>
      </c>
      <c r="G40" s="22">
        <v>1</v>
      </c>
      <c r="H40" s="22">
        <v>1</v>
      </c>
      <c r="I40" s="22">
        <v>2</v>
      </c>
      <c r="J40" s="145"/>
      <c r="K40" s="145"/>
      <c r="L40" s="22">
        <v>1</v>
      </c>
      <c r="M40" s="23">
        <v>1</v>
      </c>
    </row>
    <row r="41" spans="1:13" x14ac:dyDescent="0.25">
      <c r="A41" s="11" t="s">
        <v>77</v>
      </c>
      <c r="B41" s="140"/>
      <c r="C41" s="141"/>
      <c r="D41" s="22">
        <v>1</v>
      </c>
      <c r="E41" s="145"/>
      <c r="F41" s="22">
        <v>1</v>
      </c>
      <c r="G41" s="22">
        <v>1</v>
      </c>
      <c r="H41" s="22">
        <v>1</v>
      </c>
      <c r="I41" s="22">
        <v>1</v>
      </c>
      <c r="J41" s="145"/>
      <c r="K41" s="145"/>
      <c r="L41" s="22">
        <v>1</v>
      </c>
      <c r="M41" s="23">
        <v>1</v>
      </c>
    </row>
    <row r="42" spans="1:13" ht="30" x14ac:dyDescent="0.25">
      <c r="A42" s="11" t="s">
        <v>78</v>
      </c>
      <c r="B42" s="140"/>
      <c r="C42" s="141"/>
      <c r="D42" s="22">
        <v>1</v>
      </c>
      <c r="E42" s="145"/>
      <c r="F42" s="22">
        <v>0</v>
      </c>
      <c r="G42" s="22">
        <v>1</v>
      </c>
      <c r="H42" s="22">
        <v>1</v>
      </c>
      <c r="I42" s="22">
        <v>1</v>
      </c>
      <c r="J42" s="145"/>
      <c r="K42" s="145"/>
      <c r="L42" s="22">
        <v>1</v>
      </c>
      <c r="M42" s="23">
        <v>1</v>
      </c>
    </row>
    <row r="43" spans="1:13" x14ac:dyDescent="0.25">
      <c r="A43" s="88" t="s">
        <v>94</v>
      </c>
      <c r="B43" s="140"/>
      <c r="C43" s="141"/>
      <c r="D43" s="22"/>
      <c r="E43" s="145"/>
      <c r="F43" s="22"/>
      <c r="G43" s="22"/>
      <c r="H43" s="22"/>
      <c r="I43" s="22"/>
      <c r="J43" s="145"/>
      <c r="K43" s="145"/>
      <c r="L43" s="22"/>
      <c r="M43" s="23"/>
    </row>
    <row r="44" spans="1:13" s="6" customFormat="1" ht="15.6" x14ac:dyDescent="0.25">
      <c r="A44" s="12" t="s">
        <v>79</v>
      </c>
      <c r="B44" s="140"/>
      <c r="C44" s="141"/>
      <c r="D44" s="24"/>
      <c r="E44" s="145"/>
      <c r="F44" s="24"/>
      <c r="G44" s="24"/>
      <c r="H44" s="24"/>
      <c r="I44" s="24"/>
      <c r="J44" s="145"/>
      <c r="K44" s="145"/>
      <c r="L44" s="24"/>
      <c r="M44" s="25"/>
    </row>
    <row r="45" spans="1:13" x14ac:dyDescent="0.25">
      <c r="A45" s="11" t="s">
        <v>80</v>
      </c>
      <c r="B45" s="140"/>
      <c r="C45" s="141"/>
      <c r="D45" s="22">
        <v>1</v>
      </c>
      <c r="E45" s="145"/>
      <c r="F45" s="22">
        <v>1</v>
      </c>
      <c r="G45" s="22">
        <v>1</v>
      </c>
      <c r="H45" s="22">
        <v>1</v>
      </c>
      <c r="I45" s="22">
        <v>1</v>
      </c>
      <c r="J45" s="145"/>
      <c r="K45" s="145"/>
      <c r="L45" s="22">
        <v>1</v>
      </c>
      <c r="M45" s="23">
        <v>1</v>
      </c>
    </row>
    <row r="46" spans="1:13" ht="30" x14ac:dyDescent="0.25">
      <c r="A46" s="11" t="s">
        <v>81</v>
      </c>
      <c r="B46" s="140"/>
      <c r="C46" s="141"/>
      <c r="D46" s="22">
        <v>1</v>
      </c>
      <c r="E46" s="145"/>
      <c r="F46" s="22">
        <v>0</v>
      </c>
      <c r="G46" s="22">
        <v>1</v>
      </c>
      <c r="H46" s="22">
        <v>1</v>
      </c>
      <c r="I46" s="22">
        <v>1</v>
      </c>
      <c r="J46" s="145"/>
      <c r="K46" s="145"/>
      <c r="L46" s="22">
        <v>1</v>
      </c>
      <c r="M46" s="23">
        <v>1</v>
      </c>
    </row>
    <row r="47" spans="1:13" x14ac:dyDescent="0.25">
      <c r="A47" s="88" t="s">
        <v>94</v>
      </c>
      <c r="B47" s="140"/>
      <c r="C47" s="141"/>
      <c r="D47" s="22"/>
      <c r="E47" s="145"/>
      <c r="F47" s="22"/>
      <c r="G47" s="22"/>
      <c r="H47" s="22"/>
      <c r="I47" s="22"/>
      <c r="J47" s="145"/>
      <c r="K47" s="145"/>
      <c r="L47" s="22"/>
      <c r="M47" s="23"/>
    </row>
    <row r="48" spans="1:13" s="6" customFormat="1" ht="15.6" x14ac:dyDescent="0.25">
      <c r="A48" s="12" t="s">
        <v>82</v>
      </c>
      <c r="B48" s="140"/>
      <c r="C48" s="141"/>
      <c r="D48" s="24"/>
      <c r="E48" s="145"/>
      <c r="F48" s="24"/>
      <c r="G48" s="24"/>
      <c r="H48" s="24"/>
      <c r="I48" s="24"/>
      <c r="J48" s="145"/>
      <c r="K48" s="145"/>
      <c r="L48" s="24"/>
      <c r="M48" s="25"/>
    </row>
    <row r="49" spans="1:13" x14ac:dyDescent="0.25">
      <c r="A49" s="11" t="s">
        <v>83</v>
      </c>
      <c r="B49" s="140"/>
      <c r="C49" s="141"/>
      <c r="D49" s="22">
        <v>1</v>
      </c>
      <c r="E49" s="145"/>
      <c r="F49" s="22">
        <v>1</v>
      </c>
      <c r="G49" s="22">
        <v>1</v>
      </c>
      <c r="H49" s="22">
        <v>1</v>
      </c>
      <c r="I49" s="22">
        <v>1</v>
      </c>
      <c r="J49" s="145"/>
      <c r="K49" s="145"/>
      <c r="L49" s="22">
        <v>1</v>
      </c>
      <c r="M49" s="23">
        <v>1</v>
      </c>
    </row>
    <row r="50" spans="1:13" ht="30" x14ac:dyDescent="0.25">
      <c r="A50" s="11" t="s">
        <v>84</v>
      </c>
      <c r="B50" s="140"/>
      <c r="C50" s="141"/>
      <c r="D50" s="22">
        <v>2</v>
      </c>
      <c r="E50" s="145"/>
      <c r="F50" s="22">
        <v>0</v>
      </c>
      <c r="G50" s="22">
        <v>1</v>
      </c>
      <c r="H50" s="22">
        <v>2</v>
      </c>
      <c r="I50" s="22">
        <v>2</v>
      </c>
      <c r="J50" s="145"/>
      <c r="K50" s="145"/>
      <c r="L50" s="22">
        <v>1</v>
      </c>
      <c r="M50" s="23">
        <v>2</v>
      </c>
    </row>
    <row r="51" spans="1:13" ht="30" x14ac:dyDescent="0.25">
      <c r="A51" s="11" t="s">
        <v>85</v>
      </c>
      <c r="B51" s="140"/>
      <c r="C51" s="141"/>
      <c r="D51" s="22" t="s">
        <v>24</v>
      </c>
      <c r="E51" s="145"/>
      <c r="F51" s="22">
        <v>1</v>
      </c>
      <c r="G51" s="22">
        <v>1</v>
      </c>
      <c r="H51" s="22">
        <v>1</v>
      </c>
      <c r="I51" s="22">
        <v>1</v>
      </c>
      <c r="J51" s="145"/>
      <c r="K51" s="145"/>
      <c r="L51" s="22">
        <v>2</v>
      </c>
      <c r="M51" s="23">
        <v>1</v>
      </c>
    </row>
    <row r="52" spans="1:13" x14ac:dyDescent="0.25">
      <c r="A52" s="88" t="s">
        <v>94</v>
      </c>
      <c r="B52" s="140"/>
      <c r="C52" s="141"/>
      <c r="D52" s="22"/>
      <c r="E52" s="145"/>
      <c r="F52" s="22"/>
      <c r="G52" s="22"/>
      <c r="H52" s="22"/>
      <c r="I52" s="22"/>
      <c r="J52" s="145"/>
      <c r="K52" s="145"/>
      <c r="L52" s="22"/>
      <c r="M52" s="23"/>
    </row>
    <row r="53" spans="1:13" s="6" customFormat="1" ht="15.6" x14ac:dyDescent="0.25">
      <c r="A53" s="12" t="s">
        <v>86</v>
      </c>
      <c r="B53" s="140"/>
      <c r="C53" s="141"/>
      <c r="D53" s="24"/>
      <c r="E53" s="145"/>
      <c r="F53" s="24"/>
      <c r="G53" s="24"/>
      <c r="H53" s="24"/>
      <c r="I53" s="24"/>
      <c r="J53" s="145"/>
      <c r="K53" s="145"/>
      <c r="L53" s="24"/>
      <c r="M53" s="25"/>
    </row>
    <row r="54" spans="1:13" x14ac:dyDescent="0.25">
      <c r="A54" s="11" t="s">
        <v>87</v>
      </c>
      <c r="B54" s="140"/>
      <c r="C54" s="141"/>
      <c r="D54" s="22">
        <v>2</v>
      </c>
      <c r="E54" s="145"/>
      <c r="F54" s="22">
        <v>0</v>
      </c>
      <c r="G54" s="22">
        <v>1</v>
      </c>
      <c r="H54" s="22">
        <v>1</v>
      </c>
      <c r="I54" s="22">
        <v>2</v>
      </c>
      <c r="J54" s="145"/>
      <c r="K54" s="145"/>
      <c r="L54" s="22">
        <v>2</v>
      </c>
      <c r="M54" s="23">
        <v>2</v>
      </c>
    </row>
    <row r="55" spans="1:13" x14ac:dyDescent="0.25">
      <c r="A55" s="11" t="s">
        <v>88</v>
      </c>
      <c r="B55" s="140"/>
      <c r="C55" s="141"/>
      <c r="D55" s="22" t="s">
        <v>24</v>
      </c>
      <c r="E55" s="145"/>
      <c r="F55" s="22">
        <v>0</v>
      </c>
      <c r="G55" s="22" t="s">
        <v>24</v>
      </c>
      <c r="H55" s="22" t="s">
        <v>24</v>
      </c>
      <c r="I55" s="22" t="s">
        <v>24</v>
      </c>
      <c r="J55" s="145"/>
      <c r="K55" s="145"/>
      <c r="L55" s="22">
        <v>1</v>
      </c>
      <c r="M55" s="23">
        <v>2</v>
      </c>
    </row>
    <row r="56" spans="1:13" ht="30" x14ac:dyDescent="0.25">
      <c r="A56" s="11" t="s">
        <v>89</v>
      </c>
      <c r="B56" s="140"/>
      <c r="C56" s="141"/>
      <c r="D56" s="22" t="s">
        <v>24</v>
      </c>
      <c r="E56" s="145"/>
      <c r="F56" s="22">
        <v>0</v>
      </c>
      <c r="G56" s="22" t="s">
        <v>24</v>
      </c>
      <c r="H56" s="22" t="s">
        <v>24</v>
      </c>
      <c r="I56" s="22" t="s">
        <v>24</v>
      </c>
      <c r="J56" s="145"/>
      <c r="K56" s="145"/>
      <c r="L56" s="22" t="s">
        <v>24</v>
      </c>
      <c r="M56" s="23">
        <v>1</v>
      </c>
    </row>
    <row r="57" spans="1:13" x14ac:dyDescent="0.25">
      <c r="A57" s="11" t="s">
        <v>90</v>
      </c>
      <c r="B57" s="140"/>
      <c r="C57" s="141"/>
      <c r="D57" s="22" t="s">
        <v>24</v>
      </c>
      <c r="E57" s="145"/>
      <c r="F57" s="22">
        <v>0</v>
      </c>
      <c r="G57" s="22">
        <v>1</v>
      </c>
      <c r="H57" s="22" t="s">
        <v>24</v>
      </c>
      <c r="I57" s="22" t="s">
        <v>24</v>
      </c>
      <c r="J57" s="145"/>
      <c r="K57" s="145"/>
      <c r="L57" s="22" t="s">
        <v>24</v>
      </c>
      <c r="M57" s="23" t="s">
        <v>24</v>
      </c>
    </row>
    <row r="58" spans="1:13" x14ac:dyDescent="0.25">
      <c r="A58" s="88" t="s">
        <v>94</v>
      </c>
      <c r="B58" s="140"/>
      <c r="C58" s="141"/>
      <c r="D58" s="22"/>
      <c r="E58" s="145"/>
      <c r="F58" s="22"/>
      <c r="G58" s="22"/>
      <c r="H58" s="22"/>
      <c r="I58" s="22"/>
      <c r="J58" s="145"/>
      <c r="K58" s="145"/>
      <c r="L58" s="22"/>
      <c r="M58" s="23"/>
    </row>
    <row r="59" spans="1:13" s="6" customFormat="1" ht="15.6" x14ac:dyDescent="0.25">
      <c r="A59" s="12" t="s">
        <v>54</v>
      </c>
      <c r="B59" s="140"/>
      <c r="C59" s="141"/>
      <c r="D59" s="24"/>
      <c r="E59" s="145"/>
      <c r="F59" s="24"/>
      <c r="G59" s="24"/>
      <c r="H59" s="24"/>
      <c r="I59" s="24"/>
      <c r="J59" s="145"/>
      <c r="K59" s="145"/>
      <c r="L59" s="24"/>
      <c r="M59" s="25"/>
    </row>
    <row r="60" spans="1:13" ht="30" x14ac:dyDescent="0.25">
      <c r="A60" s="11" t="s">
        <v>91</v>
      </c>
      <c r="B60" s="140"/>
      <c r="C60" s="141"/>
      <c r="D60" s="22">
        <v>1</v>
      </c>
      <c r="E60" s="145"/>
      <c r="F60" s="22">
        <v>0</v>
      </c>
      <c r="G60" s="22">
        <v>1</v>
      </c>
      <c r="H60" s="22">
        <v>1</v>
      </c>
      <c r="I60" s="22">
        <v>2</v>
      </c>
      <c r="J60" s="145"/>
      <c r="K60" s="145"/>
      <c r="L60" s="22">
        <v>2</v>
      </c>
      <c r="M60" s="23">
        <v>2</v>
      </c>
    </row>
    <row r="61" spans="1:13" x14ac:dyDescent="0.25">
      <c r="A61" s="11" t="s">
        <v>92</v>
      </c>
      <c r="B61" s="140"/>
      <c r="C61" s="141"/>
      <c r="D61" s="22">
        <v>1</v>
      </c>
      <c r="E61" s="145"/>
      <c r="F61" s="22">
        <v>1</v>
      </c>
      <c r="G61" s="22">
        <v>1</v>
      </c>
      <c r="H61" s="22">
        <v>1</v>
      </c>
      <c r="I61" s="22">
        <v>2</v>
      </c>
      <c r="J61" s="145"/>
      <c r="K61" s="145"/>
      <c r="L61" s="22">
        <v>2</v>
      </c>
      <c r="M61" s="23">
        <v>2</v>
      </c>
    </row>
    <row r="62" spans="1:13" ht="30.6" thickBot="1" x14ac:dyDescent="0.3">
      <c r="A62" s="9" t="s">
        <v>93</v>
      </c>
      <c r="B62" s="142"/>
      <c r="C62" s="143"/>
      <c r="D62" s="28">
        <v>1</v>
      </c>
      <c r="E62" s="146"/>
      <c r="F62" s="28" t="s">
        <v>24</v>
      </c>
      <c r="G62" s="28" t="s">
        <v>24</v>
      </c>
      <c r="H62" s="28">
        <v>1</v>
      </c>
      <c r="I62" s="28">
        <v>2</v>
      </c>
      <c r="J62" s="146"/>
      <c r="K62" s="146"/>
      <c r="L62" s="28" t="s">
        <v>24</v>
      </c>
      <c r="M62" s="29" t="s">
        <v>24</v>
      </c>
    </row>
    <row r="63" spans="1:13" x14ac:dyDescent="0.25">
      <c r="A63" s="98" t="s">
        <v>94</v>
      </c>
    </row>
  </sheetData>
  <mergeCells count="4">
    <mergeCell ref="B6:C62"/>
    <mergeCell ref="E6:E62"/>
    <mergeCell ref="J6:J62"/>
    <mergeCell ref="K6:K62"/>
  </mergeCells>
  <pageMargins left="0.7" right="0.7" top="0.78740157499999996" bottom="0.78740157499999996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D27D-BD5A-4B01-8F68-98584B4FE51F}">
  <sheetPr>
    <tabColor rgb="FF00B050"/>
  </sheetPr>
  <dimension ref="A1:M55"/>
  <sheetViews>
    <sheetView workbookViewId="0">
      <selection activeCell="F20" sqref="F20"/>
    </sheetView>
  </sheetViews>
  <sheetFormatPr baseColWidth="10" defaultColWidth="11.54296875" defaultRowHeight="15" x14ac:dyDescent="0.25"/>
  <cols>
    <col min="1" max="1" width="22.1796875" customWidth="1"/>
  </cols>
  <sheetData>
    <row r="1" spans="1:13" x14ac:dyDescent="0.25">
      <c r="A1" s="1" t="s">
        <v>0</v>
      </c>
      <c r="B1" t="s">
        <v>424</v>
      </c>
      <c r="C1" t="s">
        <v>425</v>
      </c>
    </row>
    <row r="2" spans="1:13" x14ac:dyDescent="0.25">
      <c r="A2" s="1" t="s">
        <v>3</v>
      </c>
      <c r="B2" t="s">
        <v>303</v>
      </c>
    </row>
    <row r="4" spans="1:13" x14ac:dyDescent="0.25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3" x14ac:dyDescent="0.25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3" s="6" customFormat="1" ht="15.6" x14ac:dyDescent="0.25">
      <c r="A6" s="10" t="s">
        <v>7</v>
      </c>
      <c r="B6" s="138" t="s">
        <v>8</v>
      </c>
      <c r="C6" s="139"/>
      <c r="D6" s="20"/>
      <c r="E6" s="144" t="s">
        <v>9</v>
      </c>
      <c r="F6" s="20"/>
      <c r="G6" s="20"/>
      <c r="H6" s="20"/>
      <c r="I6" s="20"/>
      <c r="J6" s="144" t="s">
        <v>10</v>
      </c>
      <c r="K6" s="144" t="s">
        <v>11</v>
      </c>
      <c r="L6" s="20"/>
      <c r="M6" s="21"/>
    </row>
    <row r="7" spans="1:13" x14ac:dyDescent="0.25">
      <c r="A7" s="11" t="s">
        <v>12</v>
      </c>
      <c r="B7" s="140"/>
      <c r="C7" s="141"/>
      <c r="D7" s="22">
        <v>1</v>
      </c>
      <c r="E7" s="145"/>
      <c r="F7" s="22">
        <v>1</v>
      </c>
      <c r="G7" s="22">
        <v>1</v>
      </c>
      <c r="H7" s="22">
        <v>1</v>
      </c>
      <c r="I7" s="22">
        <v>1</v>
      </c>
      <c r="J7" s="145"/>
      <c r="K7" s="145"/>
      <c r="L7" s="22">
        <v>2</v>
      </c>
      <c r="M7" s="23">
        <v>2</v>
      </c>
    </row>
    <row r="8" spans="1:13" ht="30" x14ac:dyDescent="0.25">
      <c r="A8" s="11" t="s">
        <v>15</v>
      </c>
      <c r="B8" s="140"/>
      <c r="C8" s="141"/>
      <c r="D8" s="22" t="s">
        <v>24</v>
      </c>
      <c r="E8" s="145"/>
      <c r="F8" s="22">
        <v>0</v>
      </c>
      <c r="G8" s="22">
        <v>0</v>
      </c>
      <c r="H8" s="22">
        <v>0</v>
      </c>
      <c r="I8" s="22">
        <v>0</v>
      </c>
      <c r="J8" s="145"/>
      <c r="K8" s="145"/>
      <c r="L8" s="22">
        <v>0</v>
      </c>
      <c r="M8" s="23"/>
    </row>
    <row r="9" spans="1:13" x14ac:dyDescent="0.25">
      <c r="A9" s="11" t="s">
        <v>18</v>
      </c>
      <c r="B9" s="140"/>
      <c r="C9" s="141"/>
      <c r="D9" s="22">
        <v>1</v>
      </c>
      <c r="E9" s="145"/>
      <c r="F9" s="22">
        <v>1</v>
      </c>
      <c r="G9" s="22">
        <v>1</v>
      </c>
      <c r="H9" s="22">
        <v>0</v>
      </c>
      <c r="I9" s="22">
        <v>2</v>
      </c>
      <c r="J9" s="145"/>
      <c r="K9" s="145"/>
      <c r="L9" s="22">
        <v>3</v>
      </c>
      <c r="M9" s="23">
        <v>2</v>
      </c>
    </row>
    <row r="10" spans="1:13" x14ac:dyDescent="0.25">
      <c r="A10" s="11" t="s">
        <v>23</v>
      </c>
      <c r="B10" s="140"/>
      <c r="C10" s="141"/>
      <c r="D10" s="22">
        <v>0</v>
      </c>
      <c r="E10" s="145"/>
      <c r="F10" s="22">
        <v>0</v>
      </c>
      <c r="G10" s="22">
        <v>0</v>
      </c>
      <c r="H10" s="22">
        <v>0</v>
      </c>
      <c r="I10" s="22">
        <v>0</v>
      </c>
      <c r="J10" s="145"/>
      <c r="K10" s="145"/>
      <c r="L10" s="22"/>
      <c r="M10" s="23"/>
    </row>
    <row r="11" spans="1:13" x14ac:dyDescent="0.25">
      <c r="A11" s="11" t="s">
        <v>25</v>
      </c>
      <c r="B11" s="140"/>
      <c r="C11" s="141"/>
      <c r="D11" s="22">
        <v>3</v>
      </c>
      <c r="E11" s="145"/>
      <c r="F11" s="22">
        <v>3</v>
      </c>
      <c r="G11" s="22">
        <v>3</v>
      </c>
      <c r="H11" s="22">
        <v>3</v>
      </c>
      <c r="I11" s="22">
        <v>3</v>
      </c>
      <c r="J11" s="145"/>
      <c r="K11" s="145"/>
      <c r="L11" s="22"/>
      <c r="M11" s="23"/>
    </row>
    <row r="12" spans="1:13" ht="30" x14ac:dyDescent="0.25">
      <c r="A12" s="11" t="s">
        <v>26</v>
      </c>
      <c r="B12" s="140"/>
      <c r="C12" s="141"/>
      <c r="D12" s="22">
        <v>0</v>
      </c>
      <c r="E12" s="145"/>
      <c r="F12" s="22">
        <v>1</v>
      </c>
      <c r="G12" s="22">
        <v>0</v>
      </c>
      <c r="H12" s="22">
        <v>0</v>
      </c>
      <c r="I12" s="22">
        <v>3</v>
      </c>
      <c r="J12" s="145"/>
      <c r="K12" s="145"/>
      <c r="L12" s="22">
        <v>0</v>
      </c>
      <c r="M12" s="23">
        <v>0</v>
      </c>
    </row>
    <row r="13" spans="1:13" x14ac:dyDescent="0.25">
      <c r="A13" s="11" t="s">
        <v>27</v>
      </c>
      <c r="B13" s="140"/>
      <c r="C13" s="141"/>
      <c r="D13" s="22">
        <v>0</v>
      </c>
      <c r="E13" s="145"/>
      <c r="F13" s="22">
        <v>2</v>
      </c>
      <c r="G13" s="22">
        <v>2</v>
      </c>
      <c r="H13" s="22">
        <v>2</v>
      </c>
      <c r="I13" s="22">
        <v>2</v>
      </c>
      <c r="J13" s="145"/>
      <c r="K13" s="145"/>
      <c r="L13" s="22"/>
      <c r="M13" s="23"/>
    </row>
    <row r="14" spans="1:13" x14ac:dyDescent="0.25">
      <c r="A14" s="11" t="s">
        <v>30</v>
      </c>
      <c r="B14" s="140"/>
      <c r="C14" s="141"/>
      <c r="D14" s="22">
        <v>2</v>
      </c>
      <c r="E14" s="145"/>
      <c r="F14" s="22">
        <v>2</v>
      </c>
      <c r="G14" s="22">
        <v>2</v>
      </c>
      <c r="H14" s="22">
        <v>2</v>
      </c>
      <c r="I14" s="22">
        <v>2</v>
      </c>
      <c r="J14" s="145"/>
      <c r="K14" s="145"/>
      <c r="L14" s="22"/>
      <c r="M14" s="23"/>
    </row>
    <row r="15" spans="1:13" x14ac:dyDescent="0.25">
      <c r="A15" s="11" t="s">
        <v>32</v>
      </c>
      <c r="B15" s="140"/>
      <c r="C15" s="141"/>
      <c r="D15" s="22">
        <v>0</v>
      </c>
      <c r="E15" s="145"/>
      <c r="F15" s="22">
        <v>1</v>
      </c>
      <c r="G15" s="22">
        <v>2</v>
      </c>
      <c r="H15" s="22">
        <v>2</v>
      </c>
      <c r="I15" s="22">
        <v>2</v>
      </c>
      <c r="J15" s="145"/>
      <c r="K15" s="145"/>
      <c r="L15" s="22">
        <v>2</v>
      </c>
      <c r="M15" s="23"/>
    </row>
    <row r="16" spans="1:13" x14ac:dyDescent="0.25">
      <c r="A16" s="11" t="s">
        <v>36</v>
      </c>
      <c r="B16" s="140"/>
      <c r="C16" s="141"/>
      <c r="D16" s="22">
        <v>0</v>
      </c>
      <c r="E16" s="145"/>
      <c r="F16" s="22">
        <v>0</v>
      </c>
      <c r="G16" s="22">
        <v>0</v>
      </c>
      <c r="H16" s="22">
        <v>0</v>
      </c>
      <c r="I16" s="22">
        <v>0</v>
      </c>
      <c r="J16" s="145"/>
      <c r="K16" s="145"/>
      <c r="L16" s="22">
        <v>3</v>
      </c>
      <c r="M16" s="23">
        <v>3</v>
      </c>
    </row>
    <row r="17" spans="1:13" x14ac:dyDescent="0.25">
      <c r="A17" s="11" t="s">
        <v>94</v>
      </c>
      <c r="B17" s="140"/>
      <c r="C17" s="141"/>
      <c r="D17" s="93">
        <f>AVERAGE(D7:D16)</f>
        <v>0.77777777777777779</v>
      </c>
      <c r="E17" s="145"/>
      <c r="F17" s="93">
        <f>AVERAGE(F7:F16)</f>
        <v>1.1000000000000001</v>
      </c>
      <c r="G17" s="93">
        <f>AVERAGE(G7:G16)</f>
        <v>1.1000000000000001</v>
      </c>
      <c r="H17" s="93">
        <f>AVERAGE(H7:H16)</f>
        <v>1</v>
      </c>
      <c r="I17" s="93">
        <f>AVERAGE(I7:I16)</f>
        <v>1.5</v>
      </c>
      <c r="J17" s="145"/>
      <c r="K17" s="145"/>
      <c r="L17" s="93">
        <f>AVERAGE(L7:L16)</f>
        <v>1.6666666666666667</v>
      </c>
      <c r="M17" s="93">
        <f>AVERAGE(M7:M16)</f>
        <v>1.75</v>
      </c>
    </row>
    <row r="18" spans="1:13" s="6" customFormat="1" ht="15.6" x14ac:dyDescent="0.25">
      <c r="A18" s="12" t="s">
        <v>37</v>
      </c>
      <c r="B18" s="140"/>
      <c r="C18" s="141"/>
      <c r="D18" s="24"/>
      <c r="E18" s="145"/>
      <c r="F18" s="24"/>
      <c r="G18" s="24"/>
      <c r="H18" s="24"/>
      <c r="I18" s="24"/>
      <c r="J18" s="145"/>
      <c r="K18" s="145"/>
      <c r="L18" s="24"/>
      <c r="M18" s="25"/>
    </row>
    <row r="19" spans="1:13" s="6" customFormat="1" ht="15.6" x14ac:dyDescent="0.25">
      <c r="A19" s="12" t="s">
        <v>38</v>
      </c>
      <c r="B19" s="140"/>
      <c r="C19" s="141"/>
      <c r="D19" s="24"/>
      <c r="E19" s="145"/>
      <c r="F19" s="24"/>
      <c r="G19" s="24"/>
      <c r="H19" s="24"/>
      <c r="I19" s="24"/>
      <c r="J19" s="145"/>
      <c r="K19" s="145"/>
      <c r="L19" s="24"/>
      <c r="M19" s="25"/>
    </row>
    <row r="20" spans="1:13" ht="30" x14ac:dyDescent="0.25">
      <c r="A20" s="11" t="s">
        <v>39</v>
      </c>
      <c r="B20" s="140"/>
      <c r="C20" s="141"/>
      <c r="D20" s="22">
        <v>2</v>
      </c>
      <c r="E20" s="145"/>
      <c r="F20" s="22">
        <v>1</v>
      </c>
      <c r="G20" s="22">
        <v>2</v>
      </c>
      <c r="H20" s="22">
        <v>2</v>
      </c>
      <c r="I20" s="22">
        <v>2</v>
      </c>
      <c r="J20" s="145"/>
      <c r="K20" s="145"/>
      <c r="L20" s="22">
        <v>2</v>
      </c>
      <c r="M20" s="23">
        <v>2</v>
      </c>
    </row>
    <row r="21" spans="1:13" x14ac:dyDescent="0.25">
      <c r="A21" s="11" t="s">
        <v>47</v>
      </c>
      <c r="B21" s="140"/>
      <c r="C21" s="141"/>
      <c r="D21" s="22">
        <v>2</v>
      </c>
      <c r="E21" s="145"/>
      <c r="F21" s="22">
        <v>0</v>
      </c>
      <c r="G21" s="22">
        <v>2</v>
      </c>
      <c r="H21" s="22">
        <v>2</v>
      </c>
      <c r="I21" s="22">
        <v>2</v>
      </c>
      <c r="J21" s="145"/>
      <c r="K21" s="145"/>
      <c r="L21" s="22">
        <v>1</v>
      </c>
      <c r="M21" s="23">
        <v>1</v>
      </c>
    </row>
    <row r="22" spans="1:13" ht="30" x14ac:dyDescent="0.25">
      <c r="A22" s="11" t="s">
        <v>52</v>
      </c>
      <c r="B22" s="140"/>
      <c r="C22" s="141"/>
      <c r="D22" s="7">
        <v>1</v>
      </c>
      <c r="E22" s="145"/>
      <c r="F22" s="7">
        <v>0</v>
      </c>
      <c r="G22" s="7">
        <v>1</v>
      </c>
      <c r="H22" s="7">
        <v>1</v>
      </c>
      <c r="I22" s="7">
        <v>2</v>
      </c>
      <c r="J22" s="145"/>
      <c r="K22" s="145"/>
      <c r="L22" s="22">
        <v>1</v>
      </c>
      <c r="M22" s="23">
        <v>2</v>
      </c>
    </row>
    <row r="23" spans="1:13" s="6" customFormat="1" ht="15.6" x14ac:dyDescent="0.25">
      <c r="A23" s="12" t="s">
        <v>53</v>
      </c>
      <c r="B23" s="140"/>
      <c r="C23" s="141"/>
      <c r="D23" s="22"/>
      <c r="E23" s="145"/>
      <c r="F23" s="22"/>
      <c r="G23" s="22"/>
      <c r="H23" s="22"/>
      <c r="I23" s="22"/>
      <c r="J23" s="145"/>
      <c r="K23" s="145"/>
      <c r="L23" s="24"/>
      <c r="M23" s="25"/>
    </row>
    <row r="24" spans="1:13" x14ac:dyDescent="0.25">
      <c r="A24" s="11" t="s">
        <v>54</v>
      </c>
      <c r="B24" s="140"/>
      <c r="C24" s="141"/>
      <c r="D24" s="22">
        <v>1</v>
      </c>
      <c r="E24" s="145"/>
      <c r="F24" s="22">
        <v>0</v>
      </c>
      <c r="G24" s="22">
        <v>1</v>
      </c>
      <c r="H24" s="22">
        <v>1</v>
      </c>
      <c r="I24" s="22">
        <v>1</v>
      </c>
      <c r="J24" s="145"/>
      <c r="K24" s="145"/>
      <c r="L24" s="22">
        <v>1</v>
      </c>
      <c r="M24" s="23"/>
    </row>
    <row r="25" spans="1:13" x14ac:dyDescent="0.25">
      <c r="A25" s="11" t="s">
        <v>55</v>
      </c>
      <c r="B25" s="140"/>
      <c r="C25" s="141"/>
      <c r="D25" s="22">
        <v>0</v>
      </c>
      <c r="E25" s="145"/>
      <c r="F25" s="22">
        <v>0</v>
      </c>
      <c r="G25" s="22">
        <v>0</v>
      </c>
      <c r="H25" s="22">
        <v>0</v>
      </c>
      <c r="I25" s="22">
        <v>2</v>
      </c>
      <c r="J25" s="145"/>
      <c r="K25" s="145"/>
      <c r="L25" s="22">
        <v>1</v>
      </c>
      <c r="M25" s="23">
        <v>1</v>
      </c>
    </row>
    <row r="26" spans="1:13" x14ac:dyDescent="0.25">
      <c r="A26" s="11" t="s">
        <v>59</v>
      </c>
      <c r="B26" s="140"/>
      <c r="C26" s="141"/>
      <c r="D26" s="22">
        <v>1</v>
      </c>
      <c r="E26" s="145"/>
      <c r="F26" s="22">
        <v>0</v>
      </c>
      <c r="G26" s="22">
        <v>2</v>
      </c>
      <c r="H26" s="22">
        <v>1</v>
      </c>
      <c r="I26" s="22">
        <v>3</v>
      </c>
      <c r="J26" s="145"/>
      <c r="K26" s="145"/>
      <c r="L26" s="22"/>
      <c r="M26" s="23">
        <v>3</v>
      </c>
    </row>
    <row r="27" spans="1:13" s="6" customFormat="1" ht="15.6" x14ac:dyDescent="0.25">
      <c r="A27" s="12" t="s">
        <v>60</v>
      </c>
      <c r="B27" s="140"/>
      <c r="C27" s="141"/>
      <c r="D27" s="24"/>
      <c r="E27" s="145"/>
      <c r="F27" s="24"/>
      <c r="G27" s="24"/>
      <c r="H27" s="24"/>
      <c r="I27" s="24"/>
      <c r="J27" s="145"/>
      <c r="K27" s="145"/>
      <c r="L27" s="24"/>
      <c r="M27" s="25"/>
    </row>
    <row r="28" spans="1:13" x14ac:dyDescent="0.25">
      <c r="A28" s="11" t="s">
        <v>61</v>
      </c>
      <c r="B28" s="140"/>
      <c r="C28" s="141"/>
      <c r="D28" s="22">
        <v>1</v>
      </c>
      <c r="E28" s="145"/>
      <c r="F28" s="22">
        <v>0</v>
      </c>
      <c r="G28" s="22">
        <v>0</v>
      </c>
      <c r="H28" s="22">
        <v>1</v>
      </c>
      <c r="I28" s="22">
        <v>2</v>
      </c>
      <c r="J28" s="145"/>
      <c r="K28" s="145"/>
      <c r="L28" s="22">
        <v>1</v>
      </c>
      <c r="M28" s="23">
        <v>1</v>
      </c>
    </row>
    <row r="29" spans="1:13" x14ac:dyDescent="0.25">
      <c r="A29" s="11" t="s">
        <v>64</v>
      </c>
      <c r="B29" s="140"/>
      <c r="C29" s="141"/>
      <c r="D29" s="22" t="s">
        <v>24</v>
      </c>
      <c r="E29" s="145"/>
      <c r="F29" s="22" t="s">
        <v>24</v>
      </c>
      <c r="G29" s="22" t="s">
        <v>24</v>
      </c>
      <c r="H29" s="22" t="s">
        <v>24</v>
      </c>
      <c r="I29" s="22" t="s">
        <v>24</v>
      </c>
      <c r="J29" s="145"/>
      <c r="K29" s="145"/>
      <c r="L29" s="22"/>
      <c r="M29" s="23"/>
    </row>
    <row r="30" spans="1:13" x14ac:dyDescent="0.25">
      <c r="A30" s="11" t="s">
        <v>65</v>
      </c>
      <c r="B30" s="140"/>
      <c r="C30" s="141"/>
      <c r="D30" s="22">
        <v>2</v>
      </c>
      <c r="E30" s="145"/>
      <c r="F30" s="22" t="s">
        <v>24</v>
      </c>
      <c r="G30" s="22" t="s">
        <v>24</v>
      </c>
      <c r="H30" s="22" t="s">
        <v>24</v>
      </c>
      <c r="I30" s="22" t="s">
        <v>24</v>
      </c>
      <c r="J30" s="145"/>
      <c r="K30" s="145"/>
      <c r="L30" s="22">
        <v>2</v>
      </c>
      <c r="M30" s="23" t="s">
        <v>24</v>
      </c>
    </row>
    <row r="31" spans="1:13" x14ac:dyDescent="0.25">
      <c r="A31" s="11" t="s">
        <v>66</v>
      </c>
      <c r="B31" s="140"/>
      <c r="C31" s="141"/>
      <c r="D31" s="22">
        <v>0</v>
      </c>
      <c r="E31" s="145"/>
      <c r="F31" s="22">
        <v>1</v>
      </c>
      <c r="G31" s="22">
        <v>0</v>
      </c>
      <c r="H31" s="22">
        <v>1</v>
      </c>
      <c r="I31" s="22">
        <v>2</v>
      </c>
      <c r="J31" s="145"/>
      <c r="K31" s="145"/>
      <c r="L31" s="22">
        <v>1</v>
      </c>
      <c r="M31" s="23">
        <v>1</v>
      </c>
    </row>
    <row r="32" spans="1:13" s="6" customFormat="1" ht="15.6" x14ac:dyDescent="0.25">
      <c r="A32" s="12" t="s">
        <v>67</v>
      </c>
      <c r="B32" s="140"/>
      <c r="C32" s="141"/>
      <c r="D32" s="24"/>
      <c r="E32" s="145"/>
      <c r="F32" s="24"/>
      <c r="G32" s="24"/>
      <c r="H32" s="24"/>
      <c r="I32" s="24"/>
      <c r="J32" s="145"/>
      <c r="K32" s="145"/>
      <c r="L32" s="24"/>
      <c r="M32" s="25"/>
    </row>
    <row r="33" spans="1:13" x14ac:dyDescent="0.25">
      <c r="A33" s="11" t="s">
        <v>68</v>
      </c>
      <c r="B33" s="140"/>
      <c r="C33" s="141"/>
      <c r="D33" s="22">
        <v>1</v>
      </c>
      <c r="E33" s="145"/>
      <c r="F33" s="22">
        <v>1</v>
      </c>
      <c r="G33" s="22">
        <v>1</v>
      </c>
      <c r="H33" s="22">
        <v>1</v>
      </c>
      <c r="I33" s="22">
        <v>2</v>
      </c>
      <c r="J33" s="145"/>
      <c r="K33" s="145"/>
      <c r="L33" s="22">
        <v>2</v>
      </c>
      <c r="M33" s="23">
        <v>2</v>
      </c>
    </row>
    <row r="34" spans="1:13" x14ac:dyDescent="0.25">
      <c r="A34" s="13"/>
      <c r="B34" s="140"/>
      <c r="C34" s="141"/>
      <c r="D34" s="26"/>
      <c r="E34" s="145"/>
      <c r="F34" s="26"/>
      <c r="G34" s="26"/>
      <c r="H34" s="26"/>
      <c r="I34" s="26"/>
      <c r="J34" s="145"/>
      <c r="K34" s="145"/>
      <c r="L34" s="26"/>
      <c r="M34" s="27"/>
    </row>
    <row r="35" spans="1:13" s="6" customFormat="1" ht="31.2" x14ac:dyDescent="0.25">
      <c r="A35" s="10" t="s">
        <v>74</v>
      </c>
      <c r="B35" s="140"/>
      <c r="C35" s="141"/>
      <c r="D35" s="20"/>
      <c r="E35" s="145"/>
      <c r="F35" s="20"/>
      <c r="G35" s="20"/>
      <c r="H35" s="20"/>
      <c r="I35" s="20"/>
      <c r="J35" s="145"/>
      <c r="K35" s="145"/>
      <c r="L35" s="20"/>
      <c r="M35" s="21"/>
    </row>
    <row r="36" spans="1:13" s="6" customFormat="1" ht="15.6" x14ac:dyDescent="0.25">
      <c r="A36" s="12" t="s">
        <v>75</v>
      </c>
      <c r="B36" s="140"/>
      <c r="C36" s="141"/>
      <c r="D36" s="24"/>
      <c r="E36" s="145"/>
      <c r="F36" s="24"/>
      <c r="G36" s="24"/>
      <c r="H36" s="24"/>
      <c r="I36" s="24"/>
      <c r="J36" s="145"/>
      <c r="K36" s="145"/>
      <c r="L36" s="24"/>
      <c r="M36" s="25"/>
    </row>
    <row r="37" spans="1:13" x14ac:dyDescent="0.25">
      <c r="A37" s="11" t="s">
        <v>76</v>
      </c>
      <c r="B37" s="140"/>
      <c r="C37" s="141"/>
      <c r="D37" s="22">
        <v>1</v>
      </c>
      <c r="E37" s="145"/>
      <c r="F37" s="22">
        <v>1</v>
      </c>
      <c r="G37" s="22">
        <v>1</v>
      </c>
      <c r="H37" s="22">
        <v>1</v>
      </c>
      <c r="I37" s="22">
        <v>2</v>
      </c>
      <c r="J37" s="145"/>
      <c r="K37" s="145"/>
      <c r="L37" s="22">
        <v>1</v>
      </c>
      <c r="M37" s="23">
        <v>1</v>
      </c>
    </row>
    <row r="38" spans="1:13" x14ac:dyDescent="0.25">
      <c r="A38" s="11" t="s">
        <v>77</v>
      </c>
      <c r="B38" s="140"/>
      <c r="C38" s="141"/>
      <c r="D38" s="22">
        <v>1</v>
      </c>
      <c r="E38" s="145"/>
      <c r="F38" s="22">
        <v>1</v>
      </c>
      <c r="G38" s="22">
        <v>1</v>
      </c>
      <c r="H38" s="22">
        <v>1</v>
      </c>
      <c r="I38" s="22">
        <v>1</v>
      </c>
      <c r="J38" s="145"/>
      <c r="K38" s="145"/>
      <c r="L38" s="22">
        <v>1</v>
      </c>
      <c r="M38" s="23">
        <v>1</v>
      </c>
    </row>
    <row r="39" spans="1:13" ht="30" x14ac:dyDescent="0.25">
      <c r="A39" s="11" t="s">
        <v>78</v>
      </c>
      <c r="B39" s="140"/>
      <c r="C39" s="141"/>
      <c r="D39" s="22">
        <v>1</v>
      </c>
      <c r="E39" s="145"/>
      <c r="F39" s="22">
        <v>0</v>
      </c>
      <c r="G39" s="22">
        <v>1</v>
      </c>
      <c r="H39" s="22">
        <v>1</v>
      </c>
      <c r="I39" s="22">
        <v>1</v>
      </c>
      <c r="J39" s="145"/>
      <c r="K39" s="145"/>
      <c r="L39" s="22">
        <v>1</v>
      </c>
      <c r="M39" s="23">
        <v>1</v>
      </c>
    </row>
    <row r="40" spans="1:13" s="6" customFormat="1" ht="15.6" x14ac:dyDescent="0.25">
      <c r="A40" s="12" t="s">
        <v>79</v>
      </c>
      <c r="B40" s="140"/>
      <c r="C40" s="141"/>
      <c r="D40" s="24"/>
      <c r="E40" s="145"/>
      <c r="F40" s="24"/>
      <c r="G40" s="24"/>
      <c r="H40" s="24"/>
      <c r="I40" s="24"/>
      <c r="J40" s="145"/>
      <c r="K40" s="145"/>
      <c r="L40" s="24"/>
      <c r="M40" s="25"/>
    </row>
    <row r="41" spans="1:13" x14ac:dyDescent="0.25">
      <c r="A41" s="11" t="s">
        <v>80</v>
      </c>
      <c r="B41" s="140"/>
      <c r="C41" s="141"/>
      <c r="D41" s="22">
        <v>1</v>
      </c>
      <c r="E41" s="145"/>
      <c r="F41" s="22">
        <v>1</v>
      </c>
      <c r="G41" s="22">
        <v>1</v>
      </c>
      <c r="H41" s="22">
        <v>1</v>
      </c>
      <c r="I41" s="22">
        <v>1</v>
      </c>
      <c r="J41" s="145"/>
      <c r="K41" s="145"/>
      <c r="L41" s="22">
        <v>1</v>
      </c>
      <c r="M41" s="23">
        <v>1</v>
      </c>
    </row>
    <row r="42" spans="1:13" ht="30" x14ac:dyDescent="0.25">
      <c r="A42" s="11" t="s">
        <v>81</v>
      </c>
      <c r="B42" s="140"/>
      <c r="C42" s="141"/>
      <c r="D42" s="22">
        <v>1</v>
      </c>
      <c r="E42" s="145"/>
      <c r="F42" s="22">
        <v>0</v>
      </c>
      <c r="G42" s="22">
        <v>1</v>
      </c>
      <c r="H42" s="22">
        <v>1</v>
      </c>
      <c r="I42" s="22">
        <v>1</v>
      </c>
      <c r="J42" s="145"/>
      <c r="K42" s="145"/>
      <c r="L42" s="22">
        <v>1</v>
      </c>
      <c r="M42" s="23">
        <v>1</v>
      </c>
    </row>
    <row r="43" spans="1:13" s="6" customFormat="1" ht="15.6" x14ac:dyDescent="0.25">
      <c r="A43" s="12" t="s">
        <v>82</v>
      </c>
      <c r="B43" s="140"/>
      <c r="C43" s="141"/>
      <c r="D43" s="24"/>
      <c r="E43" s="145"/>
      <c r="F43" s="24"/>
      <c r="G43" s="24"/>
      <c r="H43" s="24"/>
      <c r="I43" s="24"/>
      <c r="J43" s="145"/>
      <c r="K43" s="145"/>
      <c r="L43" s="24"/>
      <c r="M43" s="25"/>
    </row>
    <row r="44" spans="1:13" x14ac:dyDescent="0.25">
      <c r="A44" s="11" t="s">
        <v>83</v>
      </c>
      <c r="B44" s="140"/>
      <c r="C44" s="141"/>
      <c r="D44" s="22">
        <v>1</v>
      </c>
      <c r="E44" s="145"/>
      <c r="F44" s="22">
        <v>1</v>
      </c>
      <c r="G44" s="22">
        <v>1</v>
      </c>
      <c r="H44" s="22">
        <v>1</v>
      </c>
      <c r="I44" s="22">
        <v>1</v>
      </c>
      <c r="J44" s="145"/>
      <c r="K44" s="145"/>
      <c r="L44" s="22">
        <v>1</v>
      </c>
      <c r="M44" s="23">
        <v>1</v>
      </c>
    </row>
    <row r="45" spans="1:13" ht="30" x14ac:dyDescent="0.25">
      <c r="A45" s="11" t="s">
        <v>84</v>
      </c>
      <c r="B45" s="140"/>
      <c r="C45" s="141"/>
      <c r="D45" s="22">
        <v>2</v>
      </c>
      <c r="E45" s="145"/>
      <c r="F45" s="22">
        <v>0</v>
      </c>
      <c r="G45" s="22">
        <v>1</v>
      </c>
      <c r="H45" s="22">
        <v>2</v>
      </c>
      <c r="I45" s="22">
        <v>2</v>
      </c>
      <c r="J45" s="145"/>
      <c r="K45" s="145"/>
      <c r="L45" s="22">
        <v>1</v>
      </c>
      <c r="M45" s="23">
        <v>2</v>
      </c>
    </row>
    <row r="46" spans="1:13" ht="30" x14ac:dyDescent="0.25">
      <c r="A46" s="11" t="s">
        <v>85</v>
      </c>
      <c r="B46" s="140"/>
      <c r="C46" s="141"/>
      <c r="D46" s="22" t="s">
        <v>24</v>
      </c>
      <c r="E46" s="145"/>
      <c r="F46" s="22">
        <v>1</v>
      </c>
      <c r="G46" s="22">
        <v>1</v>
      </c>
      <c r="H46" s="22">
        <v>1</v>
      </c>
      <c r="I46" s="22">
        <v>1</v>
      </c>
      <c r="J46" s="145"/>
      <c r="K46" s="145"/>
      <c r="L46" s="22">
        <v>2</v>
      </c>
      <c r="M46" s="23">
        <v>1</v>
      </c>
    </row>
    <row r="47" spans="1:13" s="6" customFormat="1" ht="15.6" x14ac:dyDescent="0.25">
      <c r="A47" s="12" t="s">
        <v>86</v>
      </c>
      <c r="B47" s="140"/>
      <c r="C47" s="141"/>
      <c r="D47" s="24"/>
      <c r="E47" s="145"/>
      <c r="F47" s="24"/>
      <c r="G47" s="24"/>
      <c r="H47" s="24"/>
      <c r="I47" s="24"/>
      <c r="J47" s="145"/>
      <c r="K47" s="145"/>
      <c r="L47" s="24"/>
      <c r="M47" s="25"/>
    </row>
    <row r="48" spans="1:13" x14ac:dyDescent="0.25">
      <c r="A48" s="11" t="s">
        <v>87</v>
      </c>
      <c r="B48" s="140"/>
      <c r="C48" s="141"/>
      <c r="D48" s="22">
        <v>2</v>
      </c>
      <c r="E48" s="145"/>
      <c r="F48" s="22">
        <v>0</v>
      </c>
      <c r="G48" s="22">
        <v>1</v>
      </c>
      <c r="H48" s="22">
        <v>1</v>
      </c>
      <c r="I48" s="22">
        <v>2</v>
      </c>
      <c r="J48" s="145"/>
      <c r="K48" s="145"/>
      <c r="L48" s="22">
        <v>2</v>
      </c>
      <c r="M48" s="23">
        <v>2</v>
      </c>
    </row>
    <row r="49" spans="1:13" x14ac:dyDescent="0.25">
      <c r="A49" s="11" t="s">
        <v>88</v>
      </c>
      <c r="B49" s="140"/>
      <c r="C49" s="141"/>
      <c r="D49" s="22" t="s">
        <v>24</v>
      </c>
      <c r="E49" s="145"/>
      <c r="F49" s="22">
        <v>0</v>
      </c>
      <c r="G49" s="22" t="s">
        <v>24</v>
      </c>
      <c r="H49" s="22" t="s">
        <v>24</v>
      </c>
      <c r="I49" s="22" t="s">
        <v>24</v>
      </c>
      <c r="J49" s="145"/>
      <c r="K49" s="145"/>
      <c r="L49" s="22">
        <v>1</v>
      </c>
      <c r="M49" s="23">
        <v>2</v>
      </c>
    </row>
    <row r="50" spans="1:13" ht="30" x14ac:dyDescent="0.25">
      <c r="A50" s="11" t="s">
        <v>89</v>
      </c>
      <c r="B50" s="140"/>
      <c r="C50" s="141"/>
      <c r="D50" s="22" t="s">
        <v>24</v>
      </c>
      <c r="E50" s="145"/>
      <c r="F50" s="22">
        <v>0</v>
      </c>
      <c r="G50" s="22" t="s">
        <v>24</v>
      </c>
      <c r="H50" s="22" t="s">
        <v>24</v>
      </c>
      <c r="I50" s="22" t="s">
        <v>24</v>
      </c>
      <c r="J50" s="145"/>
      <c r="K50" s="145"/>
      <c r="L50" s="22" t="s">
        <v>24</v>
      </c>
      <c r="M50" s="23">
        <v>1</v>
      </c>
    </row>
    <row r="51" spans="1:13" x14ac:dyDescent="0.25">
      <c r="A51" s="11" t="s">
        <v>90</v>
      </c>
      <c r="B51" s="140"/>
      <c r="C51" s="141"/>
      <c r="D51" s="22" t="s">
        <v>24</v>
      </c>
      <c r="E51" s="145"/>
      <c r="F51" s="22">
        <v>0</v>
      </c>
      <c r="G51" s="22">
        <v>1</v>
      </c>
      <c r="H51" s="22" t="s">
        <v>24</v>
      </c>
      <c r="I51" s="22" t="s">
        <v>24</v>
      </c>
      <c r="J51" s="145"/>
      <c r="K51" s="145"/>
      <c r="L51" s="22" t="s">
        <v>24</v>
      </c>
      <c r="M51" s="23" t="s">
        <v>24</v>
      </c>
    </row>
    <row r="52" spans="1:13" s="6" customFormat="1" ht="15.6" x14ac:dyDescent="0.25">
      <c r="A52" s="12" t="s">
        <v>54</v>
      </c>
      <c r="B52" s="140"/>
      <c r="C52" s="141"/>
      <c r="D52" s="24"/>
      <c r="E52" s="145"/>
      <c r="F52" s="24"/>
      <c r="G52" s="24"/>
      <c r="H52" s="24"/>
      <c r="I52" s="24"/>
      <c r="J52" s="145"/>
      <c r="K52" s="145"/>
      <c r="L52" s="24"/>
      <c r="M52" s="25"/>
    </row>
    <row r="53" spans="1:13" ht="30" x14ac:dyDescent="0.25">
      <c r="A53" s="11" t="s">
        <v>91</v>
      </c>
      <c r="B53" s="140"/>
      <c r="C53" s="141"/>
      <c r="D53" s="22">
        <v>1</v>
      </c>
      <c r="E53" s="145"/>
      <c r="F53" s="22">
        <v>0</v>
      </c>
      <c r="G53" s="22">
        <v>1</v>
      </c>
      <c r="H53" s="22">
        <v>1</v>
      </c>
      <c r="I53" s="22">
        <v>2</v>
      </c>
      <c r="J53" s="145"/>
      <c r="K53" s="145"/>
      <c r="L53" s="22">
        <v>2</v>
      </c>
      <c r="M53" s="23">
        <v>2</v>
      </c>
    </row>
    <row r="54" spans="1:13" x14ac:dyDescent="0.25">
      <c r="A54" s="11" t="s">
        <v>92</v>
      </c>
      <c r="B54" s="140"/>
      <c r="C54" s="141"/>
      <c r="D54" s="22">
        <v>1</v>
      </c>
      <c r="E54" s="145"/>
      <c r="F54" s="22">
        <v>1</v>
      </c>
      <c r="G54" s="22">
        <v>1</v>
      </c>
      <c r="H54" s="22">
        <v>1</v>
      </c>
      <c r="I54" s="22">
        <v>2</v>
      </c>
      <c r="J54" s="145"/>
      <c r="K54" s="145"/>
      <c r="L54" s="22">
        <v>2</v>
      </c>
      <c r="M54" s="23">
        <v>2</v>
      </c>
    </row>
    <row r="55" spans="1:13" ht="30" x14ac:dyDescent="0.25">
      <c r="A55" s="9" t="s">
        <v>93</v>
      </c>
      <c r="B55" s="142"/>
      <c r="C55" s="143"/>
      <c r="D55" s="28">
        <v>1</v>
      </c>
      <c r="E55" s="146"/>
      <c r="F55" s="28" t="s">
        <v>24</v>
      </c>
      <c r="G55" s="28" t="s">
        <v>24</v>
      </c>
      <c r="H55" s="28">
        <v>1</v>
      </c>
      <c r="I55" s="28">
        <v>2</v>
      </c>
      <c r="J55" s="146"/>
      <c r="K55" s="146"/>
      <c r="L55" s="28" t="s">
        <v>24</v>
      </c>
      <c r="M55" s="29" t="s">
        <v>24</v>
      </c>
    </row>
  </sheetData>
  <mergeCells count="4">
    <mergeCell ref="B6:C55"/>
    <mergeCell ref="E6:E55"/>
    <mergeCell ref="J6:J55"/>
    <mergeCell ref="K6:K55"/>
  </mergeCells>
  <pageMargins left="0.7" right="0.7" top="0.78740157499999996" bottom="0.78740157499999996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457FF-7B0D-4E7C-8D2D-AAFF2AACBF83}">
  <sheetPr>
    <tabColor rgb="FFFFFF00"/>
  </sheetPr>
  <dimension ref="A1:M55"/>
  <sheetViews>
    <sheetView workbookViewId="0">
      <selection activeCell="B52" activeCellId="2" sqref="B36 B43:E43 B52:E52"/>
    </sheetView>
  </sheetViews>
  <sheetFormatPr baseColWidth="10" defaultColWidth="11.54296875" defaultRowHeight="15" x14ac:dyDescent="0.25"/>
  <cols>
    <col min="1" max="1" width="22.1796875" style="117" customWidth="1"/>
    <col min="2" max="16384" width="11.54296875" style="117"/>
  </cols>
  <sheetData>
    <row r="1" spans="1:13" x14ac:dyDescent="0.25">
      <c r="A1" s="123" t="s">
        <v>0</v>
      </c>
      <c r="B1" s="117" t="s">
        <v>495</v>
      </c>
    </row>
    <row r="2" spans="1:13" x14ac:dyDescent="0.25">
      <c r="A2" s="123" t="s">
        <v>3</v>
      </c>
    </row>
    <row r="3" spans="1:13" ht="15.6" thickBot="1" x14ac:dyDescent="0.3"/>
    <row r="4" spans="1:13" x14ac:dyDescent="0.25">
      <c r="A4" s="8" t="s">
        <v>5</v>
      </c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</row>
    <row r="5" spans="1:13" ht="15.6" thickBot="1" x14ac:dyDescent="0.3">
      <c r="A5" s="9" t="s">
        <v>6</v>
      </c>
      <c r="B5" s="121">
        <v>44498</v>
      </c>
      <c r="C5" s="17">
        <v>44505</v>
      </c>
      <c r="D5" s="18">
        <v>44512</v>
      </c>
      <c r="E5" s="18">
        <v>44533</v>
      </c>
      <c r="F5" s="18"/>
      <c r="G5" s="18"/>
      <c r="H5" s="18"/>
      <c r="I5" s="18"/>
      <c r="J5" s="18"/>
      <c r="K5" s="18"/>
      <c r="L5" s="18"/>
      <c r="M5" s="19"/>
    </row>
    <row r="6" spans="1:13" s="122" customFormat="1" ht="15.6" x14ac:dyDescent="0.25">
      <c r="A6" s="10" t="s">
        <v>7</v>
      </c>
      <c r="C6" s="105"/>
      <c r="D6" s="106"/>
      <c r="E6" s="109"/>
      <c r="F6" s="109"/>
      <c r="G6" s="109"/>
      <c r="H6" s="109"/>
      <c r="I6" s="109"/>
      <c r="J6" s="110"/>
      <c r="K6" s="110"/>
      <c r="L6" s="109"/>
      <c r="M6" s="111"/>
    </row>
    <row r="7" spans="1:13" ht="105" x14ac:dyDescent="0.25">
      <c r="A7" s="11" t="s">
        <v>12</v>
      </c>
      <c r="B7" s="117" t="s">
        <v>496</v>
      </c>
      <c r="C7" s="117" t="s">
        <v>497</v>
      </c>
      <c r="D7" s="117" t="s">
        <v>498</v>
      </c>
      <c r="E7" s="117" t="s">
        <v>499</v>
      </c>
    </row>
    <row r="8" spans="1:13" ht="90" x14ac:dyDescent="0.25">
      <c r="A8" s="11" t="s">
        <v>15</v>
      </c>
      <c r="B8" s="117" t="s">
        <v>500</v>
      </c>
      <c r="C8" s="117" t="s">
        <v>501</v>
      </c>
      <c r="D8" s="117" t="s">
        <v>13</v>
      </c>
      <c r="E8" s="117" t="s">
        <v>502</v>
      </c>
    </row>
    <row r="9" spans="1:13" ht="60" x14ac:dyDescent="0.25">
      <c r="A9" s="11" t="s">
        <v>18</v>
      </c>
      <c r="B9" s="117" t="s">
        <v>503</v>
      </c>
      <c r="C9" s="117" t="s">
        <v>504</v>
      </c>
      <c r="D9" s="117" t="s">
        <v>504</v>
      </c>
      <c r="E9" s="117" t="s">
        <v>502</v>
      </c>
    </row>
    <row r="10" spans="1:13" x14ac:dyDescent="0.25">
      <c r="A10" s="11" t="s">
        <v>23</v>
      </c>
      <c r="B10" s="117" t="s">
        <v>13</v>
      </c>
      <c r="C10" s="117" t="s">
        <v>13</v>
      </c>
      <c r="D10" s="117" t="s">
        <v>13</v>
      </c>
      <c r="E10" s="117" t="s">
        <v>502</v>
      </c>
    </row>
    <row r="11" spans="1:13" ht="30" x14ac:dyDescent="0.25">
      <c r="A11" s="11" t="s">
        <v>25</v>
      </c>
      <c r="B11" s="117" t="s">
        <v>505</v>
      </c>
      <c r="C11" s="117" t="s">
        <v>13</v>
      </c>
      <c r="D11" s="117" t="s">
        <v>13</v>
      </c>
      <c r="E11" s="117" t="s">
        <v>502</v>
      </c>
    </row>
    <row r="12" spans="1:13" ht="45" x14ac:dyDescent="0.25">
      <c r="A12" s="11" t="s">
        <v>26</v>
      </c>
      <c r="B12" s="117" t="s">
        <v>51</v>
      </c>
      <c r="C12" s="117" t="s">
        <v>506</v>
      </c>
      <c r="D12" s="117" t="s">
        <v>507</v>
      </c>
      <c r="E12" s="117" t="s">
        <v>507</v>
      </c>
    </row>
    <row r="13" spans="1:13" ht="60" x14ac:dyDescent="0.25">
      <c r="A13" s="11" t="s">
        <v>27</v>
      </c>
      <c r="B13" s="117" t="s">
        <v>508</v>
      </c>
      <c r="C13" s="117" t="s">
        <v>509</v>
      </c>
      <c r="D13" s="117" t="s">
        <v>510</v>
      </c>
      <c r="E13" s="117" t="s">
        <v>511</v>
      </c>
    </row>
    <row r="14" spans="1:13" ht="60" x14ac:dyDescent="0.25">
      <c r="A14" s="11" t="s">
        <v>30</v>
      </c>
      <c r="C14" s="117" t="s">
        <v>512</v>
      </c>
      <c r="D14" s="117" t="s">
        <v>513</v>
      </c>
      <c r="E14" s="117" t="s">
        <v>13</v>
      </c>
    </row>
    <row r="15" spans="1:13" x14ac:dyDescent="0.25">
      <c r="A15" s="11" t="s">
        <v>32</v>
      </c>
      <c r="B15" s="117" t="s">
        <v>13</v>
      </c>
      <c r="C15" s="117" t="s">
        <v>502</v>
      </c>
      <c r="D15" s="117" t="s">
        <v>13</v>
      </c>
      <c r="E15" s="117" t="s">
        <v>13</v>
      </c>
    </row>
    <row r="16" spans="1:13" ht="75" x14ac:dyDescent="0.25">
      <c r="A16" s="11" t="s">
        <v>36</v>
      </c>
      <c r="B16" s="117" t="s">
        <v>13</v>
      </c>
      <c r="C16" s="117" t="s">
        <v>514</v>
      </c>
      <c r="D16" s="117" t="s">
        <v>515</v>
      </c>
      <c r="E16" s="117" t="s">
        <v>516</v>
      </c>
    </row>
    <row r="17" spans="1:13" x14ac:dyDescent="0.25">
      <c r="A17" s="11"/>
    </row>
    <row r="18" spans="1:13" s="122" customFormat="1" ht="15.6" x14ac:dyDescent="0.25">
      <c r="A18" s="12" t="s">
        <v>37</v>
      </c>
      <c r="C18" s="107"/>
      <c r="D18" s="108"/>
      <c r="E18" s="115"/>
      <c r="F18" s="115"/>
      <c r="G18" s="115"/>
      <c r="H18" s="115"/>
      <c r="I18" s="115"/>
      <c r="J18" s="113"/>
      <c r="K18" s="113"/>
      <c r="L18" s="115"/>
      <c r="M18" s="116"/>
    </row>
    <row r="19" spans="1:13" s="122" customFormat="1" ht="15.6" x14ac:dyDescent="0.25">
      <c r="A19" s="12" t="s">
        <v>38</v>
      </c>
      <c r="C19" s="107"/>
      <c r="D19" s="108"/>
      <c r="E19" s="115"/>
      <c r="F19" s="115"/>
      <c r="G19" s="115"/>
      <c r="H19" s="115"/>
      <c r="I19" s="115"/>
      <c r="J19" s="113"/>
      <c r="K19" s="113"/>
      <c r="L19" s="115"/>
      <c r="M19" s="116"/>
    </row>
    <row r="20" spans="1:13" ht="45" x14ac:dyDescent="0.25">
      <c r="A20" s="11" t="s">
        <v>39</v>
      </c>
      <c r="B20" s="117" t="s">
        <v>517</v>
      </c>
      <c r="D20" s="117" t="s">
        <v>518</v>
      </c>
      <c r="E20" s="117" t="s">
        <v>519</v>
      </c>
    </row>
    <row r="21" spans="1:13" ht="75" x14ac:dyDescent="0.25">
      <c r="A21" s="11" t="s">
        <v>47</v>
      </c>
      <c r="B21" s="117" t="s">
        <v>520</v>
      </c>
      <c r="C21" s="117" t="s">
        <v>521</v>
      </c>
      <c r="D21" s="117" t="s">
        <v>522</v>
      </c>
      <c r="E21" s="117" t="s">
        <v>523</v>
      </c>
    </row>
    <row r="22" spans="1:13" ht="90" x14ac:dyDescent="0.25">
      <c r="A22" s="11" t="s">
        <v>52</v>
      </c>
      <c r="B22" s="117" t="s">
        <v>524</v>
      </c>
      <c r="C22" s="117" t="s">
        <v>525</v>
      </c>
      <c r="D22" s="117" t="s">
        <v>526</v>
      </c>
      <c r="E22" s="117" t="s">
        <v>527</v>
      </c>
    </row>
    <row r="23" spans="1:13" s="122" customFormat="1" ht="15.6" x14ac:dyDescent="0.25">
      <c r="A23" s="12" t="s">
        <v>53</v>
      </c>
      <c r="C23" s="107"/>
      <c r="D23" s="108"/>
      <c r="E23" s="112"/>
      <c r="F23" s="112"/>
      <c r="G23" s="112"/>
      <c r="H23" s="112"/>
      <c r="I23" s="112"/>
      <c r="J23" s="113"/>
      <c r="K23" s="113"/>
      <c r="L23" s="115"/>
      <c r="M23" s="116"/>
    </row>
    <row r="24" spans="1:13" x14ac:dyDescent="0.25">
      <c r="A24" s="11" t="s">
        <v>54</v>
      </c>
      <c r="B24" s="117" t="s">
        <v>56</v>
      </c>
      <c r="C24" s="117" t="s">
        <v>528</v>
      </c>
      <c r="D24" s="117" t="s">
        <v>528</v>
      </c>
      <c r="E24" s="117" t="s">
        <v>528</v>
      </c>
    </row>
    <row r="25" spans="1:13" ht="45" x14ac:dyDescent="0.25">
      <c r="A25" s="11" t="s">
        <v>55</v>
      </c>
      <c r="B25" s="117" t="s">
        <v>529</v>
      </c>
      <c r="C25" s="117" t="s">
        <v>530</v>
      </c>
      <c r="D25" s="117" t="s">
        <v>530</v>
      </c>
      <c r="E25" s="117" t="s">
        <v>530</v>
      </c>
    </row>
    <row r="26" spans="1:13" ht="60" x14ac:dyDescent="0.25">
      <c r="A26" s="11" t="s">
        <v>59</v>
      </c>
      <c r="B26" s="117" t="s">
        <v>531</v>
      </c>
      <c r="C26" s="117" t="s">
        <v>532</v>
      </c>
      <c r="D26" s="117" t="s">
        <v>533</v>
      </c>
      <c r="E26" s="117" t="s">
        <v>528</v>
      </c>
    </row>
    <row r="27" spans="1:13" s="122" customFormat="1" ht="15.6" x14ac:dyDescent="0.25">
      <c r="A27" s="12" t="s">
        <v>60</v>
      </c>
      <c r="C27" s="107"/>
      <c r="D27" s="108"/>
      <c r="E27" s="115"/>
      <c r="F27" s="115"/>
      <c r="G27" s="115"/>
      <c r="H27" s="115"/>
      <c r="I27" s="115"/>
      <c r="J27" s="113"/>
      <c r="K27" s="113"/>
      <c r="L27" s="115"/>
      <c r="M27" s="116"/>
    </row>
    <row r="28" spans="1:13" ht="75" x14ac:dyDescent="0.25">
      <c r="A28" s="11" t="s">
        <v>61</v>
      </c>
      <c r="B28" s="117" t="s">
        <v>534</v>
      </c>
      <c r="C28" s="117" t="s">
        <v>535</v>
      </c>
      <c r="D28" s="117" t="s">
        <v>536</v>
      </c>
      <c r="E28" s="117" t="s">
        <v>537</v>
      </c>
    </row>
    <row r="29" spans="1:13" ht="30" x14ac:dyDescent="0.25">
      <c r="A29" s="11" t="s">
        <v>64</v>
      </c>
      <c r="B29" s="117" t="s">
        <v>538</v>
      </c>
    </row>
    <row r="30" spans="1:13" ht="30" x14ac:dyDescent="0.25">
      <c r="A30" s="11" t="s">
        <v>65</v>
      </c>
      <c r="C30" s="117" t="s">
        <v>539</v>
      </c>
      <c r="D30" s="117" t="s">
        <v>540</v>
      </c>
      <c r="E30" s="117" t="s">
        <v>541</v>
      </c>
    </row>
    <row r="31" spans="1:13" x14ac:dyDescent="0.25">
      <c r="A31" s="11" t="s">
        <v>66</v>
      </c>
    </row>
    <row r="32" spans="1:13" s="122" customFormat="1" ht="15.6" x14ac:dyDescent="0.25">
      <c r="A32" s="12" t="s">
        <v>67</v>
      </c>
      <c r="C32" s="107"/>
      <c r="D32" s="108"/>
      <c r="E32" s="115"/>
      <c r="F32" s="115"/>
      <c r="G32" s="115"/>
      <c r="H32" s="115"/>
      <c r="I32" s="115"/>
      <c r="J32" s="113"/>
      <c r="K32" s="113"/>
      <c r="L32" s="115"/>
      <c r="M32" s="116"/>
    </row>
    <row r="33" spans="1:13" ht="30" x14ac:dyDescent="0.25">
      <c r="A33" s="11" t="s">
        <v>68</v>
      </c>
      <c r="B33" s="117" t="s">
        <v>542</v>
      </c>
      <c r="C33" s="117" t="s">
        <v>543</v>
      </c>
      <c r="D33" s="117" t="s">
        <v>544</v>
      </c>
      <c r="E33" s="117" t="s">
        <v>545</v>
      </c>
    </row>
    <row r="34" spans="1:13" ht="15.6" thickBot="1" x14ac:dyDescent="0.3">
      <c r="A34" s="13"/>
    </row>
    <row r="35" spans="1:13" s="122" customFormat="1" ht="31.2" x14ac:dyDescent="0.25">
      <c r="A35" s="10" t="s">
        <v>74</v>
      </c>
      <c r="C35" s="107"/>
      <c r="D35" s="108"/>
      <c r="E35" s="109"/>
      <c r="F35" s="109"/>
      <c r="G35" s="109"/>
      <c r="H35" s="109"/>
      <c r="I35" s="109"/>
      <c r="J35" s="113"/>
      <c r="K35" s="113"/>
      <c r="L35" s="109"/>
      <c r="M35" s="111"/>
    </row>
    <row r="36" spans="1:13" s="122" customFormat="1" ht="15.6" x14ac:dyDescent="0.25">
      <c r="A36" s="12" t="s">
        <v>75</v>
      </c>
      <c r="B36" s="122">
        <f>AVERAGE(B37:B39)</f>
        <v>2</v>
      </c>
      <c r="C36" s="122">
        <f t="shared" ref="C36:E36" si="0">AVERAGE(C37:C39)</f>
        <v>2</v>
      </c>
      <c r="D36" s="122">
        <f t="shared" si="0"/>
        <v>2.3333333333333335</v>
      </c>
      <c r="E36" s="122">
        <f t="shared" si="0"/>
        <v>2.6666666666666665</v>
      </c>
      <c r="F36" s="115"/>
      <c r="G36" s="115"/>
      <c r="H36" s="115"/>
      <c r="I36" s="115"/>
      <c r="J36" s="113"/>
      <c r="K36" s="113"/>
      <c r="L36" s="115"/>
      <c r="M36" s="116"/>
    </row>
    <row r="37" spans="1:13" x14ac:dyDescent="0.25">
      <c r="A37" s="11" t="s">
        <v>76</v>
      </c>
      <c r="B37" s="117">
        <v>2</v>
      </c>
      <c r="C37" s="117">
        <v>2</v>
      </c>
      <c r="D37" s="117">
        <v>2</v>
      </c>
      <c r="E37" s="117">
        <v>2</v>
      </c>
      <c r="M37" s="114"/>
    </row>
    <row r="38" spans="1:13" x14ac:dyDescent="0.25">
      <c r="A38" s="11" t="s">
        <v>77</v>
      </c>
      <c r="B38" s="117">
        <v>1</v>
      </c>
      <c r="C38" s="117">
        <v>1</v>
      </c>
      <c r="D38" s="117">
        <v>2</v>
      </c>
      <c r="E38" s="117">
        <v>3</v>
      </c>
      <c r="M38" s="114"/>
    </row>
    <row r="39" spans="1:13" ht="30" x14ac:dyDescent="0.25">
      <c r="A39" s="11" t="s">
        <v>78</v>
      </c>
      <c r="B39" s="117">
        <v>3</v>
      </c>
      <c r="C39" s="117">
        <v>3</v>
      </c>
      <c r="D39" s="117">
        <v>3</v>
      </c>
      <c r="E39" s="117">
        <v>3</v>
      </c>
      <c r="M39" s="114"/>
    </row>
    <row r="40" spans="1:13" s="122" customFormat="1" ht="15.6" x14ac:dyDescent="0.25">
      <c r="A40" s="12" t="s">
        <v>79</v>
      </c>
      <c r="B40" s="122">
        <f>SUM(B41:B42)/2</f>
        <v>1.5</v>
      </c>
      <c r="C40" s="122">
        <f t="shared" ref="C40:E40" si="1">SUM(C41:C42)/2</f>
        <v>1</v>
      </c>
      <c r="D40" s="122">
        <f t="shared" si="1"/>
        <v>2</v>
      </c>
      <c r="E40" s="122">
        <f t="shared" si="1"/>
        <v>2</v>
      </c>
      <c r="F40" s="115"/>
      <c r="G40" s="115"/>
      <c r="H40" s="115"/>
      <c r="I40" s="115"/>
      <c r="J40" s="113"/>
      <c r="K40" s="113"/>
      <c r="L40" s="115"/>
      <c r="M40" s="116"/>
    </row>
    <row r="41" spans="1:13" x14ac:dyDescent="0.25">
      <c r="A41" s="11" t="s">
        <v>80</v>
      </c>
      <c r="B41" s="117">
        <v>1</v>
      </c>
      <c r="D41" s="117">
        <v>1</v>
      </c>
      <c r="E41" s="117">
        <v>1</v>
      </c>
    </row>
    <row r="42" spans="1:13" ht="30" x14ac:dyDescent="0.25">
      <c r="A42" s="11" t="s">
        <v>81</v>
      </c>
      <c r="B42" s="117">
        <v>2</v>
      </c>
      <c r="C42" s="117">
        <v>2</v>
      </c>
      <c r="D42" s="117">
        <v>3</v>
      </c>
      <c r="E42" s="117">
        <v>3</v>
      </c>
    </row>
    <row r="43" spans="1:13" s="122" customFormat="1" ht="15.6" x14ac:dyDescent="0.25">
      <c r="A43" s="12" t="s">
        <v>82</v>
      </c>
      <c r="B43" s="122">
        <f t="shared" ref="B43:E43" si="2">AVERAGE(B44:B46)</f>
        <v>2</v>
      </c>
      <c r="C43" s="122">
        <f t="shared" si="2"/>
        <v>2</v>
      </c>
      <c r="D43" s="122">
        <f t="shared" si="2"/>
        <v>1.6666666666666667</v>
      </c>
      <c r="E43" s="122">
        <f t="shared" si="2"/>
        <v>1.6666666666666667</v>
      </c>
      <c r="F43" s="115"/>
      <c r="G43" s="115"/>
      <c r="H43" s="115"/>
      <c r="I43" s="115"/>
      <c r="J43" s="113"/>
      <c r="K43" s="113"/>
      <c r="L43" s="115"/>
      <c r="M43" s="116"/>
    </row>
    <row r="44" spans="1:13" x14ac:dyDescent="0.25">
      <c r="A44" s="11" t="s">
        <v>83</v>
      </c>
      <c r="B44" s="117">
        <v>2</v>
      </c>
      <c r="C44" s="117">
        <v>2</v>
      </c>
      <c r="D44" s="117">
        <v>2</v>
      </c>
      <c r="E44" s="117">
        <v>2</v>
      </c>
    </row>
    <row r="45" spans="1:13" ht="30" x14ac:dyDescent="0.25">
      <c r="A45" s="11" t="s">
        <v>84</v>
      </c>
      <c r="B45" s="117">
        <v>2</v>
      </c>
      <c r="C45" s="117">
        <v>2</v>
      </c>
      <c r="D45" s="117">
        <v>2</v>
      </c>
      <c r="E45" s="117">
        <v>2</v>
      </c>
    </row>
    <row r="46" spans="1:13" ht="30" x14ac:dyDescent="0.25">
      <c r="A46" s="11" t="s">
        <v>85</v>
      </c>
      <c r="D46" s="117">
        <v>1</v>
      </c>
      <c r="E46" s="117">
        <v>1</v>
      </c>
    </row>
    <row r="47" spans="1:13" s="122" customFormat="1" ht="15.6" x14ac:dyDescent="0.25">
      <c r="A47" s="12" t="s">
        <v>86</v>
      </c>
      <c r="B47" s="122">
        <f>SUM(B48:B51)/4</f>
        <v>2.5</v>
      </c>
      <c r="C47" s="122">
        <f t="shared" ref="C47:E47" si="3">SUM(C48:C51)/4</f>
        <v>2.5</v>
      </c>
      <c r="D47" s="122">
        <f t="shared" si="3"/>
        <v>2.75</v>
      </c>
      <c r="E47" s="122">
        <f t="shared" si="3"/>
        <v>2.75</v>
      </c>
      <c r="F47" s="115"/>
      <c r="G47" s="115"/>
      <c r="H47" s="115"/>
      <c r="I47" s="115"/>
      <c r="J47" s="113"/>
      <c r="K47" s="113"/>
      <c r="L47" s="115"/>
      <c r="M47" s="116"/>
    </row>
    <row r="48" spans="1:13" x14ac:dyDescent="0.25">
      <c r="A48" s="11" t="s">
        <v>87</v>
      </c>
      <c r="B48" s="117">
        <v>2</v>
      </c>
      <c r="C48" s="117">
        <v>2</v>
      </c>
      <c r="D48" s="117">
        <v>2</v>
      </c>
      <c r="E48" s="117">
        <v>2</v>
      </c>
    </row>
    <row r="49" spans="1:13" x14ac:dyDescent="0.25">
      <c r="A49" s="11" t="s">
        <v>88</v>
      </c>
      <c r="B49" s="117">
        <v>2</v>
      </c>
      <c r="C49" s="117">
        <v>2</v>
      </c>
      <c r="D49" s="117">
        <v>3</v>
      </c>
      <c r="E49" s="117">
        <v>3</v>
      </c>
    </row>
    <row r="50" spans="1:13" ht="30" x14ac:dyDescent="0.25">
      <c r="A50" s="11" t="s">
        <v>89</v>
      </c>
      <c r="B50" s="117">
        <v>3</v>
      </c>
      <c r="C50" s="117">
        <v>3</v>
      </c>
      <c r="D50" s="117">
        <v>3</v>
      </c>
      <c r="E50" s="117">
        <v>3</v>
      </c>
    </row>
    <row r="51" spans="1:13" x14ac:dyDescent="0.25">
      <c r="A51" s="11" t="s">
        <v>90</v>
      </c>
      <c r="B51" s="117">
        <v>3</v>
      </c>
      <c r="C51" s="117">
        <v>3</v>
      </c>
      <c r="D51" s="117">
        <v>3</v>
      </c>
      <c r="E51" s="117">
        <v>3</v>
      </c>
    </row>
    <row r="52" spans="1:13" s="122" customFormat="1" ht="15.6" x14ac:dyDescent="0.25">
      <c r="A52" s="12" t="s">
        <v>54</v>
      </c>
      <c r="B52" s="122">
        <f t="shared" ref="B52:E52" si="4">AVERAGE(B53:B55)</f>
        <v>2</v>
      </c>
      <c r="C52" s="122">
        <f t="shared" si="4"/>
        <v>2</v>
      </c>
      <c r="D52" s="122">
        <f t="shared" si="4"/>
        <v>2.6666666666666665</v>
      </c>
      <c r="E52" s="122">
        <f t="shared" si="4"/>
        <v>2.6666666666666665</v>
      </c>
      <c r="F52" s="115"/>
      <c r="G52" s="115"/>
      <c r="H52" s="115"/>
      <c r="I52" s="115"/>
      <c r="J52" s="113"/>
      <c r="K52" s="113"/>
      <c r="L52" s="115"/>
      <c r="M52" s="116"/>
    </row>
    <row r="53" spans="1:13" ht="30" x14ac:dyDescent="0.25">
      <c r="A53" s="11" t="s">
        <v>91</v>
      </c>
      <c r="B53" s="117">
        <v>2</v>
      </c>
      <c r="C53" s="117">
        <v>2</v>
      </c>
      <c r="D53" s="117">
        <v>3</v>
      </c>
      <c r="E53" s="117">
        <v>3</v>
      </c>
    </row>
    <row r="54" spans="1:13" x14ac:dyDescent="0.25">
      <c r="A54" s="11" t="s">
        <v>92</v>
      </c>
      <c r="B54" s="117">
        <v>2</v>
      </c>
      <c r="C54" s="117">
        <v>2</v>
      </c>
      <c r="D54" s="117">
        <v>3</v>
      </c>
      <c r="E54" s="117">
        <v>3</v>
      </c>
    </row>
    <row r="55" spans="1:13" ht="30" customHeight="1" thickBot="1" x14ac:dyDescent="0.3">
      <c r="A55" s="9" t="s">
        <v>93</v>
      </c>
      <c r="B55" s="117">
        <v>2</v>
      </c>
      <c r="C55" s="117">
        <v>2</v>
      </c>
      <c r="D55" s="117">
        <v>2</v>
      </c>
      <c r="E55" s="117"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A05A0-8ABA-477B-8C63-39DD21BB3554}">
  <sheetPr>
    <tabColor rgb="FFFFFF00"/>
  </sheetPr>
  <dimension ref="A1:Q55"/>
  <sheetViews>
    <sheetView topLeftCell="A25" workbookViewId="0">
      <selection activeCell="G9" sqref="G9"/>
    </sheetView>
  </sheetViews>
  <sheetFormatPr baseColWidth="10" defaultColWidth="11.54296875" defaultRowHeight="15" x14ac:dyDescent="0.25"/>
  <cols>
    <col min="1" max="1" width="22.1796875" customWidth="1"/>
  </cols>
  <sheetData>
    <row r="1" spans="1:13" x14ac:dyDescent="0.25">
      <c r="A1" s="1" t="s">
        <v>0</v>
      </c>
      <c r="B1" t="s">
        <v>546</v>
      </c>
    </row>
    <row r="2" spans="1:13" x14ac:dyDescent="0.25">
      <c r="A2" s="1" t="s">
        <v>3</v>
      </c>
    </row>
    <row r="3" spans="1:13" ht="15.6" thickBot="1" x14ac:dyDescent="0.3"/>
    <row r="4" spans="1:13" x14ac:dyDescent="0.25">
      <c r="A4" s="8" t="s">
        <v>5</v>
      </c>
      <c r="B4" s="14"/>
      <c r="C4" s="15"/>
      <c r="D4" s="15"/>
      <c r="E4" s="15"/>
      <c r="F4" s="15"/>
      <c r="G4" s="15"/>
    </row>
    <row r="5" spans="1:13" ht="15.6" thickBot="1" x14ac:dyDescent="0.3">
      <c r="A5" s="9" t="s">
        <v>6</v>
      </c>
      <c r="B5" s="124">
        <v>44491</v>
      </c>
      <c r="C5" s="124">
        <v>44863</v>
      </c>
      <c r="D5" s="17">
        <v>44505</v>
      </c>
      <c r="E5" s="18">
        <v>44512</v>
      </c>
      <c r="F5" s="18">
        <v>44891</v>
      </c>
      <c r="G5" s="18">
        <v>44533</v>
      </c>
    </row>
    <row r="6" spans="1:13" s="6" customFormat="1" ht="15.6" x14ac:dyDescent="0.25">
      <c r="A6" s="10" t="s">
        <v>7</v>
      </c>
      <c r="B6" s="105"/>
      <c r="C6" s="106"/>
      <c r="D6" s="109"/>
      <c r="E6" s="110"/>
      <c r="F6" s="109"/>
      <c r="G6" s="109"/>
      <c r="H6"/>
      <c r="I6"/>
      <c r="J6"/>
      <c r="K6"/>
      <c r="L6"/>
      <c r="M6"/>
    </row>
    <row r="7" spans="1:13" ht="120" x14ac:dyDescent="0.25">
      <c r="A7" s="11" t="s">
        <v>12</v>
      </c>
      <c r="B7" s="117" t="s">
        <v>547</v>
      </c>
      <c r="C7" s="117" t="s">
        <v>548</v>
      </c>
      <c r="D7" s="117" t="s">
        <v>549</v>
      </c>
      <c r="E7" s="117" t="s">
        <v>13</v>
      </c>
      <c r="F7" s="117" t="s">
        <v>550</v>
      </c>
      <c r="G7" s="117" t="s">
        <v>550</v>
      </c>
    </row>
    <row r="8" spans="1:13" ht="30" x14ac:dyDescent="0.25">
      <c r="A8" s="11" t="s">
        <v>15</v>
      </c>
      <c r="B8" s="117" t="s">
        <v>13</v>
      </c>
      <c r="C8" s="117" t="s">
        <v>502</v>
      </c>
      <c r="D8" s="117" t="s">
        <v>13</v>
      </c>
      <c r="E8" s="117" t="s">
        <v>13</v>
      </c>
      <c r="F8" s="117" t="s">
        <v>13</v>
      </c>
      <c r="G8" s="117" t="s">
        <v>13</v>
      </c>
      <c r="H8" s="117"/>
      <c r="I8" s="117"/>
      <c r="J8" s="117"/>
      <c r="K8" s="117"/>
      <c r="L8" s="117"/>
      <c r="M8" s="117"/>
    </row>
    <row r="9" spans="1:13" ht="150" x14ac:dyDescent="0.25">
      <c r="A9" s="11" t="s">
        <v>18</v>
      </c>
      <c r="B9" s="117" t="s">
        <v>13</v>
      </c>
      <c r="C9" s="117" t="s">
        <v>551</v>
      </c>
      <c r="D9" s="117" t="s">
        <v>552</v>
      </c>
      <c r="E9" s="117" t="s">
        <v>553</v>
      </c>
      <c r="F9" s="117" t="s">
        <v>13</v>
      </c>
      <c r="G9" s="117" t="s">
        <v>13</v>
      </c>
      <c r="H9" s="117"/>
      <c r="I9" s="117"/>
      <c r="J9" s="117"/>
      <c r="K9" s="117"/>
      <c r="L9" s="117"/>
      <c r="M9" s="117"/>
    </row>
    <row r="10" spans="1:13" ht="60" x14ac:dyDescent="0.25">
      <c r="A10" s="11" t="s">
        <v>23</v>
      </c>
      <c r="B10" s="117" t="s">
        <v>554</v>
      </c>
      <c r="C10" s="117" t="s">
        <v>555</v>
      </c>
      <c r="D10" s="117" t="s">
        <v>556</v>
      </c>
      <c r="E10" s="117" t="s">
        <v>556</v>
      </c>
      <c r="F10" s="117" t="s">
        <v>556</v>
      </c>
      <c r="G10" s="117" t="s">
        <v>556</v>
      </c>
      <c r="H10" s="117"/>
      <c r="I10" s="117"/>
      <c r="J10" s="117"/>
      <c r="K10" s="117"/>
      <c r="L10" s="117"/>
      <c r="M10" s="117"/>
    </row>
    <row r="11" spans="1:13" ht="75" x14ac:dyDescent="0.25">
      <c r="A11" s="11" t="s">
        <v>25</v>
      </c>
      <c r="B11" s="117" t="s">
        <v>13</v>
      </c>
      <c r="C11" s="117" t="s">
        <v>557</v>
      </c>
      <c r="D11" s="117" t="s">
        <v>558</v>
      </c>
      <c r="E11" s="117" t="s">
        <v>559</v>
      </c>
      <c r="F11" s="117" t="s">
        <v>559</v>
      </c>
      <c r="G11" s="117" t="s">
        <v>560</v>
      </c>
      <c r="H11" s="117"/>
      <c r="I11" s="117"/>
      <c r="J11" s="117"/>
      <c r="K11" s="117"/>
      <c r="L11" s="117"/>
      <c r="M11" s="117"/>
    </row>
    <row r="12" spans="1:13" ht="60" x14ac:dyDescent="0.25">
      <c r="A12" s="11" t="s">
        <v>26</v>
      </c>
      <c r="B12" s="117" t="s">
        <v>13</v>
      </c>
      <c r="C12" s="117" t="s">
        <v>13</v>
      </c>
      <c r="D12" s="117" t="s">
        <v>561</v>
      </c>
      <c r="E12" s="117" t="s">
        <v>562</v>
      </c>
      <c r="F12" s="117" t="s">
        <v>56</v>
      </c>
      <c r="G12" s="117" t="s">
        <v>56</v>
      </c>
      <c r="H12" s="117"/>
      <c r="I12" s="117"/>
      <c r="J12" s="117"/>
      <c r="K12" s="117"/>
      <c r="L12" s="117"/>
      <c r="M12" s="117"/>
    </row>
    <row r="13" spans="1:13" ht="75" x14ac:dyDescent="0.25">
      <c r="A13" s="11" t="s">
        <v>27</v>
      </c>
      <c r="B13" s="117" t="s">
        <v>13</v>
      </c>
      <c r="C13" s="117" t="s">
        <v>563</v>
      </c>
      <c r="D13" s="117" t="s">
        <v>564</v>
      </c>
      <c r="E13" s="117" t="s">
        <v>565</v>
      </c>
      <c r="F13" s="117" t="s">
        <v>566</v>
      </c>
      <c r="G13" s="117" t="s">
        <v>566</v>
      </c>
      <c r="H13" s="117"/>
      <c r="I13" s="117"/>
      <c r="J13" s="117"/>
      <c r="K13" s="117"/>
      <c r="L13" s="117"/>
      <c r="M13" s="117"/>
    </row>
    <row r="14" spans="1:13" x14ac:dyDescent="0.25">
      <c r="A14" s="11" t="s">
        <v>30</v>
      </c>
      <c r="B14" s="117" t="s">
        <v>13</v>
      </c>
      <c r="C14" s="117" t="s">
        <v>13</v>
      </c>
      <c r="D14" s="117" t="s">
        <v>550</v>
      </c>
      <c r="E14" s="117" t="s">
        <v>550</v>
      </c>
      <c r="F14" s="117" t="s">
        <v>550</v>
      </c>
      <c r="G14" s="117" t="s">
        <v>550</v>
      </c>
      <c r="H14" s="117"/>
      <c r="I14" s="117"/>
      <c r="J14" s="117"/>
      <c r="K14" s="117"/>
      <c r="L14" s="117"/>
      <c r="M14" s="117"/>
    </row>
    <row r="15" spans="1:13" ht="90" x14ac:dyDescent="0.25">
      <c r="A15" s="11" t="s">
        <v>32</v>
      </c>
      <c r="B15" s="117" t="s">
        <v>13</v>
      </c>
      <c r="C15" s="117" t="s">
        <v>555</v>
      </c>
      <c r="D15" s="117" t="s">
        <v>567</v>
      </c>
      <c r="E15" s="117" t="s">
        <v>567</v>
      </c>
      <c r="F15" s="117" t="s">
        <v>56</v>
      </c>
      <c r="G15" s="117" t="s">
        <v>56</v>
      </c>
      <c r="H15" s="117"/>
      <c r="I15" s="117"/>
      <c r="J15" s="117"/>
      <c r="K15" s="117"/>
      <c r="L15" s="117"/>
      <c r="M15" s="117"/>
    </row>
    <row r="16" spans="1:13" ht="105" x14ac:dyDescent="0.25">
      <c r="A16" s="11" t="s">
        <v>36</v>
      </c>
      <c r="B16" s="117" t="s">
        <v>568</v>
      </c>
      <c r="C16" s="117" t="s">
        <v>569</v>
      </c>
      <c r="D16" s="117" t="s">
        <v>13</v>
      </c>
      <c r="E16" s="117" t="s">
        <v>13</v>
      </c>
      <c r="F16" s="117" t="s">
        <v>13</v>
      </c>
      <c r="G16" s="117" t="s">
        <v>13</v>
      </c>
    </row>
    <row r="17" spans="1:17" x14ac:dyDescent="0.25">
      <c r="A17" s="11"/>
      <c r="B17" s="117"/>
      <c r="C17" s="117"/>
      <c r="D17" s="117"/>
      <c r="E17" s="117"/>
      <c r="F17" s="117"/>
      <c r="G17" s="117"/>
    </row>
    <row r="18" spans="1:17" s="6" customFormat="1" ht="15.6" x14ac:dyDescent="0.25">
      <c r="A18" s="12" t="s">
        <v>37</v>
      </c>
      <c r="B18" s="107"/>
      <c r="C18" s="108"/>
      <c r="D18" s="115"/>
      <c r="E18" s="113"/>
      <c r="F18" s="115"/>
      <c r="G18" s="115"/>
      <c r="H18"/>
      <c r="I18"/>
      <c r="J18"/>
      <c r="K18"/>
      <c r="L18"/>
      <c r="M18"/>
      <c r="N18"/>
      <c r="O18"/>
      <c r="P18"/>
      <c r="Q18"/>
    </row>
    <row r="19" spans="1:17" s="6" customFormat="1" ht="15.6" x14ac:dyDescent="0.25">
      <c r="A19" s="12" t="s">
        <v>38</v>
      </c>
      <c r="B19" s="107"/>
      <c r="C19" s="108"/>
      <c r="D19" s="115"/>
      <c r="E19" s="113"/>
      <c r="F19" s="115"/>
      <c r="G19" s="115"/>
      <c r="H19"/>
      <c r="I19"/>
      <c r="J19"/>
      <c r="K19"/>
      <c r="L19"/>
      <c r="M19"/>
      <c r="N19"/>
      <c r="O19"/>
      <c r="P19"/>
      <c r="Q19"/>
    </row>
    <row r="20" spans="1:17" ht="90" x14ac:dyDescent="0.25">
      <c r="A20" s="11" t="s">
        <v>39</v>
      </c>
      <c r="B20" s="117" t="s">
        <v>570</v>
      </c>
      <c r="C20" s="117" t="s">
        <v>571</v>
      </c>
      <c r="D20" s="117" t="s">
        <v>572</v>
      </c>
      <c r="E20" s="117" t="s">
        <v>572</v>
      </c>
      <c r="F20" s="117" t="s">
        <v>572</v>
      </c>
      <c r="G20" s="117" t="s">
        <v>572</v>
      </c>
    </row>
    <row r="21" spans="1:17" ht="150" x14ac:dyDescent="0.25">
      <c r="A21" s="11" t="s">
        <v>47</v>
      </c>
      <c r="B21" s="117" t="s">
        <v>573</v>
      </c>
      <c r="C21" s="117" t="s">
        <v>574</v>
      </c>
      <c r="D21" s="117" t="s">
        <v>575</v>
      </c>
      <c r="E21" s="117" t="s">
        <v>575</v>
      </c>
      <c r="F21" s="117" t="s">
        <v>576</v>
      </c>
      <c r="G21" s="117" t="s">
        <v>577</v>
      </c>
      <c r="H21" s="117"/>
      <c r="I21" s="117"/>
      <c r="J21" s="117"/>
      <c r="K21" s="117"/>
      <c r="L21" s="117"/>
      <c r="M21" s="117"/>
    </row>
    <row r="22" spans="1:17" ht="60" x14ac:dyDescent="0.25">
      <c r="A22" s="11" t="s">
        <v>52</v>
      </c>
      <c r="B22" s="117" t="s">
        <v>578</v>
      </c>
      <c r="C22" s="117" t="s">
        <v>579</v>
      </c>
      <c r="D22" s="117" t="s">
        <v>579</v>
      </c>
      <c r="E22" s="117" t="s">
        <v>579</v>
      </c>
      <c r="F22" s="117" t="s">
        <v>580</v>
      </c>
      <c r="G22" s="117" t="s">
        <v>581</v>
      </c>
    </row>
    <row r="23" spans="1:17" s="6" customFormat="1" ht="15.6" x14ac:dyDescent="0.25">
      <c r="A23" s="12" t="s">
        <v>53</v>
      </c>
      <c r="B23" s="107"/>
      <c r="C23" s="108"/>
      <c r="D23" s="112"/>
      <c r="E23" s="113"/>
      <c r="F23" s="112"/>
      <c r="G23" s="112"/>
      <c r="H23"/>
      <c r="I23"/>
      <c r="J23"/>
      <c r="K23"/>
      <c r="L23"/>
      <c r="M23"/>
      <c r="N23"/>
      <c r="O23"/>
      <c r="P23"/>
      <c r="Q23"/>
    </row>
    <row r="24" spans="1:17" ht="90" x14ac:dyDescent="0.25">
      <c r="A24" s="11" t="s">
        <v>54</v>
      </c>
      <c r="B24" s="117" t="s">
        <v>582</v>
      </c>
      <c r="C24" s="117" t="s">
        <v>583</v>
      </c>
      <c r="D24" s="117" t="s">
        <v>584</v>
      </c>
      <c r="E24" s="117" t="s">
        <v>585</v>
      </c>
      <c r="F24" s="117" t="s">
        <v>586</v>
      </c>
      <c r="G24" s="117" t="s">
        <v>586</v>
      </c>
    </row>
    <row r="25" spans="1:17" ht="45" x14ac:dyDescent="0.25">
      <c r="A25" s="11" t="s">
        <v>55</v>
      </c>
      <c r="B25" s="117" t="s">
        <v>215</v>
      </c>
      <c r="C25" s="117" t="s">
        <v>215</v>
      </c>
      <c r="D25" s="117" t="s">
        <v>587</v>
      </c>
      <c r="E25" s="117" t="s">
        <v>588</v>
      </c>
      <c r="F25" s="117" t="s">
        <v>589</v>
      </c>
      <c r="G25" s="117" t="s">
        <v>590</v>
      </c>
    </row>
    <row r="26" spans="1:17" ht="75" x14ac:dyDescent="0.25">
      <c r="A26" s="11" t="s">
        <v>59</v>
      </c>
      <c r="B26" s="117" t="s">
        <v>591</v>
      </c>
      <c r="C26" s="117" t="s">
        <v>592</v>
      </c>
      <c r="D26" s="117" t="s">
        <v>592</v>
      </c>
      <c r="E26" s="117" t="s">
        <v>593</v>
      </c>
      <c r="F26" s="117" t="s">
        <v>591</v>
      </c>
      <c r="G26" s="117" t="s">
        <v>591</v>
      </c>
    </row>
    <row r="27" spans="1:17" s="6" customFormat="1" ht="15.6" x14ac:dyDescent="0.25">
      <c r="A27" s="12" t="s">
        <v>60</v>
      </c>
      <c r="B27" s="107"/>
      <c r="C27" s="108"/>
      <c r="D27" s="115"/>
      <c r="E27" s="113"/>
      <c r="F27" s="115"/>
      <c r="G27" s="115"/>
      <c r="H27"/>
      <c r="I27"/>
      <c r="J27"/>
      <c r="K27"/>
      <c r="L27"/>
      <c r="M27"/>
      <c r="N27"/>
      <c r="O27"/>
      <c r="P27"/>
      <c r="Q27"/>
    </row>
    <row r="28" spans="1:17" ht="60" x14ac:dyDescent="0.25">
      <c r="A28" s="11" t="s">
        <v>61</v>
      </c>
      <c r="B28" s="117" t="s">
        <v>594</v>
      </c>
      <c r="C28" s="117" t="s">
        <v>595</v>
      </c>
      <c r="D28" s="117" t="s">
        <v>596</v>
      </c>
      <c r="E28" s="117" t="s">
        <v>597</v>
      </c>
      <c r="F28" s="117" t="s">
        <v>597</v>
      </c>
      <c r="G28" s="117" t="s">
        <v>597</v>
      </c>
    </row>
    <row r="29" spans="1:17" x14ac:dyDescent="0.25">
      <c r="A29" s="11" t="s">
        <v>64</v>
      </c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</row>
    <row r="30" spans="1:17" ht="90" x14ac:dyDescent="0.25">
      <c r="A30" s="11" t="s">
        <v>65</v>
      </c>
      <c r="B30" s="117"/>
      <c r="C30" s="117" t="s">
        <v>598</v>
      </c>
      <c r="D30" s="117" t="s">
        <v>599</v>
      </c>
      <c r="E30" s="117" t="s">
        <v>600</v>
      </c>
      <c r="F30" s="117" t="s">
        <v>600</v>
      </c>
      <c r="G30" s="117" t="s">
        <v>601</v>
      </c>
    </row>
    <row r="31" spans="1:17" x14ac:dyDescent="0.25">
      <c r="A31" s="11" t="s">
        <v>66</v>
      </c>
      <c r="B31" s="117"/>
      <c r="C31" s="117"/>
      <c r="D31" s="117"/>
      <c r="E31" s="117"/>
      <c r="F31" s="117"/>
      <c r="G31" s="117"/>
    </row>
    <row r="32" spans="1:17" s="6" customFormat="1" ht="15.6" x14ac:dyDescent="0.25">
      <c r="A32" s="12" t="s">
        <v>67</v>
      </c>
      <c r="B32" s="107"/>
      <c r="C32" s="108"/>
      <c r="D32" s="115"/>
      <c r="E32" s="113"/>
      <c r="F32" s="115"/>
      <c r="G32" s="115"/>
      <c r="H32"/>
      <c r="I32"/>
      <c r="J32"/>
      <c r="K32"/>
      <c r="L32"/>
      <c r="M32"/>
      <c r="N32"/>
      <c r="O32"/>
      <c r="P32"/>
      <c r="Q32"/>
    </row>
    <row r="33" spans="1:17" ht="45" x14ac:dyDescent="0.25">
      <c r="A33" s="11" t="s">
        <v>68</v>
      </c>
      <c r="B33" s="117" t="s">
        <v>545</v>
      </c>
      <c r="C33" s="117" t="s">
        <v>602</v>
      </c>
      <c r="D33" s="117" t="s">
        <v>603</v>
      </c>
      <c r="E33" s="117" t="s">
        <v>603</v>
      </c>
      <c r="F33" s="117" t="s">
        <v>603</v>
      </c>
      <c r="G33" s="117" t="s">
        <v>602</v>
      </c>
    </row>
    <row r="34" spans="1:17" ht="15.6" thickBot="1" x14ac:dyDescent="0.3">
      <c r="A34" s="13"/>
      <c r="B34" s="117"/>
      <c r="C34" s="117"/>
      <c r="D34" s="117"/>
      <c r="E34" s="117"/>
      <c r="F34" s="117"/>
      <c r="G34" s="117"/>
    </row>
    <row r="35" spans="1:17" s="6" customFormat="1" ht="31.2" x14ac:dyDescent="0.25">
      <c r="A35" s="10" t="s">
        <v>74</v>
      </c>
      <c r="B35" s="107"/>
      <c r="C35" s="108"/>
      <c r="D35" s="109"/>
      <c r="E35" s="113"/>
      <c r="F35" s="109"/>
      <c r="G35" s="109"/>
      <c r="H35"/>
      <c r="I35"/>
      <c r="J35"/>
      <c r="K35"/>
      <c r="L35"/>
      <c r="M35"/>
      <c r="N35"/>
      <c r="O35"/>
      <c r="P35"/>
      <c r="Q35"/>
    </row>
    <row r="36" spans="1:17" s="6" customFormat="1" ht="15.6" x14ac:dyDescent="0.25">
      <c r="A36" s="12" t="s">
        <v>75</v>
      </c>
      <c r="B36" s="107">
        <f>SUM(B37:B39)/3</f>
        <v>2.6666666666666665</v>
      </c>
      <c r="C36" s="107">
        <f t="shared" ref="C36:G36" si="0">SUM(C37:C39)/3</f>
        <v>2.6666666666666665</v>
      </c>
      <c r="D36" s="107">
        <f t="shared" si="0"/>
        <v>2.6666666666666665</v>
      </c>
      <c r="E36" s="107">
        <f t="shared" si="0"/>
        <v>3</v>
      </c>
      <c r="F36" s="107">
        <f t="shared" si="0"/>
        <v>3</v>
      </c>
      <c r="G36" s="107">
        <f t="shared" si="0"/>
        <v>2.6666666666666665</v>
      </c>
      <c r="H36"/>
      <c r="I36"/>
      <c r="J36"/>
      <c r="K36"/>
      <c r="L36"/>
      <c r="M36"/>
      <c r="N36"/>
      <c r="O36"/>
      <c r="P36"/>
      <c r="Q36"/>
    </row>
    <row r="37" spans="1:17" x14ac:dyDescent="0.25">
      <c r="A37" s="11" t="s">
        <v>76</v>
      </c>
      <c r="B37" s="117">
        <v>3</v>
      </c>
      <c r="C37" s="117">
        <v>3</v>
      </c>
      <c r="D37" s="117">
        <v>3</v>
      </c>
      <c r="E37" s="117">
        <v>3</v>
      </c>
      <c r="F37" s="117">
        <v>3</v>
      </c>
      <c r="G37" s="117">
        <v>3</v>
      </c>
    </row>
    <row r="38" spans="1:17" x14ac:dyDescent="0.25">
      <c r="A38" s="11" t="s">
        <v>77</v>
      </c>
      <c r="B38" s="117">
        <v>2</v>
      </c>
      <c r="C38" s="117">
        <v>2</v>
      </c>
      <c r="D38" s="117">
        <v>2</v>
      </c>
      <c r="E38" s="117">
        <v>3</v>
      </c>
      <c r="F38" s="117">
        <v>3</v>
      </c>
      <c r="G38" s="117">
        <v>2</v>
      </c>
    </row>
    <row r="39" spans="1:17" ht="30" x14ac:dyDescent="0.25">
      <c r="A39" s="11" t="s">
        <v>78</v>
      </c>
      <c r="B39" s="117">
        <v>3</v>
      </c>
      <c r="C39" s="117">
        <v>3</v>
      </c>
      <c r="D39" s="117">
        <v>3</v>
      </c>
      <c r="E39" s="117">
        <v>3</v>
      </c>
      <c r="F39" s="117">
        <v>3</v>
      </c>
      <c r="G39" s="117">
        <v>3</v>
      </c>
    </row>
    <row r="40" spans="1:17" s="6" customFormat="1" ht="15.6" x14ac:dyDescent="0.25">
      <c r="A40" s="12" t="s">
        <v>79</v>
      </c>
      <c r="B40" s="107">
        <f>SUM(B41:B42)/2</f>
        <v>1.5</v>
      </c>
      <c r="C40" s="107">
        <f t="shared" ref="C40:G40" si="1">SUM(C41:C42)/2</f>
        <v>1.5</v>
      </c>
      <c r="D40" s="107">
        <f t="shared" si="1"/>
        <v>1.5</v>
      </c>
      <c r="E40" s="107">
        <f t="shared" si="1"/>
        <v>1.5</v>
      </c>
      <c r="F40" s="107">
        <f t="shared" si="1"/>
        <v>1.5</v>
      </c>
      <c r="G40" s="107">
        <f t="shared" si="1"/>
        <v>1.5</v>
      </c>
      <c r="H40"/>
      <c r="I40"/>
      <c r="J40"/>
      <c r="K40"/>
      <c r="L40"/>
      <c r="M40"/>
      <c r="N40"/>
      <c r="O40"/>
      <c r="P40"/>
      <c r="Q40"/>
    </row>
    <row r="41" spans="1:17" x14ac:dyDescent="0.25">
      <c r="A41" s="11" t="s">
        <v>80</v>
      </c>
      <c r="B41" s="117"/>
      <c r="C41" s="117"/>
      <c r="D41" s="117"/>
      <c r="E41" s="117"/>
      <c r="F41" s="117"/>
      <c r="G41" s="117"/>
    </row>
    <row r="42" spans="1:17" ht="30" x14ac:dyDescent="0.25">
      <c r="A42" s="11" t="s">
        <v>81</v>
      </c>
      <c r="B42" s="117">
        <v>3</v>
      </c>
      <c r="C42" s="117">
        <v>3</v>
      </c>
      <c r="D42" s="117">
        <v>3</v>
      </c>
      <c r="E42" s="117">
        <v>3</v>
      </c>
      <c r="F42" s="117">
        <v>3</v>
      </c>
      <c r="G42" s="117">
        <v>3</v>
      </c>
    </row>
    <row r="43" spans="1:17" s="6" customFormat="1" ht="15.6" x14ac:dyDescent="0.25">
      <c r="A43" s="12" t="s">
        <v>82</v>
      </c>
      <c r="B43" s="107">
        <f>SUM(B44:B46)/3</f>
        <v>1.6666666666666667</v>
      </c>
      <c r="C43" s="107">
        <f t="shared" ref="C43:G43" si="2">SUM(C44:C46)/3</f>
        <v>1.6666666666666667</v>
      </c>
      <c r="D43" s="107">
        <f t="shared" si="2"/>
        <v>1.6666666666666667</v>
      </c>
      <c r="E43" s="107">
        <f t="shared" si="2"/>
        <v>2</v>
      </c>
      <c r="F43" s="107">
        <f t="shared" si="2"/>
        <v>2</v>
      </c>
      <c r="G43" s="107">
        <f t="shared" si="2"/>
        <v>2.3333333333333335</v>
      </c>
      <c r="H43"/>
      <c r="I43"/>
      <c r="J43"/>
      <c r="K43"/>
      <c r="L43"/>
      <c r="M43"/>
      <c r="N43"/>
      <c r="O43"/>
      <c r="P43"/>
      <c r="Q43"/>
    </row>
    <row r="44" spans="1:17" x14ac:dyDescent="0.25">
      <c r="A44" s="11" t="s">
        <v>83</v>
      </c>
      <c r="B44" s="117">
        <v>2</v>
      </c>
      <c r="C44" s="117">
        <v>2</v>
      </c>
      <c r="D44" s="117">
        <v>2</v>
      </c>
      <c r="E44" s="117">
        <v>2</v>
      </c>
      <c r="F44" s="117">
        <v>2</v>
      </c>
      <c r="G44" s="117">
        <v>2</v>
      </c>
    </row>
    <row r="45" spans="1:17" ht="30" x14ac:dyDescent="0.25">
      <c r="A45" s="11" t="s">
        <v>84</v>
      </c>
      <c r="B45" s="117">
        <v>3</v>
      </c>
      <c r="C45" s="117">
        <v>3</v>
      </c>
      <c r="D45" s="117">
        <v>3</v>
      </c>
      <c r="E45" s="117">
        <v>3</v>
      </c>
      <c r="F45" s="117">
        <v>3</v>
      </c>
      <c r="G45" s="117">
        <v>3</v>
      </c>
    </row>
    <row r="46" spans="1:17" ht="30" x14ac:dyDescent="0.25">
      <c r="A46" s="11" t="s">
        <v>85</v>
      </c>
      <c r="B46" s="117"/>
      <c r="C46" s="117"/>
      <c r="D46" s="117"/>
      <c r="E46" s="117">
        <v>1</v>
      </c>
      <c r="F46" s="117">
        <v>1</v>
      </c>
      <c r="G46" s="117">
        <v>2</v>
      </c>
    </row>
    <row r="47" spans="1:17" s="6" customFormat="1" ht="15.6" x14ac:dyDescent="0.25">
      <c r="A47" s="12" t="s">
        <v>86</v>
      </c>
      <c r="B47" s="107">
        <f>SUM(B48:B51)/4</f>
        <v>2.75</v>
      </c>
      <c r="C47" s="107">
        <f t="shared" ref="C47:G47" si="3">SUM(C48:C51)/4</f>
        <v>2.75</v>
      </c>
      <c r="D47" s="107">
        <f t="shared" si="3"/>
        <v>2.75</v>
      </c>
      <c r="E47" s="107">
        <f t="shared" si="3"/>
        <v>2.75</v>
      </c>
      <c r="F47" s="107">
        <f t="shared" si="3"/>
        <v>2.75</v>
      </c>
      <c r="G47" s="107">
        <f t="shared" si="3"/>
        <v>2.75</v>
      </c>
      <c r="H47"/>
      <c r="I47"/>
      <c r="J47"/>
      <c r="K47"/>
      <c r="L47"/>
      <c r="M47"/>
      <c r="N47"/>
      <c r="O47"/>
      <c r="P47"/>
      <c r="Q47"/>
    </row>
    <row r="48" spans="1:17" x14ac:dyDescent="0.25">
      <c r="A48" s="11" t="s">
        <v>87</v>
      </c>
      <c r="B48" s="117">
        <v>2</v>
      </c>
      <c r="C48" s="117">
        <v>2</v>
      </c>
      <c r="D48" s="117">
        <v>2</v>
      </c>
      <c r="E48" s="117">
        <v>2</v>
      </c>
      <c r="F48" s="117">
        <v>2</v>
      </c>
      <c r="G48" s="117">
        <v>2</v>
      </c>
    </row>
    <row r="49" spans="1:17" x14ac:dyDescent="0.25">
      <c r="A49" s="11" t="s">
        <v>88</v>
      </c>
      <c r="B49" s="117">
        <v>3</v>
      </c>
      <c r="C49" s="117">
        <v>3</v>
      </c>
      <c r="D49" s="117">
        <v>3</v>
      </c>
      <c r="E49" s="117">
        <v>3</v>
      </c>
      <c r="F49" s="117">
        <v>3</v>
      </c>
      <c r="G49" s="117">
        <v>3</v>
      </c>
      <c r="H49" s="117"/>
      <c r="I49" s="117"/>
      <c r="J49" s="117"/>
      <c r="K49" s="117"/>
      <c r="L49" s="117"/>
      <c r="M49" s="117"/>
    </row>
    <row r="50" spans="1:17" ht="30" x14ac:dyDescent="0.25">
      <c r="A50" s="11" t="s">
        <v>89</v>
      </c>
      <c r="B50" s="117">
        <v>3</v>
      </c>
      <c r="C50" s="117">
        <v>3</v>
      </c>
      <c r="D50" s="117">
        <v>3</v>
      </c>
      <c r="E50" s="117">
        <v>3</v>
      </c>
      <c r="F50" s="117">
        <v>3</v>
      </c>
      <c r="G50" s="117">
        <v>3</v>
      </c>
    </row>
    <row r="51" spans="1:17" x14ac:dyDescent="0.25">
      <c r="A51" s="11" t="s">
        <v>90</v>
      </c>
      <c r="B51" s="117">
        <v>3</v>
      </c>
      <c r="C51" s="117">
        <v>3</v>
      </c>
      <c r="D51" s="117">
        <v>3</v>
      </c>
      <c r="E51" s="117">
        <v>3</v>
      </c>
      <c r="F51" s="117">
        <v>3</v>
      </c>
      <c r="G51" s="117">
        <v>3</v>
      </c>
    </row>
    <row r="52" spans="1:17" s="6" customFormat="1" ht="15.6" x14ac:dyDescent="0.25">
      <c r="A52" s="12" t="s">
        <v>54</v>
      </c>
      <c r="B52" s="107">
        <f>SUM(B53:B55)/3</f>
        <v>2.3333333333333335</v>
      </c>
      <c r="C52" s="107">
        <f t="shared" ref="C52:G52" si="4">SUM(C53:C55)/3</f>
        <v>2.3333333333333335</v>
      </c>
      <c r="D52" s="107">
        <f t="shared" si="4"/>
        <v>2.3333333333333335</v>
      </c>
      <c r="E52" s="107">
        <f t="shared" si="4"/>
        <v>2.6666666666666665</v>
      </c>
      <c r="F52" s="107">
        <f t="shared" si="4"/>
        <v>2.6666666666666665</v>
      </c>
      <c r="G52" s="107">
        <f t="shared" si="4"/>
        <v>2.6666666666666665</v>
      </c>
      <c r="H52"/>
      <c r="I52"/>
      <c r="J52"/>
      <c r="K52"/>
      <c r="L52"/>
      <c r="M52"/>
      <c r="N52"/>
      <c r="O52"/>
      <c r="P52"/>
      <c r="Q52"/>
    </row>
    <row r="53" spans="1:17" ht="30" x14ac:dyDescent="0.25">
      <c r="A53" s="11" t="s">
        <v>91</v>
      </c>
      <c r="B53" s="117">
        <v>2</v>
      </c>
      <c r="C53" s="117">
        <v>2</v>
      </c>
      <c r="D53" s="117">
        <v>2</v>
      </c>
      <c r="E53" s="117">
        <v>2</v>
      </c>
      <c r="F53" s="117">
        <v>2</v>
      </c>
      <c r="G53" s="117">
        <v>2</v>
      </c>
    </row>
    <row r="54" spans="1:17" x14ac:dyDescent="0.25">
      <c r="A54" s="11" t="s">
        <v>92</v>
      </c>
      <c r="B54" s="117">
        <v>3</v>
      </c>
      <c r="C54" s="117">
        <v>3</v>
      </c>
      <c r="D54" s="117">
        <v>3</v>
      </c>
      <c r="E54" s="117">
        <v>3</v>
      </c>
      <c r="F54" s="117">
        <v>3</v>
      </c>
      <c r="G54" s="117">
        <v>3</v>
      </c>
    </row>
    <row r="55" spans="1:17" ht="30" customHeight="1" thickBot="1" x14ac:dyDescent="0.3">
      <c r="A55" s="9" t="s">
        <v>93</v>
      </c>
      <c r="B55" s="117">
        <v>2</v>
      </c>
      <c r="C55" s="117">
        <v>2</v>
      </c>
      <c r="D55" s="117">
        <v>2</v>
      </c>
      <c r="E55" s="117">
        <v>3</v>
      </c>
      <c r="F55" s="117">
        <v>3</v>
      </c>
      <c r="G55" s="117">
        <v>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A6447-AAF0-4707-81F9-2F98C15E7378}">
  <sheetPr>
    <tabColor rgb="FFFFFF00"/>
  </sheetPr>
  <dimension ref="A1:Q55"/>
  <sheetViews>
    <sheetView workbookViewId="0">
      <selection activeCell="F36" sqref="F36"/>
    </sheetView>
  </sheetViews>
  <sheetFormatPr baseColWidth="10" defaultColWidth="11.54296875" defaultRowHeight="15" x14ac:dyDescent="0.25"/>
  <cols>
    <col min="1" max="1" width="22.1796875" customWidth="1"/>
  </cols>
  <sheetData>
    <row r="1" spans="1:15" x14ac:dyDescent="0.25">
      <c r="A1" s="1" t="s">
        <v>0</v>
      </c>
      <c r="B1" t="s">
        <v>604</v>
      </c>
    </row>
    <row r="2" spans="1:15" x14ac:dyDescent="0.25">
      <c r="A2" s="1" t="s">
        <v>3</v>
      </c>
    </row>
    <row r="3" spans="1:15" ht="15.6" thickBot="1" x14ac:dyDescent="0.3"/>
    <row r="4" spans="1:15" x14ac:dyDescent="0.25">
      <c r="A4" s="8" t="s">
        <v>5</v>
      </c>
      <c r="B4" s="14"/>
      <c r="C4" s="15"/>
      <c r="D4" s="15"/>
      <c r="E4" s="15"/>
      <c r="F4" s="15"/>
      <c r="G4" s="15"/>
    </row>
    <row r="5" spans="1:15" ht="15.6" thickBot="1" x14ac:dyDescent="0.3">
      <c r="A5" s="9" t="s">
        <v>6</v>
      </c>
      <c r="B5" s="124">
        <v>44491</v>
      </c>
      <c r="C5" s="124">
        <v>44863</v>
      </c>
      <c r="D5" s="17">
        <v>44505</v>
      </c>
      <c r="E5" s="18">
        <v>44512</v>
      </c>
      <c r="F5" s="18">
        <v>44891</v>
      </c>
      <c r="G5" s="18">
        <v>44533</v>
      </c>
    </row>
    <row r="6" spans="1:15" s="6" customFormat="1" ht="15.6" x14ac:dyDescent="0.25">
      <c r="A6" s="10" t="s">
        <v>7</v>
      </c>
      <c r="B6" s="105"/>
      <c r="C6" s="106"/>
      <c r="D6" s="109"/>
      <c r="E6" s="110"/>
      <c r="F6" s="109"/>
      <c r="G6" s="109"/>
      <c r="H6"/>
      <c r="I6"/>
      <c r="J6"/>
      <c r="K6"/>
      <c r="L6"/>
      <c r="M6"/>
    </row>
    <row r="7" spans="1:15" ht="105" x14ac:dyDescent="0.25">
      <c r="A7" s="11" t="s">
        <v>12</v>
      </c>
      <c r="B7" s="117" t="s">
        <v>605</v>
      </c>
      <c r="C7" s="117" t="s">
        <v>606</v>
      </c>
      <c r="D7" s="117" t="s">
        <v>607</v>
      </c>
      <c r="E7" s="117" t="s">
        <v>608</v>
      </c>
      <c r="F7" s="117" t="s">
        <v>56</v>
      </c>
      <c r="G7" s="117"/>
    </row>
    <row r="8" spans="1:15" ht="30" x14ac:dyDescent="0.25">
      <c r="A8" s="11" t="s">
        <v>15</v>
      </c>
      <c r="B8" s="117" t="s">
        <v>13</v>
      </c>
      <c r="C8" s="117" t="s">
        <v>13</v>
      </c>
      <c r="D8" s="117" t="s">
        <v>13</v>
      </c>
      <c r="E8" s="117" t="s">
        <v>13</v>
      </c>
      <c r="F8" s="117" t="s">
        <v>13</v>
      </c>
      <c r="G8" s="117"/>
      <c r="H8" s="117"/>
      <c r="I8" s="117"/>
      <c r="J8" s="117"/>
      <c r="K8" s="117"/>
      <c r="L8" s="117"/>
      <c r="M8" s="117"/>
    </row>
    <row r="9" spans="1:15" x14ac:dyDescent="0.25">
      <c r="A9" s="11" t="s">
        <v>18</v>
      </c>
      <c r="B9" s="117" t="s">
        <v>609</v>
      </c>
      <c r="C9" s="117" t="s">
        <v>13</v>
      </c>
      <c r="D9" s="117" t="s">
        <v>13</v>
      </c>
      <c r="E9" s="117" t="s">
        <v>13</v>
      </c>
      <c r="F9" s="117" t="s">
        <v>13</v>
      </c>
      <c r="G9" s="117"/>
      <c r="H9" s="117"/>
      <c r="I9" s="117"/>
      <c r="J9" s="117"/>
      <c r="K9" s="117"/>
      <c r="L9" s="117"/>
      <c r="M9" s="117"/>
      <c r="N9" s="117"/>
      <c r="O9" s="117"/>
    </row>
    <row r="10" spans="1:15" ht="75" x14ac:dyDescent="0.25">
      <c r="A10" s="11" t="s">
        <v>23</v>
      </c>
      <c r="B10" s="117" t="s">
        <v>610</v>
      </c>
      <c r="C10" s="117" t="s">
        <v>611</v>
      </c>
      <c r="D10" s="117" t="s">
        <v>612</v>
      </c>
      <c r="E10" s="117" t="s">
        <v>613</v>
      </c>
      <c r="F10" s="117" t="s">
        <v>614</v>
      </c>
      <c r="G10" s="117"/>
      <c r="H10" s="117"/>
      <c r="I10" s="117"/>
      <c r="J10" s="117"/>
      <c r="K10" s="117"/>
      <c r="L10" s="117"/>
      <c r="M10" s="117"/>
    </row>
    <row r="11" spans="1:15" ht="60" x14ac:dyDescent="0.25">
      <c r="A11" s="11" t="s">
        <v>25</v>
      </c>
      <c r="B11" s="117" t="s">
        <v>615</v>
      </c>
      <c r="C11" s="117" t="s">
        <v>616</v>
      </c>
      <c r="D11" s="117" t="s">
        <v>616</v>
      </c>
      <c r="E11" s="117" t="s">
        <v>616</v>
      </c>
      <c r="F11" s="117" t="s">
        <v>616</v>
      </c>
      <c r="G11" s="117"/>
      <c r="H11" s="117"/>
      <c r="I11" s="117"/>
      <c r="J11" s="117"/>
      <c r="K11" s="117"/>
      <c r="L11" s="117"/>
      <c r="M11" s="117"/>
    </row>
    <row r="12" spans="1:15" ht="45" x14ac:dyDescent="0.25">
      <c r="A12" s="11" t="s">
        <v>26</v>
      </c>
      <c r="B12" s="117" t="s">
        <v>617</v>
      </c>
      <c r="C12" s="117" t="s">
        <v>13</v>
      </c>
      <c r="D12" s="117" t="s">
        <v>13</v>
      </c>
      <c r="E12" s="117" t="s">
        <v>13</v>
      </c>
      <c r="F12" s="117" t="s">
        <v>13</v>
      </c>
      <c r="G12" s="117"/>
      <c r="H12" s="117"/>
      <c r="I12" s="117"/>
      <c r="J12" s="117"/>
      <c r="K12" s="117"/>
      <c r="L12" s="117"/>
      <c r="M12" s="117"/>
    </row>
    <row r="13" spans="1:15" x14ac:dyDescent="0.25">
      <c r="A13" s="11" t="s">
        <v>27</v>
      </c>
      <c r="B13" s="117" t="s">
        <v>13</v>
      </c>
      <c r="C13" s="117" t="s">
        <v>13</v>
      </c>
      <c r="D13" s="117" t="s">
        <v>13</v>
      </c>
      <c r="E13" s="117" t="s">
        <v>13</v>
      </c>
      <c r="F13" s="117" t="s">
        <v>13</v>
      </c>
      <c r="G13" s="117"/>
      <c r="H13" s="117"/>
      <c r="I13" s="117"/>
      <c r="J13" s="117"/>
      <c r="K13" s="117"/>
      <c r="L13" s="117"/>
      <c r="M13" s="117"/>
    </row>
    <row r="14" spans="1:15" x14ac:dyDescent="0.25">
      <c r="A14" s="11" t="s">
        <v>30</v>
      </c>
      <c r="B14" s="117" t="s">
        <v>13</v>
      </c>
      <c r="C14" s="117" t="s">
        <v>613</v>
      </c>
      <c r="D14" s="117" t="s">
        <v>56</v>
      </c>
      <c r="E14" s="117" t="s">
        <v>613</v>
      </c>
      <c r="F14" s="117" t="s">
        <v>56</v>
      </c>
      <c r="G14" s="117"/>
      <c r="H14" s="117"/>
      <c r="I14" s="117"/>
      <c r="J14" s="117"/>
      <c r="K14" s="117"/>
      <c r="L14" s="117"/>
      <c r="M14" s="117"/>
    </row>
    <row r="15" spans="1:15" ht="45" x14ac:dyDescent="0.25">
      <c r="A15" s="11" t="s">
        <v>32</v>
      </c>
      <c r="B15" s="117" t="s">
        <v>618</v>
      </c>
      <c r="C15" s="117" t="s">
        <v>619</v>
      </c>
      <c r="D15" s="117" t="s">
        <v>619</v>
      </c>
      <c r="E15" s="117" t="s">
        <v>619</v>
      </c>
      <c r="F15" s="117" t="s">
        <v>619</v>
      </c>
      <c r="G15" s="117"/>
      <c r="H15" s="117"/>
      <c r="I15" s="117"/>
      <c r="J15" s="117"/>
      <c r="K15" s="117"/>
      <c r="L15" s="117"/>
      <c r="M15" s="117"/>
    </row>
    <row r="16" spans="1:15" ht="60" x14ac:dyDescent="0.25">
      <c r="A16" s="11" t="s">
        <v>36</v>
      </c>
      <c r="B16" s="117" t="s">
        <v>620</v>
      </c>
      <c r="C16" s="117" t="s">
        <v>621</v>
      </c>
      <c r="D16" s="117" t="s">
        <v>622</v>
      </c>
      <c r="E16" s="117" t="s">
        <v>623</v>
      </c>
      <c r="F16" s="117" t="s">
        <v>137</v>
      </c>
      <c r="G16" s="117"/>
    </row>
    <row r="17" spans="1:17" x14ac:dyDescent="0.25">
      <c r="A17" s="11"/>
      <c r="B17" s="117"/>
      <c r="C17" s="117"/>
      <c r="D17" s="117"/>
      <c r="E17" s="117"/>
      <c r="F17" s="117"/>
      <c r="G17" s="117"/>
    </row>
    <row r="18" spans="1:17" s="6" customFormat="1" ht="15.6" x14ac:dyDescent="0.25">
      <c r="A18" s="12" t="s">
        <v>37</v>
      </c>
      <c r="B18" s="107"/>
      <c r="C18" s="108"/>
      <c r="D18" s="115"/>
      <c r="E18" s="113"/>
      <c r="F18" s="115"/>
      <c r="G18" s="115"/>
      <c r="H18"/>
      <c r="I18"/>
      <c r="J18"/>
      <c r="K18"/>
      <c r="L18"/>
      <c r="M18"/>
      <c r="N18"/>
      <c r="O18"/>
      <c r="P18"/>
      <c r="Q18"/>
    </row>
    <row r="19" spans="1:17" s="6" customFormat="1" ht="15.6" x14ac:dyDescent="0.25">
      <c r="A19" s="12" t="s">
        <v>38</v>
      </c>
      <c r="B19" s="107"/>
      <c r="C19" s="108"/>
      <c r="D19" s="115"/>
      <c r="E19" s="113"/>
      <c r="F19" s="115"/>
      <c r="G19" s="115"/>
      <c r="H19"/>
      <c r="I19"/>
      <c r="J19"/>
      <c r="K19"/>
      <c r="L19"/>
      <c r="M19"/>
      <c r="N19"/>
      <c r="O19"/>
      <c r="P19"/>
      <c r="Q19"/>
    </row>
    <row r="20" spans="1:17" ht="90" x14ac:dyDescent="0.25">
      <c r="A20" s="11" t="s">
        <v>39</v>
      </c>
      <c r="B20" s="117" t="s">
        <v>624</v>
      </c>
      <c r="C20" s="117" t="s">
        <v>625</v>
      </c>
      <c r="D20" s="117" t="s">
        <v>626</v>
      </c>
      <c r="E20" s="117" t="s">
        <v>627</v>
      </c>
      <c r="F20" s="117" t="s">
        <v>628</v>
      </c>
      <c r="G20" s="117"/>
    </row>
    <row r="21" spans="1:17" ht="90" x14ac:dyDescent="0.25">
      <c r="A21" s="11" t="s">
        <v>47</v>
      </c>
      <c r="B21" s="117" t="s">
        <v>629</v>
      </c>
      <c r="C21" s="117" t="s">
        <v>630</v>
      </c>
      <c r="D21" s="117" t="s">
        <v>631</v>
      </c>
      <c r="E21" s="117" t="s">
        <v>630</v>
      </c>
      <c r="F21" s="117" t="s">
        <v>632</v>
      </c>
      <c r="G21" s="117"/>
      <c r="H21" s="117"/>
      <c r="I21" s="117"/>
      <c r="J21" s="117"/>
      <c r="K21" s="117"/>
      <c r="L21" s="117"/>
      <c r="M21" s="117"/>
    </row>
    <row r="22" spans="1:17" ht="45" x14ac:dyDescent="0.25">
      <c r="A22" s="11" t="s">
        <v>52</v>
      </c>
      <c r="B22" s="117" t="s">
        <v>633</v>
      </c>
      <c r="C22" s="117" t="s">
        <v>634</v>
      </c>
      <c r="D22" s="117" t="s">
        <v>634</v>
      </c>
      <c r="E22" s="117" t="s">
        <v>634</v>
      </c>
      <c r="F22" s="117" t="s">
        <v>634</v>
      </c>
      <c r="G22" s="117"/>
    </row>
    <row r="23" spans="1:17" s="6" customFormat="1" ht="15.6" x14ac:dyDescent="0.25">
      <c r="A23" s="12" t="s">
        <v>53</v>
      </c>
      <c r="B23" s="107"/>
      <c r="C23" s="108"/>
      <c r="D23" s="108"/>
      <c r="E23" s="113"/>
      <c r="F23" s="108"/>
      <c r="G23" s="108"/>
      <c r="H23"/>
      <c r="I23"/>
      <c r="J23"/>
      <c r="K23"/>
      <c r="L23"/>
      <c r="M23"/>
      <c r="N23"/>
      <c r="O23"/>
      <c r="P23"/>
      <c r="Q23"/>
    </row>
    <row r="24" spans="1:17" ht="90" x14ac:dyDescent="0.25">
      <c r="A24" s="11" t="s">
        <v>54</v>
      </c>
      <c r="B24" s="117" t="s">
        <v>635</v>
      </c>
      <c r="C24" s="117" t="s">
        <v>636</v>
      </c>
      <c r="D24" s="117" t="s">
        <v>637</v>
      </c>
      <c r="E24" s="117" t="s">
        <v>638</v>
      </c>
      <c r="F24" s="117" t="s">
        <v>56</v>
      </c>
      <c r="G24" s="117"/>
    </row>
    <row r="25" spans="1:17" x14ac:dyDescent="0.25">
      <c r="A25" s="11" t="s">
        <v>55</v>
      </c>
      <c r="B25" s="117" t="s">
        <v>639</v>
      </c>
      <c r="C25" s="117" t="s">
        <v>589</v>
      </c>
      <c r="D25" s="117" t="s">
        <v>589</v>
      </c>
      <c r="E25" s="117" t="s">
        <v>589</v>
      </c>
      <c r="F25" s="117" t="s">
        <v>589</v>
      </c>
      <c r="G25" s="117"/>
    </row>
    <row r="26" spans="1:17" ht="30" x14ac:dyDescent="0.25">
      <c r="A26" s="11" t="s">
        <v>59</v>
      </c>
      <c r="B26" s="117" t="s">
        <v>640</v>
      </c>
      <c r="C26" s="117" t="s">
        <v>591</v>
      </c>
      <c r="D26" s="117" t="s">
        <v>591</v>
      </c>
      <c r="E26" s="117" t="s">
        <v>591</v>
      </c>
      <c r="F26" s="117" t="s">
        <v>591</v>
      </c>
      <c r="G26" s="117"/>
    </row>
    <row r="27" spans="1:17" s="6" customFormat="1" ht="15.6" x14ac:dyDescent="0.25">
      <c r="A27" s="12" t="s">
        <v>60</v>
      </c>
      <c r="B27" s="107"/>
      <c r="C27" s="108"/>
      <c r="D27" s="115"/>
      <c r="E27" s="113"/>
      <c r="F27" s="115"/>
      <c r="G27" s="115"/>
      <c r="H27"/>
      <c r="I27"/>
      <c r="J27"/>
      <c r="K27"/>
      <c r="L27"/>
      <c r="M27"/>
      <c r="N27"/>
      <c r="O27"/>
      <c r="P27"/>
      <c r="Q27"/>
    </row>
    <row r="28" spans="1:17" ht="105" x14ac:dyDescent="0.25">
      <c r="A28" s="11" t="s">
        <v>61</v>
      </c>
      <c r="B28" s="117" t="s">
        <v>641</v>
      </c>
      <c r="C28" s="117" t="s">
        <v>642</v>
      </c>
      <c r="D28" s="117" t="s">
        <v>643</v>
      </c>
      <c r="E28" s="117" t="s">
        <v>642</v>
      </c>
      <c r="F28" s="117" t="s">
        <v>644</v>
      </c>
      <c r="G28" s="117"/>
    </row>
    <row r="29" spans="1:17" ht="60" x14ac:dyDescent="0.25">
      <c r="A29" s="11" t="s">
        <v>64</v>
      </c>
      <c r="B29" s="117" t="s">
        <v>645</v>
      </c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</row>
    <row r="30" spans="1:17" ht="30" x14ac:dyDescent="0.25">
      <c r="A30" s="11" t="s">
        <v>65</v>
      </c>
      <c r="B30" s="117"/>
      <c r="C30" s="117"/>
      <c r="D30" s="117" t="s">
        <v>646</v>
      </c>
      <c r="E30" s="117" t="s">
        <v>646</v>
      </c>
      <c r="F30" s="117" t="s">
        <v>646</v>
      </c>
      <c r="G30" s="117"/>
    </row>
    <row r="31" spans="1:17" x14ac:dyDescent="0.25">
      <c r="A31" s="11" t="s">
        <v>66</v>
      </c>
      <c r="B31" s="117"/>
      <c r="C31" s="117"/>
      <c r="D31" s="117"/>
      <c r="E31" s="117"/>
      <c r="F31" s="117"/>
      <c r="G31" s="117"/>
    </row>
    <row r="32" spans="1:17" s="6" customFormat="1" ht="15.6" x14ac:dyDescent="0.25">
      <c r="A32" s="12" t="s">
        <v>67</v>
      </c>
      <c r="B32" s="107"/>
      <c r="C32" s="108"/>
      <c r="D32" s="115"/>
      <c r="E32" s="113"/>
      <c r="F32" s="115"/>
      <c r="G32" s="115"/>
      <c r="H32"/>
      <c r="I32"/>
      <c r="J32"/>
      <c r="K32"/>
      <c r="L32"/>
      <c r="M32"/>
      <c r="N32"/>
      <c r="O32"/>
      <c r="P32"/>
      <c r="Q32"/>
    </row>
    <row r="33" spans="1:17" ht="75" x14ac:dyDescent="0.25">
      <c r="A33" s="11" t="s">
        <v>68</v>
      </c>
      <c r="B33" s="117" t="s">
        <v>647</v>
      </c>
      <c r="C33" s="117" t="s">
        <v>56</v>
      </c>
      <c r="D33" s="117" t="s">
        <v>70</v>
      </c>
      <c r="E33" s="117" t="s">
        <v>70</v>
      </c>
      <c r="F33" s="117" t="s">
        <v>70</v>
      </c>
      <c r="G33" s="117"/>
    </row>
    <row r="34" spans="1:17" ht="15.6" thickBot="1" x14ac:dyDescent="0.3">
      <c r="A34" s="13"/>
      <c r="B34" s="117"/>
      <c r="C34" s="117"/>
      <c r="D34" s="117"/>
      <c r="E34" s="117"/>
      <c r="F34" s="117"/>
      <c r="G34" s="117"/>
    </row>
    <row r="35" spans="1:17" s="6" customFormat="1" ht="31.2" x14ac:dyDescent="0.25">
      <c r="A35" s="10" t="s">
        <v>74</v>
      </c>
      <c r="B35" s="107"/>
      <c r="C35" s="108"/>
      <c r="D35" s="109"/>
      <c r="E35" s="113"/>
      <c r="F35" s="109"/>
      <c r="G35" s="109"/>
      <c r="H35"/>
      <c r="I35"/>
      <c r="J35"/>
      <c r="K35"/>
      <c r="L35"/>
      <c r="M35"/>
      <c r="N35"/>
      <c r="O35"/>
      <c r="P35"/>
      <c r="Q35"/>
    </row>
    <row r="36" spans="1:17" s="6" customFormat="1" ht="15.6" x14ac:dyDescent="0.25">
      <c r="A36" s="12" t="s">
        <v>75</v>
      </c>
      <c r="B36" s="107">
        <f>SUM(B37:B39)/3</f>
        <v>2.3333333333333335</v>
      </c>
      <c r="C36" s="107">
        <f t="shared" ref="C36:G36" si="0">SUM(C37:C39)/3</f>
        <v>2.3333333333333335</v>
      </c>
      <c r="D36" s="107">
        <f t="shared" si="0"/>
        <v>2.3333333333333335</v>
      </c>
      <c r="E36" s="107">
        <f t="shared" si="0"/>
        <v>2.6666666666666665</v>
      </c>
      <c r="F36" s="107">
        <f t="shared" si="0"/>
        <v>2.6666666666666665</v>
      </c>
      <c r="G36" s="107">
        <f t="shared" si="0"/>
        <v>0</v>
      </c>
      <c r="H36"/>
      <c r="I36"/>
      <c r="J36"/>
      <c r="K36"/>
      <c r="L36"/>
      <c r="M36"/>
      <c r="N36"/>
      <c r="O36"/>
      <c r="P36"/>
      <c r="Q36"/>
    </row>
    <row r="37" spans="1:17" x14ac:dyDescent="0.25">
      <c r="A37" s="11" t="s">
        <v>76</v>
      </c>
      <c r="B37" s="117">
        <v>2</v>
      </c>
      <c r="C37" s="117">
        <v>2</v>
      </c>
      <c r="D37" s="117">
        <v>2</v>
      </c>
      <c r="E37" s="117">
        <v>2</v>
      </c>
      <c r="F37" s="117">
        <v>2</v>
      </c>
      <c r="G37" s="117"/>
    </row>
    <row r="38" spans="1:17" x14ac:dyDescent="0.25">
      <c r="A38" s="11" t="s">
        <v>77</v>
      </c>
      <c r="B38" s="117">
        <v>2</v>
      </c>
      <c r="C38" s="117">
        <v>2</v>
      </c>
      <c r="D38" s="117">
        <v>2</v>
      </c>
      <c r="E38" s="117">
        <v>3</v>
      </c>
      <c r="F38" s="117">
        <v>3</v>
      </c>
      <c r="G38" s="117"/>
    </row>
    <row r="39" spans="1:17" ht="30" x14ac:dyDescent="0.25">
      <c r="A39" s="11" t="s">
        <v>78</v>
      </c>
      <c r="B39" s="117">
        <v>3</v>
      </c>
      <c r="C39" s="117">
        <v>3</v>
      </c>
      <c r="D39" s="117">
        <v>3</v>
      </c>
      <c r="E39" s="117">
        <v>3</v>
      </c>
      <c r="F39" s="117">
        <v>3</v>
      </c>
      <c r="G39" s="117"/>
    </row>
    <row r="40" spans="1:17" s="6" customFormat="1" ht="15.6" x14ac:dyDescent="0.25">
      <c r="A40" s="12" t="s">
        <v>79</v>
      </c>
      <c r="B40" s="107">
        <f>SUM(B41:B42)/2</f>
        <v>1</v>
      </c>
      <c r="C40" s="107">
        <f t="shared" ref="C40:G40" si="1">SUM(C41:C42)/2</f>
        <v>1</v>
      </c>
      <c r="D40" s="107">
        <f t="shared" si="1"/>
        <v>1</v>
      </c>
      <c r="E40" s="107">
        <f t="shared" si="1"/>
        <v>1</v>
      </c>
      <c r="F40" s="107">
        <f t="shared" si="1"/>
        <v>1</v>
      </c>
      <c r="G40" s="107">
        <f t="shared" si="1"/>
        <v>0</v>
      </c>
      <c r="H40"/>
      <c r="I40"/>
      <c r="J40"/>
      <c r="K40"/>
      <c r="L40"/>
      <c r="M40"/>
      <c r="N40"/>
      <c r="O40"/>
      <c r="P40"/>
      <c r="Q40"/>
    </row>
    <row r="41" spans="1:17" x14ac:dyDescent="0.25">
      <c r="A41" s="11" t="s">
        <v>80</v>
      </c>
      <c r="B41" s="117"/>
      <c r="C41" s="117"/>
      <c r="D41" s="117"/>
      <c r="E41" s="117"/>
      <c r="F41" s="117"/>
      <c r="G41" s="117"/>
    </row>
    <row r="42" spans="1:17" ht="30" x14ac:dyDescent="0.25">
      <c r="A42" s="11" t="s">
        <v>81</v>
      </c>
      <c r="B42" s="117">
        <v>2</v>
      </c>
      <c r="C42" s="117">
        <v>2</v>
      </c>
      <c r="D42" s="117">
        <v>2</v>
      </c>
      <c r="E42" s="117">
        <v>2</v>
      </c>
      <c r="F42" s="117">
        <v>2</v>
      </c>
      <c r="G42" s="117"/>
    </row>
    <row r="43" spans="1:17" s="6" customFormat="1" ht="15.6" x14ac:dyDescent="0.25">
      <c r="A43" s="12" t="s">
        <v>82</v>
      </c>
      <c r="B43" s="107">
        <f>SUM(B44:B46)/3</f>
        <v>1.3333333333333333</v>
      </c>
      <c r="C43" s="107">
        <f t="shared" ref="C43:G43" si="2">SUM(C44:C46)/3</f>
        <v>1.3333333333333333</v>
      </c>
      <c r="D43" s="107">
        <f t="shared" si="2"/>
        <v>1.3333333333333333</v>
      </c>
      <c r="E43" s="107">
        <f t="shared" si="2"/>
        <v>1.3333333333333333</v>
      </c>
      <c r="F43" s="107">
        <f t="shared" si="2"/>
        <v>1.6666666666666667</v>
      </c>
      <c r="G43" s="107">
        <f t="shared" si="2"/>
        <v>0</v>
      </c>
      <c r="H43"/>
      <c r="I43"/>
      <c r="J43"/>
      <c r="K43"/>
      <c r="L43"/>
      <c r="M43"/>
      <c r="N43"/>
      <c r="O43"/>
      <c r="P43"/>
      <c r="Q43"/>
    </row>
    <row r="44" spans="1:17" x14ac:dyDescent="0.25">
      <c r="A44" s="11" t="s">
        <v>83</v>
      </c>
      <c r="B44" s="117">
        <v>2</v>
      </c>
      <c r="C44" s="117">
        <v>2</v>
      </c>
      <c r="D44" s="117">
        <v>2</v>
      </c>
      <c r="E44" s="117">
        <v>2</v>
      </c>
      <c r="F44" s="117">
        <v>2</v>
      </c>
      <c r="G44" s="117"/>
    </row>
    <row r="45" spans="1:17" ht="30" x14ac:dyDescent="0.25">
      <c r="A45" s="11" t="s">
        <v>84</v>
      </c>
      <c r="B45" s="117">
        <v>2</v>
      </c>
      <c r="C45" s="117">
        <v>2</v>
      </c>
      <c r="D45" s="117">
        <v>2</v>
      </c>
      <c r="E45" s="117">
        <v>2</v>
      </c>
      <c r="F45" s="117">
        <v>2</v>
      </c>
      <c r="G45" s="117"/>
    </row>
    <row r="46" spans="1:17" ht="30" x14ac:dyDescent="0.25">
      <c r="A46" s="11" t="s">
        <v>85</v>
      </c>
      <c r="B46" s="117"/>
      <c r="C46" s="117"/>
      <c r="D46" s="117"/>
      <c r="E46" s="117"/>
      <c r="F46" s="117">
        <v>1</v>
      </c>
      <c r="G46" s="117"/>
    </row>
    <row r="47" spans="1:17" s="6" customFormat="1" ht="15.6" x14ac:dyDescent="0.25">
      <c r="A47" s="12" t="s">
        <v>86</v>
      </c>
      <c r="B47" s="107">
        <f>SUM(B48:B51)/4</f>
        <v>2.25</v>
      </c>
      <c r="C47" s="107">
        <f t="shared" ref="C47:G47" si="3">SUM(C48:C51)/4</f>
        <v>2.25</v>
      </c>
      <c r="D47" s="107">
        <f t="shared" si="3"/>
        <v>2.25</v>
      </c>
      <c r="E47" s="107">
        <f t="shared" si="3"/>
        <v>2.5</v>
      </c>
      <c r="F47" s="107">
        <f t="shared" si="3"/>
        <v>2.5</v>
      </c>
      <c r="G47" s="107">
        <f t="shared" si="3"/>
        <v>0</v>
      </c>
      <c r="H47"/>
      <c r="I47"/>
      <c r="J47"/>
      <c r="K47"/>
      <c r="L47"/>
      <c r="M47"/>
      <c r="N47"/>
      <c r="O47"/>
      <c r="P47"/>
      <c r="Q47"/>
    </row>
    <row r="48" spans="1:17" x14ac:dyDescent="0.25">
      <c r="A48" s="11" t="s">
        <v>87</v>
      </c>
      <c r="B48" s="117">
        <v>2</v>
      </c>
      <c r="C48" s="117">
        <v>2</v>
      </c>
      <c r="D48" s="117">
        <v>2</v>
      </c>
      <c r="E48" s="117">
        <v>2</v>
      </c>
      <c r="F48" s="117">
        <v>2</v>
      </c>
      <c r="G48" s="117"/>
    </row>
    <row r="49" spans="1:17" x14ac:dyDescent="0.25">
      <c r="A49" s="11" t="s">
        <v>88</v>
      </c>
      <c r="B49" s="117">
        <v>2</v>
      </c>
      <c r="C49" s="117">
        <v>2</v>
      </c>
      <c r="D49" s="117">
        <v>2</v>
      </c>
      <c r="E49" s="117">
        <v>2</v>
      </c>
      <c r="F49" s="117">
        <v>2</v>
      </c>
      <c r="G49" s="117"/>
      <c r="H49" s="117"/>
      <c r="I49" s="117"/>
      <c r="J49" s="117"/>
      <c r="K49" s="117"/>
      <c r="L49" s="117"/>
      <c r="M49" s="117"/>
    </row>
    <row r="50" spans="1:17" ht="30" x14ac:dyDescent="0.25">
      <c r="A50" s="11" t="s">
        <v>89</v>
      </c>
      <c r="B50" s="117">
        <v>2</v>
      </c>
      <c r="C50" s="117">
        <v>2</v>
      </c>
      <c r="D50" s="117">
        <v>2</v>
      </c>
      <c r="E50" s="117">
        <v>3</v>
      </c>
      <c r="F50" s="117">
        <v>3</v>
      </c>
      <c r="G50" s="117"/>
    </row>
    <row r="51" spans="1:17" x14ac:dyDescent="0.25">
      <c r="A51" s="11" t="s">
        <v>90</v>
      </c>
      <c r="B51" s="117">
        <v>3</v>
      </c>
      <c r="C51" s="117">
        <v>3</v>
      </c>
      <c r="D51" s="117">
        <v>3</v>
      </c>
      <c r="E51" s="117">
        <v>3</v>
      </c>
      <c r="F51" s="117">
        <v>3</v>
      </c>
      <c r="G51" s="117"/>
    </row>
    <row r="52" spans="1:17" s="6" customFormat="1" ht="15.6" x14ac:dyDescent="0.25">
      <c r="A52" s="12" t="s">
        <v>54</v>
      </c>
      <c r="B52" s="107">
        <f>SUM(B53:B55)/3</f>
        <v>2</v>
      </c>
      <c r="C52" s="107">
        <f t="shared" ref="C52:G52" si="4">SUM(C53:C55)/3</f>
        <v>2</v>
      </c>
      <c r="D52" s="107">
        <f t="shared" si="4"/>
        <v>2</v>
      </c>
      <c r="E52" s="107">
        <f t="shared" si="4"/>
        <v>2</v>
      </c>
      <c r="F52" s="107">
        <f t="shared" si="4"/>
        <v>2</v>
      </c>
      <c r="G52" s="107">
        <f t="shared" si="4"/>
        <v>0</v>
      </c>
      <c r="H52"/>
      <c r="I52"/>
      <c r="J52"/>
      <c r="K52"/>
      <c r="L52"/>
      <c r="M52"/>
      <c r="N52"/>
      <c r="O52"/>
      <c r="P52"/>
      <c r="Q52"/>
    </row>
    <row r="53" spans="1:17" ht="30" x14ac:dyDescent="0.25">
      <c r="A53" s="11" t="s">
        <v>91</v>
      </c>
      <c r="B53" s="117">
        <v>2</v>
      </c>
      <c r="C53" s="117">
        <v>2</v>
      </c>
      <c r="D53" s="117">
        <v>2</v>
      </c>
      <c r="E53" s="117">
        <v>2</v>
      </c>
      <c r="F53" s="117">
        <v>2</v>
      </c>
      <c r="G53" s="117"/>
    </row>
    <row r="54" spans="1:17" x14ac:dyDescent="0.25">
      <c r="A54" s="11" t="s">
        <v>92</v>
      </c>
      <c r="B54" s="117">
        <v>2</v>
      </c>
      <c r="C54" s="117">
        <v>2</v>
      </c>
      <c r="D54" s="117">
        <v>2</v>
      </c>
      <c r="E54" s="117">
        <v>2</v>
      </c>
      <c r="F54" s="117">
        <v>2</v>
      </c>
      <c r="G54" s="117"/>
    </row>
    <row r="55" spans="1:17" ht="30" customHeight="1" thickBot="1" x14ac:dyDescent="0.3">
      <c r="A55" s="9" t="s">
        <v>93</v>
      </c>
      <c r="B55" s="117">
        <v>2</v>
      </c>
      <c r="C55" s="117">
        <v>2</v>
      </c>
      <c r="D55" s="117">
        <v>2</v>
      </c>
      <c r="E55" s="117">
        <v>2</v>
      </c>
      <c r="F55" s="117">
        <v>2</v>
      </c>
      <c r="G55" s="117"/>
    </row>
  </sheetData>
  <pageMargins left="0.7" right="0.7" top="0.78740157499999996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60B8-1780-48C6-97E5-126E385CF571}">
  <sheetPr>
    <tabColor rgb="FFFFFF00"/>
  </sheetPr>
  <dimension ref="A1:Q55"/>
  <sheetViews>
    <sheetView topLeftCell="A31" workbookViewId="0">
      <selection activeCell="B47" sqref="B47:G47"/>
    </sheetView>
  </sheetViews>
  <sheetFormatPr baseColWidth="10" defaultColWidth="11.54296875" defaultRowHeight="15" x14ac:dyDescent="0.25"/>
  <cols>
    <col min="1" max="1" width="22.1796875" customWidth="1"/>
  </cols>
  <sheetData>
    <row r="1" spans="1:13" x14ac:dyDescent="0.25">
      <c r="A1" s="1" t="s">
        <v>0</v>
      </c>
      <c r="B1" t="s">
        <v>648</v>
      </c>
    </row>
    <row r="2" spans="1:13" x14ac:dyDescent="0.25">
      <c r="A2" s="1" t="s">
        <v>3</v>
      </c>
    </row>
    <row r="3" spans="1:13" ht="15.6" thickBot="1" x14ac:dyDescent="0.3"/>
    <row r="4" spans="1:13" x14ac:dyDescent="0.25">
      <c r="A4" s="8" t="s">
        <v>5</v>
      </c>
      <c r="B4" s="14"/>
      <c r="C4" s="15"/>
      <c r="D4" s="15"/>
      <c r="E4" s="15"/>
      <c r="F4" s="15"/>
      <c r="G4" s="15"/>
    </row>
    <row r="5" spans="1:13" ht="15.6" thickBot="1" x14ac:dyDescent="0.3">
      <c r="A5" s="9" t="s">
        <v>6</v>
      </c>
      <c r="B5" s="124">
        <v>44491</v>
      </c>
      <c r="C5" s="124">
        <v>44863</v>
      </c>
      <c r="D5" s="17">
        <v>44505</v>
      </c>
      <c r="E5" s="18">
        <v>44512</v>
      </c>
      <c r="F5" s="18">
        <v>44891</v>
      </c>
      <c r="G5" s="18">
        <v>44533</v>
      </c>
    </row>
    <row r="6" spans="1:13" s="6" customFormat="1" ht="15.6" x14ac:dyDescent="0.25">
      <c r="A6" s="10" t="s">
        <v>7</v>
      </c>
      <c r="B6" s="105"/>
      <c r="C6" s="106"/>
      <c r="D6" s="109"/>
      <c r="E6" s="110"/>
      <c r="F6" s="109"/>
      <c r="G6" s="109"/>
      <c r="H6"/>
      <c r="I6"/>
      <c r="J6"/>
      <c r="K6"/>
      <c r="L6"/>
      <c r="M6"/>
    </row>
    <row r="7" spans="1:13" ht="45" x14ac:dyDescent="0.25">
      <c r="A7" s="11" t="s">
        <v>12</v>
      </c>
      <c r="B7" s="117"/>
      <c r="C7" s="117" t="s">
        <v>649</v>
      </c>
      <c r="D7" s="117" t="s">
        <v>650</v>
      </c>
      <c r="E7" s="117" t="s">
        <v>13</v>
      </c>
      <c r="F7" s="117" t="s">
        <v>13</v>
      </c>
      <c r="G7" s="117" t="s">
        <v>13</v>
      </c>
    </row>
    <row r="8" spans="1:13" ht="30" x14ac:dyDescent="0.25">
      <c r="A8" s="11" t="s">
        <v>15</v>
      </c>
      <c r="B8" s="117"/>
      <c r="C8" s="117" t="s">
        <v>609</v>
      </c>
      <c r="D8" s="117" t="s">
        <v>13</v>
      </c>
      <c r="E8" s="117" t="s">
        <v>13</v>
      </c>
      <c r="F8" s="117" t="s">
        <v>13</v>
      </c>
      <c r="G8" s="117" t="s">
        <v>13</v>
      </c>
      <c r="H8" s="117"/>
      <c r="I8" s="117"/>
      <c r="J8" s="117"/>
      <c r="K8" s="117"/>
      <c r="L8" s="117"/>
      <c r="M8" s="117"/>
    </row>
    <row r="9" spans="1:13" x14ac:dyDescent="0.25">
      <c r="A9" s="11" t="s">
        <v>18</v>
      </c>
      <c r="B9" s="117"/>
      <c r="C9" s="117" t="s">
        <v>651</v>
      </c>
      <c r="D9" s="117" t="s">
        <v>13</v>
      </c>
      <c r="E9" s="117" t="s">
        <v>13</v>
      </c>
      <c r="F9" s="117" t="s">
        <v>13</v>
      </c>
      <c r="G9" s="117" t="s">
        <v>13</v>
      </c>
      <c r="H9" s="117"/>
      <c r="I9" s="117"/>
      <c r="J9" s="117"/>
      <c r="K9" s="117"/>
      <c r="L9" s="117"/>
      <c r="M9" s="117"/>
    </row>
    <row r="10" spans="1:13" ht="75" x14ac:dyDescent="0.25">
      <c r="A10" s="11" t="s">
        <v>23</v>
      </c>
      <c r="B10" s="117"/>
      <c r="C10" s="117" t="s">
        <v>652</v>
      </c>
      <c r="D10" s="117" t="s">
        <v>653</v>
      </c>
      <c r="E10" s="117" t="s">
        <v>654</v>
      </c>
      <c r="F10" s="117" t="s">
        <v>655</v>
      </c>
      <c r="G10" s="117" t="s">
        <v>655</v>
      </c>
      <c r="H10" s="117"/>
      <c r="I10" s="117"/>
      <c r="J10" s="117"/>
      <c r="K10" s="117"/>
      <c r="L10" s="117"/>
      <c r="M10" s="117"/>
    </row>
    <row r="11" spans="1:13" x14ac:dyDescent="0.25">
      <c r="A11" s="11" t="s">
        <v>25</v>
      </c>
      <c r="B11" s="117"/>
      <c r="C11" s="117" t="s">
        <v>13</v>
      </c>
      <c r="D11" s="117" t="s">
        <v>13</v>
      </c>
      <c r="E11" s="117" t="s">
        <v>13</v>
      </c>
      <c r="F11" s="117" t="s">
        <v>13</v>
      </c>
      <c r="G11" s="117" t="s">
        <v>13</v>
      </c>
      <c r="H11" s="117"/>
      <c r="I11" s="117"/>
      <c r="J11" s="117"/>
      <c r="K11" s="117"/>
      <c r="L11" s="117"/>
      <c r="M11" s="117"/>
    </row>
    <row r="12" spans="1:13" ht="45" x14ac:dyDescent="0.25">
      <c r="A12" s="11" t="s">
        <v>26</v>
      </c>
      <c r="B12" s="117"/>
      <c r="C12" s="117" t="s">
        <v>656</v>
      </c>
      <c r="D12" s="117" t="s">
        <v>13</v>
      </c>
      <c r="E12" s="117" t="s">
        <v>13</v>
      </c>
      <c r="F12" s="117" t="s">
        <v>13</v>
      </c>
      <c r="G12" s="117" t="s">
        <v>13</v>
      </c>
      <c r="H12" s="117"/>
      <c r="I12" s="117"/>
      <c r="J12" s="117"/>
      <c r="K12" s="117"/>
      <c r="L12" s="117"/>
      <c r="M12" s="117"/>
    </row>
    <row r="13" spans="1:13" x14ac:dyDescent="0.25">
      <c r="A13" s="11" t="s">
        <v>27</v>
      </c>
      <c r="B13" s="117"/>
      <c r="C13" s="117" t="s">
        <v>13</v>
      </c>
      <c r="D13" s="117" t="s">
        <v>13</v>
      </c>
      <c r="E13" s="117" t="s">
        <v>13</v>
      </c>
      <c r="F13" s="117" t="s">
        <v>13</v>
      </c>
      <c r="G13" s="117" t="s">
        <v>13</v>
      </c>
      <c r="H13" s="117"/>
      <c r="I13" s="117"/>
      <c r="J13" s="117"/>
      <c r="K13" s="117"/>
      <c r="L13" s="117"/>
      <c r="M13" s="117"/>
    </row>
    <row r="14" spans="1:13" x14ac:dyDescent="0.25">
      <c r="A14" s="11" t="s">
        <v>30</v>
      </c>
      <c r="B14" s="117"/>
      <c r="C14" s="117" t="s">
        <v>13</v>
      </c>
      <c r="D14" s="117" t="s">
        <v>13</v>
      </c>
      <c r="E14" s="117" t="s">
        <v>13</v>
      </c>
      <c r="F14" s="117" t="s">
        <v>13</v>
      </c>
      <c r="G14" s="117" t="s">
        <v>13</v>
      </c>
      <c r="H14" s="117"/>
      <c r="I14" s="117"/>
      <c r="J14" s="117"/>
      <c r="K14" s="117"/>
      <c r="L14" s="117"/>
      <c r="M14" s="117"/>
    </row>
    <row r="15" spans="1:13" ht="45" x14ac:dyDescent="0.25">
      <c r="A15" s="11" t="s">
        <v>32</v>
      </c>
      <c r="B15" s="117"/>
      <c r="C15" s="117" t="s">
        <v>657</v>
      </c>
      <c r="D15" s="117" t="s">
        <v>658</v>
      </c>
      <c r="E15" s="117" t="s">
        <v>657</v>
      </c>
      <c r="F15" s="117" t="s">
        <v>655</v>
      </c>
      <c r="G15" s="117" t="s">
        <v>655</v>
      </c>
      <c r="H15" s="117"/>
      <c r="I15" s="117"/>
      <c r="J15" s="117"/>
      <c r="K15" s="117"/>
      <c r="L15" s="117"/>
      <c r="M15" s="117"/>
    </row>
    <row r="16" spans="1:13" ht="45" x14ac:dyDescent="0.25">
      <c r="A16" s="11" t="s">
        <v>36</v>
      </c>
      <c r="B16" s="117"/>
      <c r="C16" s="117" t="s">
        <v>51</v>
      </c>
      <c r="D16" s="117" t="s">
        <v>51</v>
      </c>
      <c r="E16" s="117" t="s">
        <v>659</v>
      </c>
      <c r="F16" s="117" t="s">
        <v>51</v>
      </c>
      <c r="G16" s="117" t="s">
        <v>51</v>
      </c>
    </row>
    <row r="17" spans="1:17" x14ac:dyDescent="0.25">
      <c r="A17" s="11"/>
      <c r="B17" s="117"/>
      <c r="C17" s="117"/>
      <c r="D17" s="117"/>
      <c r="E17" s="117"/>
      <c r="F17" s="117"/>
      <c r="G17" s="117"/>
    </row>
    <row r="18" spans="1:17" s="6" customFormat="1" ht="15.6" x14ac:dyDescent="0.25">
      <c r="A18" s="12" t="s">
        <v>37</v>
      </c>
      <c r="B18" s="107"/>
      <c r="C18" s="108"/>
      <c r="D18" s="115"/>
      <c r="E18" s="113"/>
      <c r="F18" s="115"/>
      <c r="G18" s="115"/>
      <c r="H18"/>
      <c r="I18"/>
      <c r="J18"/>
      <c r="K18"/>
      <c r="L18"/>
      <c r="M18"/>
      <c r="N18"/>
      <c r="O18"/>
      <c r="P18"/>
      <c r="Q18"/>
    </row>
    <row r="19" spans="1:17" s="6" customFormat="1" ht="15.6" x14ac:dyDescent="0.25">
      <c r="A19" s="12" t="s">
        <v>38</v>
      </c>
      <c r="B19" s="107"/>
      <c r="C19" s="108"/>
      <c r="D19" s="115"/>
      <c r="E19" s="113"/>
      <c r="F19" s="115"/>
      <c r="G19" s="115"/>
      <c r="H19"/>
      <c r="I19"/>
      <c r="J19"/>
      <c r="K19"/>
      <c r="L19"/>
      <c r="M19"/>
      <c r="N19"/>
      <c r="O19"/>
      <c r="P19"/>
      <c r="Q19"/>
    </row>
    <row r="20" spans="1:17" ht="90" x14ac:dyDescent="0.25">
      <c r="A20" s="11" t="s">
        <v>39</v>
      </c>
      <c r="B20" s="117"/>
      <c r="C20" s="117" t="s">
        <v>660</v>
      </c>
      <c r="D20" s="117" t="s">
        <v>661</v>
      </c>
      <c r="E20" s="117" t="s">
        <v>662</v>
      </c>
      <c r="F20" s="117" t="s">
        <v>662</v>
      </c>
      <c r="G20" s="117" t="s">
        <v>662</v>
      </c>
    </row>
    <row r="21" spans="1:17" ht="75" x14ac:dyDescent="0.25">
      <c r="A21" s="11" t="s">
        <v>47</v>
      </c>
      <c r="B21" s="117"/>
      <c r="C21" s="117" t="s">
        <v>663</v>
      </c>
      <c r="D21" s="117" t="s">
        <v>630</v>
      </c>
      <c r="E21" s="117" t="s">
        <v>630</v>
      </c>
      <c r="F21" s="117" t="s">
        <v>631</v>
      </c>
      <c r="G21" s="117" t="s">
        <v>631</v>
      </c>
      <c r="H21" s="117"/>
      <c r="I21" s="117"/>
      <c r="J21" s="117"/>
      <c r="K21" s="117"/>
      <c r="L21" s="117"/>
      <c r="M21" s="117"/>
    </row>
    <row r="22" spans="1:17" ht="60" x14ac:dyDescent="0.25">
      <c r="A22" s="11" t="s">
        <v>52</v>
      </c>
      <c r="B22" s="117"/>
      <c r="C22" s="117" t="s">
        <v>664</v>
      </c>
      <c r="D22" s="117" t="s">
        <v>664</v>
      </c>
      <c r="E22" s="117" t="s">
        <v>665</v>
      </c>
      <c r="F22" s="117" t="s">
        <v>665</v>
      </c>
      <c r="G22" s="117" t="s">
        <v>665</v>
      </c>
    </row>
    <row r="23" spans="1:17" s="6" customFormat="1" ht="15.6" x14ac:dyDescent="0.25">
      <c r="A23" s="12" t="s">
        <v>53</v>
      </c>
      <c r="B23" s="107"/>
      <c r="C23" s="108"/>
      <c r="D23" s="112"/>
      <c r="E23" s="113"/>
      <c r="F23" s="112"/>
      <c r="G23" s="112"/>
      <c r="H23"/>
      <c r="I23"/>
      <c r="J23"/>
      <c r="K23"/>
      <c r="L23"/>
      <c r="M23"/>
      <c r="N23"/>
      <c r="O23"/>
      <c r="P23"/>
      <c r="Q23"/>
    </row>
    <row r="24" spans="1:17" ht="120" x14ac:dyDescent="0.25">
      <c r="A24" s="11" t="s">
        <v>54</v>
      </c>
      <c r="B24" s="117"/>
      <c r="C24" s="117" t="s">
        <v>666</v>
      </c>
      <c r="D24" s="117" t="s">
        <v>667</v>
      </c>
      <c r="E24" s="117" t="s">
        <v>668</v>
      </c>
      <c r="F24" s="117" t="s">
        <v>669</v>
      </c>
      <c r="G24" s="117" t="s">
        <v>670</v>
      </c>
    </row>
    <row r="25" spans="1:17" ht="45" x14ac:dyDescent="0.25">
      <c r="A25" s="11" t="s">
        <v>55</v>
      </c>
      <c r="B25" s="117"/>
      <c r="C25" s="117" t="s">
        <v>671</v>
      </c>
      <c r="D25" s="117" t="s">
        <v>672</v>
      </c>
      <c r="E25" s="117" t="s">
        <v>672</v>
      </c>
      <c r="F25" s="117" t="s">
        <v>673</v>
      </c>
      <c r="G25" s="117" t="s">
        <v>56</v>
      </c>
    </row>
    <row r="26" spans="1:17" ht="30" x14ac:dyDescent="0.25">
      <c r="A26" s="11" t="s">
        <v>59</v>
      </c>
      <c r="B26" s="117"/>
      <c r="C26" s="117" t="s">
        <v>56</v>
      </c>
      <c r="D26" s="117" t="s">
        <v>56</v>
      </c>
      <c r="E26" s="117" t="s">
        <v>56</v>
      </c>
      <c r="F26" s="117" t="s">
        <v>655</v>
      </c>
      <c r="G26" s="117"/>
    </row>
    <row r="27" spans="1:17" s="6" customFormat="1" ht="15.6" x14ac:dyDescent="0.25">
      <c r="A27" s="12" t="s">
        <v>60</v>
      </c>
      <c r="B27" s="107"/>
      <c r="C27" s="108"/>
      <c r="D27" s="115"/>
      <c r="E27" s="113"/>
      <c r="F27" s="115"/>
      <c r="G27" s="115"/>
      <c r="H27"/>
      <c r="I27"/>
      <c r="J27"/>
      <c r="K27"/>
      <c r="L27"/>
      <c r="M27"/>
      <c r="N27"/>
      <c r="O27"/>
      <c r="P27"/>
      <c r="Q27"/>
    </row>
    <row r="28" spans="1:17" ht="60" x14ac:dyDescent="0.25">
      <c r="A28" s="11" t="s">
        <v>61</v>
      </c>
      <c r="B28" s="117"/>
      <c r="C28" s="117" t="s">
        <v>674</v>
      </c>
      <c r="D28" s="117" t="s">
        <v>674</v>
      </c>
      <c r="E28" s="117" t="s">
        <v>674</v>
      </c>
      <c r="F28" s="117" t="s">
        <v>674</v>
      </c>
      <c r="G28" s="117" t="s">
        <v>674</v>
      </c>
    </row>
    <row r="29" spans="1:17" ht="30" x14ac:dyDescent="0.25">
      <c r="A29" s="11" t="s">
        <v>64</v>
      </c>
      <c r="B29" s="117"/>
      <c r="C29" s="117" t="s">
        <v>675</v>
      </c>
      <c r="D29" s="117"/>
      <c r="E29" s="117"/>
      <c r="F29" s="117"/>
      <c r="G29" s="117"/>
      <c r="H29" s="117"/>
      <c r="I29" s="117"/>
      <c r="J29" s="117"/>
      <c r="K29" s="117"/>
      <c r="L29" s="117"/>
      <c r="M29" s="117"/>
    </row>
    <row r="30" spans="1:17" ht="60" x14ac:dyDescent="0.25">
      <c r="A30" s="11" t="s">
        <v>65</v>
      </c>
      <c r="B30" s="117"/>
      <c r="C30" s="117" t="s">
        <v>676</v>
      </c>
      <c r="D30" s="117" t="s">
        <v>677</v>
      </c>
      <c r="E30" s="117" t="s">
        <v>677</v>
      </c>
      <c r="F30" s="117" t="s">
        <v>677</v>
      </c>
      <c r="G30" s="117" t="s">
        <v>677</v>
      </c>
    </row>
    <row r="31" spans="1:17" x14ac:dyDescent="0.25">
      <c r="A31" s="11" t="s">
        <v>66</v>
      </c>
      <c r="B31" s="117"/>
      <c r="C31" s="117"/>
      <c r="D31" s="117"/>
      <c r="E31" s="117"/>
      <c r="F31" s="117"/>
      <c r="G31" s="117"/>
    </row>
    <row r="32" spans="1:17" s="6" customFormat="1" ht="15.6" x14ac:dyDescent="0.25">
      <c r="A32" s="12" t="s">
        <v>67</v>
      </c>
      <c r="B32" s="107"/>
      <c r="C32" s="108"/>
      <c r="D32" s="115"/>
      <c r="E32" s="113"/>
      <c r="F32" s="115"/>
      <c r="G32" s="115"/>
      <c r="H32"/>
      <c r="I32"/>
      <c r="J32"/>
      <c r="K32"/>
      <c r="L32"/>
      <c r="M32"/>
      <c r="N32"/>
      <c r="O32"/>
      <c r="P32"/>
      <c r="Q32"/>
    </row>
    <row r="33" spans="1:17" ht="45" x14ac:dyDescent="0.25">
      <c r="A33" s="11" t="s">
        <v>68</v>
      </c>
      <c r="B33" s="117"/>
      <c r="C33" s="117" t="s">
        <v>678</v>
      </c>
      <c r="D33" s="117" t="s">
        <v>678</v>
      </c>
      <c r="E33" s="117" t="s">
        <v>679</v>
      </c>
      <c r="F33" s="117" t="s">
        <v>678</v>
      </c>
      <c r="G33" s="117" t="s">
        <v>678</v>
      </c>
    </row>
    <row r="34" spans="1:17" ht="15.6" thickBot="1" x14ac:dyDescent="0.3">
      <c r="A34" s="13"/>
      <c r="B34" s="117"/>
      <c r="C34" s="117"/>
      <c r="D34" s="117"/>
      <c r="E34" s="117"/>
      <c r="F34" s="117"/>
      <c r="G34" s="117"/>
    </row>
    <row r="35" spans="1:17" s="6" customFormat="1" ht="31.2" x14ac:dyDescent="0.25">
      <c r="A35" s="10" t="s">
        <v>74</v>
      </c>
      <c r="B35" s="107"/>
      <c r="C35" s="108"/>
      <c r="D35" s="109"/>
      <c r="E35" s="113"/>
      <c r="F35" s="109"/>
      <c r="G35" s="109"/>
      <c r="H35"/>
      <c r="I35"/>
      <c r="J35"/>
      <c r="K35"/>
      <c r="L35"/>
      <c r="M35"/>
      <c r="N35"/>
      <c r="O35"/>
      <c r="P35"/>
      <c r="Q35"/>
    </row>
    <row r="36" spans="1:17" s="6" customFormat="1" ht="15.6" x14ac:dyDescent="0.25">
      <c r="A36" s="12" t="s">
        <v>75</v>
      </c>
      <c r="B36" s="107">
        <f t="shared" ref="B36:G36" si="0">SUM(B37:B39)/3</f>
        <v>0</v>
      </c>
      <c r="C36" s="107">
        <f t="shared" si="0"/>
        <v>1.3333333333333333</v>
      </c>
      <c r="D36" s="107">
        <f t="shared" si="0"/>
        <v>1.3333333333333333</v>
      </c>
      <c r="E36" s="107">
        <f t="shared" si="0"/>
        <v>1.6666666666666667</v>
      </c>
      <c r="F36" s="107">
        <f t="shared" si="0"/>
        <v>2</v>
      </c>
      <c r="G36" s="107">
        <f t="shared" si="0"/>
        <v>2</v>
      </c>
      <c r="H36"/>
      <c r="I36"/>
      <c r="J36"/>
      <c r="K36"/>
      <c r="L36"/>
      <c r="M36"/>
      <c r="N36"/>
      <c r="O36"/>
      <c r="P36"/>
      <c r="Q36"/>
    </row>
    <row r="37" spans="1:17" x14ac:dyDescent="0.25">
      <c r="A37" s="11" t="s">
        <v>76</v>
      </c>
      <c r="B37" s="117"/>
      <c r="C37" s="117">
        <v>2</v>
      </c>
      <c r="D37" s="117">
        <v>2</v>
      </c>
      <c r="E37" s="117">
        <v>2</v>
      </c>
      <c r="F37" s="117">
        <v>2</v>
      </c>
      <c r="G37" s="117">
        <v>2</v>
      </c>
    </row>
    <row r="38" spans="1:17" x14ac:dyDescent="0.25">
      <c r="A38" s="11" t="s">
        <v>77</v>
      </c>
      <c r="B38" s="117"/>
      <c r="C38" s="117">
        <v>1</v>
      </c>
      <c r="D38" s="117">
        <v>1</v>
      </c>
      <c r="E38" s="117">
        <v>2</v>
      </c>
      <c r="F38" s="117">
        <v>2</v>
      </c>
      <c r="G38" s="117">
        <v>2</v>
      </c>
    </row>
    <row r="39" spans="1:17" ht="30" x14ac:dyDescent="0.25">
      <c r="A39" s="11" t="s">
        <v>78</v>
      </c>
      <c r="B39" s="117"/>
      <c r="C39" s="117">
        <v>1</v>
      </c>
      <c r="D39" s="117">
        <v>1</v>
      </c>
      <c r="E39" s="117">
        <v>1</v>
      </c>
      <c r="F39" s="117">
        <v>2</v>
      </c>
      <c r="G39" s="117">
        <v>2</v>
      </c>
    </row>
    <row r="40" spans="1:17" s="6" customFormat="1" ht="15.6" x14ac:dyDescent="0.25">
      <c r="A40" s="12" t="s">
        <v>79</v>
      </c>
      <c r="B40" s="107">
        <f t="shared" ref="B40:G40" si="1">SUM(B41:B42)/2</f>
        <v>0</v>
      </c>
      <c r="C40" s="107">
        <f t="shared" si="1"/>
        <v>1</v>
      </c>
      <c r="D40" s="107">
        <f t="shared" si="1"/>
        <v>1</v>
      </c>
      <c r="E40" s="107">
        <f t="shared" si="1"/>
        <v>1</v>
      </c>
      <c r="F40" s="107">
        <f t="shared" si="1"/>
        <v>1</v>
      </c>
      <c r="G40" s="107">
        <f t="shared" si="1"/>
        <v>1</v>
      </c>
      <c r="H40"/>
      <c r="I40"/>
      <c r="J40"/>
      <c r="K40"/>
      <c r="L40"/>
      <c r="M40"/>
      <c r="N40"/>
      <c r="O40"/>
      <c r="P40"/>
      <c r="Q40"/>
    </row>
    <row r="41" spans="1:17" x14ac:dyDescent="0.25">
      <c r="A41" s="11" t="s">
        <v>80</v>
      </c>
      <c r="B41" s="117"/>
      <c r="C41" s="117">
        <v>0</v>
      </c>
      <c r="D41" s="117"/>
      <c r="E41" s="117"/>
      <c r="F41" s="117"/>
      <c r="G41" s="117"/>
    </row>
    <row r="42" spans="1:17" ht="30" x14ac:dyDescent="0.25">
      <c r="A42" s="11" t="s">
        <v>81</v>
      </c>
      <c r="B42" s="117"/>
      <c r="C42" s="117">
        <v>2</v>
      </c>
      <c r="D42" s="117">
        <v>2</v>
      </c>
      <c r="E42" s="117">
        <v>2</v>
      </c>
      <c r="F42" s="117">
        <v>2</v>
      </c>
      <c r="G42" s="117">
        <v>2</v>
      </c>
    </row>
    <row r="43" spans="1:17" s="6" customFormat="1" ht="15.6" x14ac:dyDescent="0.25">
      <c r="A43" s="12" t="s">
        <v>82</v>
      </c>
      <c r="B43" s="107">
        <f t="shared" ref="B43:G43" si="2">SUM(B44:B46)/3</f>
        <v>0</v>
      </c>
      <c r="C43" s="107">
        <f t="shared" si="2"/>
        <v>1</v>
      </c>
      <c r="D43" s="107">
        <f t="shared" si="2"/>
        <v>1</v>
      </c>
      <c r="E43" s="107">
        <f t="shared" si="2"/>
        <v>1</v>
      </c>
      <c r="F43" s="107">
        <f t="shared" si="2"/>
        <v>1.6666666666666667</v>
      </c>
      <c r="G43" s="107">
        <f t="shared" si="2"/>
        <v>1.6666666666666667</v>
      </c>
      <c r="H43"/>
      <c r="I43"/>
      <c r="J43"/>
      <c r="K43"/>
      <c r="L43"/>
      <c r="M43"/>
      <c r="N43"/>
      <c r="O43"/>
      <c r="P43"/>
      <c r="Q43"/>
    </row>
    <row r="44" spans="1:17" x14ac:dyDescent="0.25">
      <c r="A44" s="11" t="s">
        <v>83</v>
      </c>
      <c r="B44" s="117"/>
      <c r="C44" s="117">
        <v>2</v>
      </c>
      <c r="D44" s="117">
        <v>2</v>
      </c>
      <c r="E44" s="117">
        <v>2</v>
      </c>
      <c r="F44" s="117">
        <v>2</v>
      </c>
      <c r="G44" s="117">
        <v>2</v>
      </c>
    </row>
    <row r="45" spans="1:17" ht="30" x14ac:dyDescent="0.25">
      <c r="A45" s="11" t="s">
        <v>84</v>
      </c>
      <c r="B45" s="117"/>
      <c r="C45" s="117">
        <v>1</v>
      </c>
      <c r="D45" s="117">
        <v>1</v>
      </c>
      <c r="E45" s="117">
        <v>1</v>
      </c>
      <c r="F45" s="117">
        <v>2</v>
      </c>
      <c r="G45" s="117">
        <v>2</v>
      </c>
    </row>
    <row r="46" spans="1:17" ht="30" x14ac:dyDescent="0.25">
      <c r="A46" s="11" t="s">
        <v>85</v>
      </c>
      <c r="B46" s="117"/>
      <c r="C46" s="117"/>
      <c r="D46" s="117"/>
      <c r="E46" s="117"/>
      <c r="F46" s="117">
        <v>1</v>
      </c>
      <c r="G46" s="117">
        <v>1</v>
      </c>
    </row>
    <row r="47" spans="1:17" s="6" customFormat="1" ht="15.6" x14ac:dyDescent="0.25">
      <c r="A47" s="12" t="s">
        <v>86</v>
      </c>
      <c r="B47" s="107">
        <f t="shared" ref="B47:G47" si="3">SUM(B48:B51)/4</f>
        <v>0</v>
      </c>
      <c r="C47" s="107">
        <f t="shared" si="3"/>
        <v>1.75</v>
      </c>
      <c r="D47" s="107">
        <f t="shared" si="3"/>
        <v>1.75</v>
      </c>
      <c r="E47" s="107">
        <f t="shared" si="3"/>
        <v>2</v>
      </c>
      <c r="F47" s="107">
        <f t="shared" si="3"/>
        <v>2.25</v>
      </c>
      <c r="G47" s="107">
        <f t="shared" si="3"/>
        <v>2.25</v>
      </c>
      <c r="H47"/>
      <c r="I47"/>
      <c r="J47"/>
      <c r="K47"/>
      <c r="L47"/>
      <c r="M47"/>
      <c r="N47"/>
      <c r="O47"/>
      <c r="P47"/>
      <c r="Q47"/>
    </row>
    <row r="48" spans="1:17" x14ac:dyDescent="0.25">
      <c r="A48" s="11" t="s">
        <v>87</v>
      </c>
      <c r="B48" s="117"/>
      <c r="C48" s="117">
        <v>2</v>
      </c>
      <c r="D48" s="117">
        <v>2</v>
      </c>
      <c r="E48" s="117">
        <v>2</v>
      </c>
      <c r="F48" s="117">
        <v>2</v>
      </c>
      <c r="G48" s="117">
        <v>2</v>
      </c>
    </row>
    <row r="49" spans="1:17" x14ac:dyDescent="0.25">
      <c r="A49" s="11" t="s">
        <v>88</v>
      </c>
      <c r="B49" s="117"/>
      <c r="C49" s="117">
        <v>2</v>
      </c>
      <c r="D49" s="117">
        <v>2</v>
      </c>
      <c r="E49" s="117">
        <v>2</v>
      </c>
      <c r="F49" s="117">
        <v>2</v>
      </c>
      <c r="G49" s="117">
        <v>2</v>
      </c>
      <c r="H49" s="117"/>
      <c r="I49" s="117"/>
      <c r="J49" s="117"/>
      <c r="K49" s="117"/>
      <c r="L49" s="117"/>
      <c r="M49" s="117"/>
    </row>
    <row r="50" spans="1:17" ht="30" x14ac:dyDescent="0.25">
      <c r="A50" s="11" t="s">
        <v>89</v>
      </c>
      <c r="B50" s="117"/>
      <c r="C50" s="117">
        <v>2</v>
      </c>
      <c r="D50" s="117">
        <v>2</v>
      </c>
      <c r="E50" s="117">
        <v>2</v>
      </c>
      <c r="F50" s="117">
        <v>2</v>
      </c>
      <c r="G50" s="117">
        <v>2</v>
      </c>
    </row>
    <row r="51" spans="1:17" x14ac:dyDescent="0.25">
      <c r="A51" s="11" t="s">
        <v>90</v>
      </c>
      <c r="B51" s="117"/>
      <c r="C51" s="117">
        <v>1</v>
      </c>
      <c r="D51" s="117">
        <v>1</v>
      </c>
      <c r="E51" s="117">
        <v>2</v>
      </c>
      <c r="F51" s="117">
        <v>3</v>
      </c>
      <c r="G51" s="117">
        <v>3</v>
      </c>
    </row>
    <row r="52" spans="1:17" s="6" customFormat="1" ht="15.6" x14ac:dyDescent="0.25">
      <c r="A52" s="12" t="s">
        <v>54</v>
      </c>
      <c r="B52" s="107">
        <f t="shared" ref="B52:G52" si="4">SUM(B53:B55)/3</f>
        <v>0</v>
      </c>
      <c r="C52" s="107">
        <f t="shared" si="4"/>
        <v>1.6666666666666667</v>
      </c>
      <c r="D52" s="107">
        <f t="shared" si="4"/>
        <v>1.6666666666666667</v>
      </c>
      <c r="E52" s="107">
        <f t="shared" si="4"/>
        <v>1.6666666666666667</v>
      </c>
      <c r="F52" s="107">
        <f t="shared" si="4"/>
        <v>2</v>
      </c>
      <c r="G52" s="107">
        <f t="shared" si="4"/>
        <v>2</v>
      </c>
      <c r="H52"/>
      <c r="I52"/>
      <c r="J52"/>
      <c r="K52"/>
      <c r="L52"/>
      <c r="M52"/>
      <c r="N52"/>
      <c r="O52"/>
      <c r="P52"/>
      <c r="Q52"/>
    </row>
    <row r="53" spans="1:17" ht="30" x14ac:dyDescent="0.25">
      <c r="A53" s="11" t="s">
        <v>91</v>
      </c>
      <c r="B53" s="117"/>
      <c r="C53" s="117">
        <v>2</v>
      </c>
      <c r="D53" s="117">
        <v>2</v>
      </c>
      <c r="E53" s="117">
        <v>2</v>
      </c>
      <c r="F53" s="117">
        <v>2</v>
      </c>
      <c r="G53" s="117">
        <v>2</v>
      </c>
    </row>
    <row r="54" spans="1:17" x14ac:dyDescent="0.25">
      <c r="A54" s="11" t="s">
        <v>92</v>
      </c>
      <c r="B54" s="117"/>
      <c r="C54" s="117">
        <v>1</v>
      </c>
      <c r="D54" s="117">
        <v>1</v>
      </c>
      <c r="E54" s="117">
        <v>1</v>
      </c>
      <c r="F54" s="117">
        <v>2</v>
      </c>
      <c r="G54" s="117">
        <v>2</v>
      </c>
    </row>
    <row r="55" spans="1:17" ht="30" customHeight="1" thickBot="1" x14ac:dyDescent="0.3">
      <c r="A55" s="9" t="s">
        <v>93</v>
      </c>
      <c r="B55" s="117"/>
      <c r="C55" s="117">
        <v>2</v>
      </c>
      <c r="D55" s="117">
        <v>2</v>
      </c>
      <c r="E55" s="117">
        <v>2</v>
      </c>
      <c r="F55" s="117">
        <v>2</v>
      </c>
      <c r="G55" s="117"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D536-6BB3-4AE7-986A-55ABBFD1FC55}">
  <dimension ref="A2:M64"/>
  <sheetViews>
    <sheetView topLeftCell="A37" workbookViewId="0">
      <selection activeCell="A10" sqref="A10:A11"/>
    </sheetView>
  </sheetViews>
  <sheetFormatPr baseColWidth="10" defaultColWidth="11.54296875" defaultRowHeight="15" x14ac:dyDescent="0.25"/>
  <cols>
    <col min="1" max="1" width="24.54296875" customWidth="1"/>
    <col min="2" max="13" width="12.6328125" customWidth="1"/>
  </cols>
  <sheetData>
    <row r="2" spans="1:13" x14ac:dyDescent="0.25">
      <c r="A2" s="154" t="s">
        <v>1</v>
      </c>
      <c r="B2" s="84">
        <v>1</v>
      </c>
      <c r="C2" s="84">
        <v>2</v>
      </c>
      <c r="D2" s="84">
        <v>3</v>
      </c>
      <c r="E2" s="84">
        <v>4</v>
      </c>
      <c r="F2" s="84">
        <v>5</v>
      </c>
      <c r="G2" s="84">
        <v>6</v>
      </c>
      <c r="H2" s="84">
        <v>7</v>
      </c>
      <c r="I2" s="84">
        <v>8</v>
      </c>
      <c r="J2" s="84">
        <v>9</v>
      </c>
      <c r="K2" s="84">
        <v>10</v>
      </c>
      <c r="L2" s="84">
        <v>11</v>
      </c>
      <c r="M2" s="84">
        <v>12</v>
      </c>
    </row>
    <row r="3" spans="1:13" x14ac:dyDescent="0.25">
      <c r="A3" s="154"/>
      <c r="B3" s="85">
        <v>44449</v>
      </c>
      <c r="C3" s="85">
        <v>44456</v>
      </c>
      <c r="D3" s="85">
        <v>44463</v>
      </c>
      <c r="E3" s="85">
        <v>44470</v>
      </c>
      <c r="F3" s="85">
        <v>44477</v>
      </c>
      <c r="G3" s="85">
        <v>44484</v>
      </c>
      <c r="H3" s="85">
        <v>44491</v>
      </c>
      <c r="I3" s="85">
        <v>44498</v>
      </c>
      <c r="J3" s="85">
        <v>44505</v>
      </c>
      <c r="K3" s="85">
        <v>44512</v>
      </c>
      <c r="L3" s="85">
        <v>44519</v>
      </c>
      <c r="M3" s="85">
        <v>44526</v>
      </c>
    </row>
    <row r="4" spans="1:13" x14ac:dyDescent="0.25">
      <c r="A4" s="86" t="s">
        <v>680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13" x14ac:dyDescent="0.25">
      <c r="A5" s="86" t="s">
        <v>38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</row>
    <row r="6" spans="1:13" x14ac:dyDescent="0.25">
      <c r="A6" s="86" t="s">
        <v>53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</row>
    <row r="7" spans="1:13" x14ac:dyDescent="0.25">
      <c r="A7" s="86" t="s">
        <v>60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</row>
    <row r="8" spans="1:13" x14ac:dyDescent="0.25">
      <c r="A8" s="86" t="s">
        <v>67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</row>
    <row r="10" spans="1:13" x14ac:dyDescent="0.25">
      <c r="A10" s="154" t="s">
        <v>95</v>
      </c>
      <c r="B10" s="84">
        <v>1</v>
      </c>
      <c r="C10" s="84">
        <v>2</v>
      </c>
      <c r="D10" s="84">
        <v>3</v>
      </c>
      <c r="E10" s="84">
        <v>4</v>
      </c>
      <c r="F10" s="84">
        <v>5</v>
      </c>
      <c r="G10" s="84">
        <v>6</v>
      </c>
      <c r="H10" s="84">
        <v>7</v>
      </c>
      <c r="I10" s="84">
        <v>8</v>
      </c>
      <c r="J10" s="84">
        <v>9</v>
      </c>
      <c r="K10" s="84">
        <v>10</v>
      </c>
      <c r="L10" s="84">
        <v>11</v>
      </c>
      <c r="M10" s="84">
        <v>12</v>
      </c>
    </row>
    <row r="11" spans="1:13" x14ac:dyDescent="0.25">
      <c r="A11" s="154"/>
      <c r="B11" s="85">
        <v>44449</v>
      </c>
      <c r="C11" s="85">
        <v>44456</v>
      </c>
      <c r="D11" s="85">
        <v>44463</v>
      </c>
      <c r="E11" s="85">
        <v>44470</v>
      </c>
      <c r="F11" s="85">
        <v>44477</v>
      </c>
      <c r="G11" s="85">
        <v>44484</v>
      </c>
      <c r="H11" s="85">
        <v>44491</v>
      </c>
      <c r="I11" s="85">
        <v>44498</v>
      </c>
      <c r="J11" s="85">
        <v>44505</v>
      </c>
      <c r="K11" s="85">
        <v>44512</v>
      </c>
      <c r="L11" s="85">
        <v>44519</v>
      </c>
      <c r="M11" s="85">
        <v>44526</v>
      </c>
    </row>
    <row r="12" spans="1:13" x14ac:dyDescent="0.25">
      <c r="A12" s="86" t="s">
        <v>680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</row>
    <row r="13" spans="1:13" x14ac:dyDescent="0.25">
      <c r="A13" s="86" t="s">
        <v>38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</row>
    <row r="14" spans="1:13" x14ac:dyDescent="0.25">
      <c r="A14" s="86" t="s">
        <v>53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</row>
    <row r="15" spans="1:13" x14ac:dyDescent="0.25">
      <c r="A15" s="86" t="s">
        <v>60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</row>
    <row r="16" spans="1:13" x14ac:dyDescent="0.25">
      <c r="A16" s="86" t="s">
        <v>67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</row>
    <row r="18" spans="1:13" x14ac:dyDescent="0.25">
      <c r="A18" s="154" t="s">
        <v>120</v>
      </c>
      <c r="B18" s="84">
        <v>1</v>
      </c>
      <c r="C18" s="84">
        <v>2</v>
      </c>
      <c r="D18" s="84">
        <v>3</v>
      </c>
      <c r="E18" s="84">
        <v>4</v>
      </c>
      <c r="F18" s="84">
        <v>5</v>
      </c>
      <c r="G18" s="84">
        <v>6</v>
      </c>
      <c r="H18" s="84">
        <v>7</v>
      </c>
      <c r="I18" s="84">
        <v>8</v>
      </c>
      <c r="J18" s="84">
        <v>9</v>
      </c>
      <c r="K18" s="84">
        <v>10</v>
      </c>
      <c r="L18" s="84">
        <v>11</v>
      </c>
      <c r="M18" s="84">
        <v>12</v>
      </c>
    </row>
    <row r="19" spans="1:13" x14ac:dyDescent="0.25">
      <c r="A19" s="154"/>
      <c r="B19" s="85">
        <v>44449</v>
      </c>
      <c r="C19" s="85">
        <v>44456</v>
      </c>
      <c r="D19" s="85">
        <v>44463</v>
      </c>
      <c r="E19" s="85">
        <v>44470</v>
      </c>
      <c r="F19" s="85">
        <v>44477</v>
      </c>
      <c r="G19" s="85">
        <v>44484</v>
      </c>
      <c r="H19" s="85">
        <v>44491</v>
      </c>
      <c r="I19" s="85">
        <v>44498</v>
      </c>
      <c r="J19" s="85">
        <v>44505</v>
      </c>
      <c r="K19" s="85">
        <v>44512</v>
      </c>
      <c r="L19" s="85">
        <v>44519</v>
      </c>
      <c r="M19" s="85">
        <v>44526</v>
      </c>
    </row>
    <row r="20" spans="1:13" x14ac:dyDescent="0.25">
      <c r="A20" s="86" t="s">
        <v>680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</row>
    <row r="21" spans="1:13" x14ac:dyDescent="0.25">
      <c r="A21" s="86" t="s">
        <v>38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</row>
    <row r="22" spans="1:13" x14ac:dyDescent="0.25">
      <c r="A22" s="86" t="s">
        <v>53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</row>
    <row r="23" spans="1:13" x14ac:dyDescent="0.25">
      <c r="A23" s="86" t="s">
        <v>60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</row>
    <row r="24" spans="1:13" x14ac:dyDescent="0.25">
      <c r="A24" s="86" t="s">
        <v>67</v>
      </c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</row>
    <row r="26" spans="1:13" x14ac:dyDescent="0.25">
      <c r="A26" s="154" t="s">
        <v>164</v>
      </c>
      <c r="B26" s="84">
        <v>1</v>
      </c>
      <c r="C26" s="84">
        <v>2</v>
      </c>
      <c r="D26" s="84">
        <v>3</v>
      </c>
      <c r="E26" s="84">
        <v>4</v>
      </c>
      <c r="F26" s="84">
        <v>5</v>
      </c>
      <c r="G26" s="84">
        <v>6</v>
      </c>
      <c r="H26" s="84">
        <v>7</v>
      </c>
      <c r="I26" s="84">
        <v>8</v>
      </c>
      <c r="J26" s="84">
        <v>9</v>
      </c>
      <c r="K26" s="84">
        <v>10</v>
      </c>
      <c r="L26" s="84">
        <v>11</v>
      </c>
      <c r="M26" s="84">
        <v>12</v>
      </c>
    </row>
    <row r="27" spans="1:13" x14ac:dyDescent="0.25">
      <c r="A27" s="154"/>
      <c r="B27" s="85">
        <v>44449</v>
      </c>
      <c r="C27" s="85">
        <v>44456</v>
      </c>
      <c r="D27" s="85">
        <v>44463</v>
      </c>
      <c r="E27" s="85">
        <v>44470</v>
      </c>
      <c r="F27" s="85">
        <v>44477</v>
      </c>
      <c r="G27" s="85">
        <v>44484</v>
      </c>
      <c r="H27" s="85">
        <v>44491</v>
      </c>
      <c r="I27" s="85">
        <v>44498</v>
      </c>
      <c r="J27" s="85">
        <v>44505</v>
      </c>
      <c r="K27" s="85">
        <v>44512</v>
      </c>
      <c r="L27" s="85">
        <v>44519</v>
      </c>
      <c r="M27" s="85">
        <v>44526</v>
      </c>
    </row>
    <row r="28" spans="1:13" x14ac:dyDescent="0.25">
      <c r="A28" s="86" t="s">
        <v>680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</row>
    <row r="29" spans="1:13" x14ac:dyDescent="0.25">
      <c r="A29" s="86" t="s">
        <v>38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</row>
    <row r="30" spans="1:13" x14ac:dyDescent="0.25">
      <c r="A30" s="86" t="s">
        <v>53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</row>
    <row r="31" spans="1:13" x14ac:dyDescent="0.25">
      <c r="A31" s="86" t="s">
        <v>60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</row>
    <row r="32" spans="1:13" x14ac:dyDescent="0.25">
      <c r="A32" s="86" t="s">
        <v>67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</row>
    <row r="34" spans="1:13" x14ac:dyDescent="0.25">
      <c r="A34" s="154" t="s">
        <v>242</v>
      </c>
      <c r="B34" s="84">
        <v>1</v>
      </c>
      <c r="C34" s="84">
        <v>2</v>
      </c>
      <c r="D34" s="84">
        <v>3</v>
      </c>
      <c r="E34" s="84">
        <v>4</v>
      </c>
      <c r="F34" s="84">
        <v>5</v>
      </c>
      <c r="G34" s="84">
        <v>6</v>
      </c>
      <c r="H34" s="84">
        <v>7</v>
      </c>
      <c r="I34" s="84">
        <v>8</v>
      </c>
      <c r="J34" s="84">
        <v>9</v>
      </c>
      <c r="K34" s="84">
        <v>10</v>
      </c>
      <c r="L34" s="84">
        <v>11</v>
      </c>
      <c r="M34" s="84">
        <v>12</v>
      </c>
    </row>
    <row r="35" spans="1:13" x14ac:dyDescent="0.25">
      <c r="A35" s="154"/>
      <c r="B35" s="85">
        <v>44449</v>
      </c>
      <c r="C35" s="85">
        <v>44456</v>
      </c>
      <c r="D35" s="85">
        <v>44463</v>
      </c>
      <c r="E35" s="85">
        <v>44470</v>
      </c>
      <c r="F35" s="85">
        <v>44477</v>
      </c>
      <c r="G35" s="85">
        <v>44484</v>
      </c>
      <c r="H35" s="85">
        <v>44491</v>
      </c>
      <c r="I35" s="85">
        <v>44498</v>
      </c>
      <c r="J35" s="85">
        <v>44505</v>
      </c>
      <c r="K35" s="85">
        <v>44512</v>
      </c>
      <c r="L35" s="85">
        <v>44519</v>
      </c>
      <c r="M35" s="85">
        <v>44526</v>
      </c>
    </row>
    <row r="36" spans="1:13" x14ac:dyDescent="0.25">
      <c r="A36" s="86" t="s">
        <v>680</v>
      </c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</row>
    <row r="37" spans="1:13" x14ac:dyDescent="0.25">
      <c r="A37" s="86" t="s">
        <v>38</v>
      </c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</row>
    <row r="38" spans="1:13" x14ac:dyDescent="0.25">
      <c r="A38" s="86" t="s">
        <v>53</v>
      </c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</row>
    <row r="39" spans="1:13" x14ac:dyDescent="0.25">
      <c r="A39" s="86" t="s">
        <v>60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</row>
    <row r="40" spans="1:13" x14ac:dyDescent="0.25">
      <c r="A40" s="86" t="s">
        <v>67</v>
      </c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</row>
    <row r="42" spans="1:13" x14ac:dyDescent="0.25">
      <c r="A42" s="154" t="s">
        <v>301</v>
      </c>
      <c r="B42" s="84">
        <v>1</v>
      </c>
      <c r="C42" s="84">
        <v>2</v>
      </c>
      <c r="D42" s="84">
        <v>3</v>
      </c>
      <c r="E42" s="84">
        <v>4</v>
      </c>
      <c r="F42" s="84">
        <v>5</v>
      </c>
      <c r="G42" s="84">
        <v>6</v>
      </c>
      <c r="H42" s="84">
        <v>7</v>
      </c>
      <c r="I42" s="84">
        <v>8</v>
      </c>
      <c r="J42" s="84">
        <v>9</v>
      </c>
      <c r="K42" s="84">
        <v>10</v>
      </c>
      <c r="L42" s="84">
        <v>11</v>
      </c>
      <c r="M42" s="84">
        <v>12</v>
      </c>
    </row>
    <row r="43" spans="1:13" x14ac:dyDescent="0.25">
      <c r="A43" s="154"/>
      <c r="B43" s="85">
        <v>44449</v>
      </c>
      <c r="C43" s="85">
        <v>44456</v>
      </c>
      <c r="D43" s="85">
        <v>44463</v>
      </c>
      <c r="E43" s="85">
        <v>44470</v>
      </c>
      <c r="F43" s="85">
        <v>44477</v>
      </c>
      <c r="G43" s="85">
        <v>44484</v>
      </c>
      <c r="H43" s="85">
        <v>44491</v>
      </c>
      <c r="I43" s="85">
        <v>44498</v>
      </c>
      <c r="J43" s="85">
        <v>44505</v>
      </c>
      <c r="K43" s="85">
        <v>44512</v>
      </c>
      <c r="L43" s="85">
        <v>44519</v>
      </c>
      <c r="M43" s="85">
        <v>44526</v>
      </c>
    </row>
    <row r="44" spans="1:13" x14ac:dyDescent="0.25">
      <c r="A44" s="86" t="s">
        <v>680</v>
      </c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1:13" x14ac:dyDescent="0.25">
      <c r="A45" s="86" t="s">
        <v>38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</row>
    <row r="46" spans="1:13" x14ac:dyDescent="0.25">
      <c r="A46" s="86" t="s">
        <v>53</v>
      </c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</row>
    <row r="47" spans="1:13" x14ac:dyDescent="0.25">
      <c r="A47" s="86" t="s">
        <v>60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</row>
    <row r="48" spans="1:13" x14ac:dyDescent="0.25">
      <c r="A48" s="86" t="s">
        <v>67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</row>
    <row r="50" spans="1:13" x14ac:dyDescent="0.25">
      <c r="A50" s="154" t="s">
        <v>378</v>
      </c>
      <c r="B50" s="84">
        <v>1</v>
      </c>
      <c r="C50" s="84">
        <v>2</v>
      </c>
      <c r="D50" s="84">
        <v>3</v>
      </c>
      <c r="E50" s="84">
        <v>4</v>
      </c>
      <c r="F50" s="84">
        <v>5</v>
      </c>
      <c r="G50" s="84">
        <v>6</v>
      </c>
      <c r="H50" s="84">
        <v>7</v>
      </c>
      <c r="I50" s="84">
        <v>8</v>
      </c>
      <c r="J50" s="84">
        <v>9</v>
      </c>
      <c r="K50" s="84">
        <v>10</v>
      </c>
      <c r="L50" s="84">
        <v>11</v>
      </c>
      <c r="M50" s="84">
        <v>12</v>
      </c>
    </row>
    <row r="51" spans="1:13" x14ac:dyDescent="0.25">
      <c r="A51" s="154"/>
      <c r="B51" s="85">
        <v>44449</v>
      </c>
      <c r="C51" s="85">
        <v>44456</v>
      </c>
      <c r="D51" s="85">
        <v>44463</v>
      </c>
      <c r="E51" s="85">
        <v>44470</v>
      </c>
      <c r="F51" s="85">
        <v>44477</v>
      </c>
      <c r="G51" s="85">
        <v>44484</v>
      </c>
      <c r="H51" s="85">
        <v>44491</v>
      </c>
      <c r="I51" s="85">
        <v>44498</v>
      </c>
      <c r="J51" s="85">
        <v>44505</v>
      </c>
      <c r="K51" s="85">
        <v>44512</v>
      </c>
      <c r="L51" s="85">
        <v>44519</v>
      </c>
      <c r="M51" s="85">
        <v>44526</v>
      </c>
    </row>
    <row r="52" spans="1:13" x14ac:dyDescent="0.25">
      <c r="A52" s="86" t="s">
        <v>680</v>
      </c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</row>
    <row r="53" spans="1:13" x14ac:dyDescent="0.25">
      <c r="A53" s="86" t="s">
        <v>38</v>
      </c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</row>
    <row r="54" spans="1:13" x14ac:dyDescent="0.25">
      <c r="A54" s="86" t="s">
        <v>53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</row>
    <row r="55" spans="1:13" x14ac:dyDescent="0.25">
      <c r="A55" s="86" t="s">
        <v>60</v>
      </c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</row>
    <row r="56" spans="1:13" x14ac:dyDescent="0.25">
      <c r="A56" s="86" t="s">
        <v>67</v>
      </c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</row>
    <row r="58" spans="1:13" x14ac:dyDescent="0.25">
      <c r="A58" s="154" t="s">
        <v>424</v>
      </c>
      <c r="B58" s="84">
        <v>1</v>
      </c>
      <c r="C58" s="84">
        <v>2</v>
      </c>
      <c r="D58" s="84">
        <v>3</v>
      </c>
      <c r="E58" s="84">
        <v>4</v>
      </c>
      <c r="F58" s="84">
        <v>5</v>
      </c>
      <c r="G58" s="84">
        <v>6</v>
      </c>
      <c r="H58" s="84">
        <v>7</v>
      </c>
      <c r="I58" s="84">
        <v>8</v>
      </c>
      <c r="J58" s="84">
        <v>9</v>
      </c>
      <c r="K58" s="84">
        <v>10</v>
      </c>
      <c r="L58" s="84">
        <v>11</v>
      </c>
      <c r="M58" s="84">
        <v>12</v>
      </c>
    </row>
    <row r="59" spans="1:13" x14ac:dyDescent="0.25">
      <c r="A59" s="154"/>
      <c r="B59" s="85">
        <v>44449</v>
      </c>
      <c r="C59" s="85">
        <v>44456</v>
      </c>
      <c r="D59" s="85">
        <v>44463</v>
      </c>
      <c r="E59" s="85">
        <v>44470</v>
      </c>
      <c r="F59" s="85">
        <v>44477</v>
      </c>
      <c r="G59" s="85">
        <v>44484</v>
      </c>
      <c r="H59" s="85">
        <v>44491</v>
      </c>
      <c r="I59" s="85">
        <v>44498</v>
      </c>
      <c r="J59" s="85">
        <v>44505</v>
      </c>
      <c r="K59" s="85">
        <v>44512</v>
      </c>
      <c r="L59" s="85">
        <v>44519</v>
      </c>
      <c r="M59" s="85">
        <v>44526</v>
      </c>
    </row>
    <row r="60" spans="1:13" x14ac:dyDescent="0.25">
      <c r="A60" s="86" t="s">
        <v>680</v>
      </c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</row>
    <row r="61" spans="1:13" x14ac:dyDescent="0.25">
      <c r="A61" s="86" t="s">
        <v>38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</row>
    <row r="62" spans="1:13" x14ac:dyDescent="0.25">
      <c r="A62" s="86" t="s">
        <v>53</v>
      </c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</row>
    <row r="63" spans="1:13" x14ac:dyDescent="0.25">
      <c r="A63" s="86" t="s">
        <v>60</v>
      </c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</row>
    <row r="64" spans="1:13" x14ac:dyDescent="0.25">
      <c r="A64" s="86" t="s">
        <v>67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</row>
  </sheetData>
  <mergeCells count="8">
    <mergeCell ref="A50:A51"/>
    <mergeCell ref="A58:A59"/>
    <mergeCell ref="A2:A3"/>
    <mergeCell ref="A10:A11"/>
    <mergeCell ref="A18:A19"/>
    <mergeCell ref="A26:A27"/>
    <mergeCell ref="A34:A35"/>
    <mergeCell ref="A42:A4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85C7F-8824-4F4D-BADE-D01D43620FE7}">
  <sheetPr>
    <tabColor rgb="FFFFFF00"/>
  </sheetPr>
  <dimension ref="A1:N55"/>
  <sheetViews>
    <sheetView topLeftCell="A13" zoomScale="85" zoomScaleNormal="85" workbookViewId="0">
      <selection activeCell="H34" sqref="H34"/>
    </sheetView>
  </sheetViews>
  <sheetFormatPr baseColWidth="10" defaultColWidth="11.54296875" defaultRowHeight="15" x14ac:dyDescent="0.25"/>
  <cols>
    <col min="1" max="1" width="22.1796875" style="2" customWidth="1"/>
    <col min="2" max="16384" width="11.54296875" style="2"/>
  </cols>
  <sheetData>
    <row r="1" spans="1:13" x14ac:dyDescent="0.25">
      <c r="A1" s="4" t="s">
        <v>0</v>
      </c>
      <c r="B1" s="2" t="s">
        <v>1</v>
      </c>
      <c r="C1" s="2" t="s">
        <v>2</v>
      </c>
    </row>
    <row r="2" spans="1:13" x14ac:dyDescent="0.25">
      <c r="A2" s="4" t="s">
        <v>3</v>
      </c>
      <c r="B2" s="2" t="s">
        <v>4</v>
      </c>
    </row>
    <row r="4" spans="1:13" x14ac:dyDescent="0.25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3" x14ac:dyDescent="0.25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3" s="5" customFormat="1" ht="15" customHeight="1" x14ac:dyDescent="0.25">
      <c r="A6" s="10" t="s">
        <v>7</v>
      </c>
      <c r="B6" s="138" t="s">
        <v>8</v>
      </c>
      <c r="C6" s="139"/>
      <c r="D6" s="20"/>
      <c r="E6" s="144" t="s">
        <v>9</v>
      </c>
      <c r="F6" s="20"/>
      <c r="G6" s="20"/>
      <c r="H6" s="20"/>
      <c r="I6" s="20"/>
      <c r="J6" s="144" t="s">
        <v>10</v>
      </c>
      <c r="K6" s="20"/>
      <c r="L6" s="144" t="s">
        <v>11</v>
      </c>
      <c r="M6" s="21"/>
    </row>
    <row r="7" spans="1:13" ht="15" customHeight="1" x14ac:dyDescent="0.25">
      <c r="A7" s="11" t="s">
        <v>12</v>
      </c>
      <c r="B7" s="140"/>
      <c r="C7" s="141"/>
      <c r="D7" s="22">
        <v>2</v>
      </c>
      <c r="E7" s="145"/>
      <c r="F7" s="22">
        <v>2</v>
      </c>
      <c r="G7" s="22">
        <v>3</v>
      </c>
      <c r="H7" s="22">
        <v>2</v>
      </c>
      <c r="I7" s="22">
        <v>2</v>
      </c>
      <c r="J7" s="145"/>
      <c r="K7" s="22">
        <v>2</v>
      </c>
      <c r="L7" s="145"/>
      <c r="M7" s="22">
        <v>2</v>
      </c>
    </row>
    <row r="8" spans="1:13" ht="30" x14ac:dyDescent="0.25">
      <c r="A8" s="11" t="s">
        <v>15</v>
      </c>
      <c r="B8" s="140"/>
      <c r="C8" s="141"/>
      <c r="D8" s="22">
        <v>2</v>
      </c>
      <c r="E8" s="145"/>
      <c r="F8" s="22">
        <v>2</v>
      </c>
      <c r="G8" s="3">
        <v>2</v>
      </c>
      <c r="H8" s="22">
        <v>4</v>
      </c>
      <c r="I8" s="22">
        <v>2</v>
      </c>
      <c r="J8" s="145"/>
      <c r="K8" s="22">
        <v>2</v>
      </c>
      <c r="L8" s="145"/>
      <c r="M8" s="22">
        <v>2</v>
      </c>
    </row>
    <row r="9" spans="1:13" x14ac:dyDescent="0.25">
      <c r="A9" s="11" t="s">
        <v>18</v>
      </c>
      <c r="B9" s="140"/>
      <c r="C9" s="141"/>
      <c r="D9" s="22">
        <v>2</v>
      </c>
      <c r="E9" s="145"/>
      <c r="F9" s="22">
        <v>3</v>
      </c>
      <c r="G9" s="22">
        <v>3</v>
      </c>
      <c r="H9" s="22">
        <v>2</v>
      </c>
      <c r="I9" s="22">
        <v>2</v>
      </c>
      <c r="J9" s="145"/>
      <c r="K9" s="22">
        <v>3</v>
      </c>
      <c r="L9" s="145"/>
      <c r="M9" s="22">
        <v>4</v>
      </c>
    </row>
    <row r="10" spans="1:13" x14ac:dyDescent="0.25">
      <c r="A10" s="11" t="s">
        <v>23</v>
      </c>
      <c r="B10" s="140"/>
      <c r="C10" s="141"/>
      <c r="D10" s="22" t="s">
        <v>24</v>
      </c>
      <c r="E10" s="145"/>
      <c r="F10" s="22" t="s">
        <v>24</v>
      </c>
      <c r="G10" s="22" t="s">
        <v>24</v>
      </c>
      <c r="H10" s="22" t="s">
        <v>24</v>
      </c>
      <c r="I10" s="22" t="s">
        <v>24</v>
      </c>
      <c r="J10" s="145"/>
      <c r="K10" s="22" t="s">
        <v>24</v>
      </c>
      <c r="L10" s="145"/>
      <c r="M10" s="22" t="s">
        <v>24</v>
      </c>
    </row>
    <row r="11" spans="1:13" x14ac:dyDescent="0.25">
      <c r="A11" s="11" t="s">
        <v>25</v>
      </c>
      <c r="B11" s="140"/>
      <c r="C11" s="141"/>
      <c r="D11" s="22" t="s">
        <v>24</v>
      </c>
      <c r="E11" s="145"/>
      <c r="F11" s="22" t="s">
        <v>24</v>
      </c>
      <c r="G11" s="22" t="s">
        <v>24</v>
      </c>
      <c r="H11" s="22" t="s">
        <v>24</v>
      </c>
      <c r="I11" s="22" t="s">
        <v>24</v>
      </c>
      <c r="J11" s="145"/>
      <c r="K11" s="22" t="s">
        <v>24</v>
      </c>
      <c r="L11" s="145"/>
      <c r="M11" s="23" t="s">
        <v>24</v>
      </c>
    </row>
    <row r="12" spans="1:13" ht="30" x14ac:dyDescent="0.25">
      <c r="A12" s="11" t="s">
        <v>26</v>
      </c>
      <c r="B12" s="140"/>
      <c r="C12" s="141"/>
      <c r="D12" s="22">
        <v>2</v>
      </c>
      <c r="E12" s="145"/>
      <c r="F12" s="22">
        <v>2</v>
      </c>
      <c r="G12" s="22">
        <v>2</v>
      </c>
      <c r="H12" s="22">
        <v>2</v>
      </c>
      <c r="I12" s="22">
        <v>2</v>
      </c>
      <c r="J12" s="145"/>
      <c r="K12" s="22">
        <v>2</v>
      </c>
      <c r="L12" s="145"/>
      <c r="M12" s="22">
        <v>2</v>
      </c>
    </row>
    <row r="13" spans="1:13" x14ac:dyDescent="0.25">
      <c r="A13" s="11" t="s">
        <v>27</v>
      </c>
      <c r="B13" s="140"/>
      <c r="C13" s="141"/>
      <c r="D13" s="22">
        <v>2</v>
      </c>
      <c r="E13" s="145"/>
      <c r="F13" s="22">
        <v>3</v>
      </c>
      <c r="G13" s="22">
        <v>2</v>
      </c>
      <c r="H13" s="22"/>
      <c r="I13" s="22">
        <v>4</v>
      </c>
      <c r="J13" s="145"/>
      <c r="K13" s="22">
        <v>2</v>
      </c>
      <c r="L13" s="145"/>
      <c r="M13" s="22">
        <v>2</v>
      </c>
    </row>
    <row r="14" spans="1:13" x14ac:dyDescent="0.25">
      <c r="A14" s="11" t="s">
        <v>30</v>
      </c>
      <c r="B14" s="140"/>
      <c r="C14" s="141"/>
      <c r="D14" s="22">
        <v>1</v>
      </c>
      <c r="E14" s="145"/>
      <c r="F14" s="22">
        <v>2</v>
      </c>
      <c r="G14" s="22">
        <v>2</v>
      </c>
      <c r="H14" s="22">
        <v>2</v>
      </c>
      <c r="I14" s="22">
        <v>2</v>
      </c>
      <c r="J14" s="145"/>
      <c r="K14" s="22">
        <v>2</v>
      </c>
      <c r="L14" s="145"/>
      <c r="M14" s="22">
        <v>2</v>
      </c>
    </row>
    <row r="15" spans="1:13" x14ac:dyDescent="0.25">
      <c r="A15" s="11" t="s">
        <v>32</v>
      </c>
      <c r="B15" s="140"/>
      <c r="C15" s="141"/>
      <c r="D15" s="22">
        <v>4</v>
      </c>
      <c r="E15" s="145"/>
      <c r="F15" s="22">
        <v>2</v>
      </c>
      <c r="G15" s="22">
        <v>4</v>
      </c>
      <c r="H15" s="22">
        <v>4</v>
      </c>
      <c r="I15" s="22">
        <v>2</v>
      </c>
      <c r="J15" s="145"/>
      <c r="K15" s="22">
        <v>2</v>
      </c>
      <c r="L15" s="145"/>
      <c r="M15" s="22">
        <v>2</v>
      </c>
    </row>
    <row r="16" spans="1:13" x14ac:dyDescent="0.25">
      <c r="A16" s="11" t="s">
        <v>36</v>
      </c>
      <c r="B16" s="140"/>
      <c r="C16" s="141"/>
      <c r="D16" s="22">
        <v>2</v>
      </c>
      <c r="E16" s="145"/>
      <c r="F16" s="22">
        <v>2</v>
      </c>
      <c r="G16" s="22">
        <v>2</v>
      </c>
      <c r="H16" s="22">
        <v>2</v>
      </c>
      <c r="I16" s="22">
        <v>2</v>
      </c>
      <c r="J16" s="145"/>
      <c r="K16" s="22">
        <v>2</v>
      </c>
      <c r="L16" s="145"/>
      <c r="M16" s="22">
        <v>2</v>
      </c>
    </row>
    <row r="17" spans="1:14" s="94" customFormat="1" x14ac:dyDescent="0.25">
      <c r="A17" s="92" t="s">
        <v>94</v>
      </c>
      <c r="B17" s="140"/>
      <c r="C17" s="141"/>
      <c r="D17" s="93">
        <f>AVERAGE(D7:D16)</f>
        <v>2.125</v>
      </c>
      <c r="E17" s="145"/>
      <c r="F17" s="93">
        <f>AVERAGE(F7:F16)</f>
        <v>2.25</v>
      </c>
      <c r="G17" s="93">
        <f>AVERAGE(G7:G16)</f>
        <v>2.5</v>
      </c>
      <c r="H17" s="93">
        <f>AVERAGE(H7:H16)</f>
        <v>2.5714285714285716</v>
      </c>
      <c r="I17" s="93">
        <f>AVERAGE(I7:I16)</f>
        <v>2.25</v>
      </c>
      <c r="J17" s="145"/>
      <c r="K17" s="93">
        <f>AVERAGE(K7:K16)</f>
        <v>2.125</v>
      </c>
      <c r="L17" s="145"/>
      <c r="M17" s="93">
        <f>AVERAGE(M7:M16)</f>
        <v>2.25</v>
      </c>
    </row>
    <row r="18" spans="1:14" s="5" customFormat="1" ht="15.6" x14ac:dyDescent="0.25">
      <c r="A18" s="12" t="s">
        <v>37</v>
      </c>
      <c r="B18" s="140"/>
      <c r="C18" s="141"/>
      <c r="D18" s="24"/>
      <c r="E18" s="145"/>
      <c r="F18" s="24"/>
      <c r="G18" s="24"/>
      <c r="H18" s="24"/>
      <c r="I18" s="24"/>
      <c r="J18" s="145"/>
      <c r="K18" s="24"/>
      <c r="L18" s="145"/>
      <c r="M18" s="25"/>
    </row>
    <row r="19" spans="1:14" s="5" customFormat="1" ht="15.6" x14ac:dyDescent="0.25">
      <c r="A19" s="12" t="s">
        <v>38</v>
      </c>
      <c r="B19" s="140"/>
      <c r="C19" s="141"/>
      <c r="D19" s="131">
        <f>AVERAGE(D20:D22)</f>
        <v>0.5</v>
      </c>
      <c r="E19" s="145"/>
      <c r="F19" s="131">
        <f t="shared" ref="F19:I19" si="0">AVERAGE(F20:F22)</f>
        <v>1</v>
      </c>
      <c r="G19" s="131">
        <f t="shared" si="0"/>
        <v>1</v>
      </c>
      <c r="H19" s="131">
        <f t="shared" si="0"/>
        <v>1</v>
      </c>
      <c r="I19" s="131">
        <f t="shared" si="0"/>
        <v>1.5</v>
      </c>
      <c r="J19" s="145"/>
      <c r="K19" s="131">
        <f>AVERAGE(K20:K22)</f>
        <v>2</v>
      </c>
      <c r="L19" s="145"/>
      <c r="M19" s="131">
        <f>AVERAGE(M20:M22)</f>
        <v>0.5</v>
      </c>
    </row>
    <row r="20" spans="1:14" ht="30" x14ac:dyDescent="0.25">
      <c r="A20" s="11" t="s">
        <v>39</v>
      </c>
      <c r="B20" s="140"/>
      <c r="C20" s="141"/>
      <c r="D20" s="22">
        <v>0</v>
      </c>
      <c r="E20" s="145"/>
      <c r="F20" s="22">
        <v>1</v>
      </c>
      <c r="G20" s="22">
        <v>1</v>
      </c>
      <c r="H20" s="22">
        <v>1</v>
      </c>
      <c r="I20" s="22">
        <v>2</v>
      </c>
      <c r="J20" s="145"/>
      <c r="K20" s="22">
        <v>2</v>
      </c>
      <c r="L20" s="145"/>
      <c r="M20" s="22">
        <v>1</v>
      </c>
    </row>
    <row r="21" spans="1:14" x14ac:dyDescent="0.25">
      <c r="A21" s="11" t="s">
        <v>47</v>
      </c>
      <c r="B21" s="140"/>
      <c r="C21" s="141"/>
      <c r="D21" s="22">
        <v>1</v>
      </c>
      <c r="E21" s="145"/>
      <c r="F21" s="22">
        <v>1</v>
      </c>
      <c r="G21" s="22" t="s">
        <v>24</v>
      </c>
      <c r="H21" s="22">
        <v>1</v>
      </c>
      <c r="I21" s="22">
        <v>1</v>
      </c>
      <c r="J21" s="145"/>
      <c r="K21" s="22" t="s">
        <v>24</v>
      </c>
      <c r="L21" s="145"/>
      <c r="M21" s="22">
        <v>0</v>
      </c>
    </row>
    <row r="22" spans="1:14" ht="30" x14ac:dyDescent="0.25">
      <c r="A22" s="11" t="s">
        <v>52</v>
      </c>
      <c r="B22" s="140"/>
      <c r="C22" s="141"/>
      <c r="D22" s="22" t="s">
        <v>24</v>
      </c>
      <c r="E22" s="145"/>
      <c r="F22" s="22" t="s">
        <v>24</v>
      </c>
      <c r="G22" s="22" t="s">
        <v>24</v>
      </c>
      <c r="H22" s="22" t="s">
        <v>24</v>
      </c>
      <c r="I22" s="22" t="s">
        <v>24</v>
      </c>
      <c r="J22" s="145"/>
      <c r="K22" s="22" t="s">
        <v>24</v>
      </c>
      <c r="L22" s="145"/>
      <c r="M22" s="23" t="s">
        <v>24</v>
      </c>
    </row>
    <row r="23" spans="1:14" s="5" customFormat="1" ht="15.6" x14ac:dyDescent="0.25">
      <c r="A23" s="12" t="s">
        <v>53</v>
      </c>
      <c r="B23" s="140"/>
      <c r="C23" s="141"/>
      <c r="D23" s="131">
        <f>AVERAGE(D24:D26)</f>
        <v>3</v>
      </c>
      <c r="E23" s="145"/>
      <c r="F23" s="131">
        <f t="shared" ref="F23:I23" si="1">AVERAGE(F24:F26)</f>
        <v>3</v>
      </c>
      <c r="G23" s="131">
        <f t="shared" si="1"/>
        <v>3</v>
      </c>
      <c r="H23" s="131">
        <f t="shared" si="1"/>
        <v>3</v>
      </c>
      <c r="I23" s="131">
        <f t="shared" si="1"/>
        <v>2.5</v>
      </c>
      <c r="J23" s="145"/>
      <c r="K23" s="131">
        <f>AVERAGE(K24:K26)</f>
        <v>3</v>
      </c>
      <c r="L23" s="145"/>
      <c r="M23" s="131">
        <f>AVERAGE(M24:M26)</f>
        <v>2.5</v>
      </c>
    </row>
    <row r="24" spans="1:14" x14ac:dyDescent="0.25">
      <c r="A24" s="11" t="s">
        <v>54</v>
      </c>
      <c r="B24" s="140"/>
      <c r="C24" s="141"/>
      <c r="D24" s="22" t="s">
        <v>24</v>
      </c>
      <c r="E24" s="145"/>
      <c r="F24" s="22" t="s">
        <v>24</v>
      </c>
      <c r="G24" s="22" t="s">
        <v>24</v>
      </c>
      <c r="H24" s="22" t="s">
        <v>24</v>
      </c>
      <c r="I24" s="22"/>
      <c r="J24" s="145"/>
      <c r="K24" s="22"/>
      <c r="L24" s="145"/>
      <c r="M24" s="23" t="s">
        <v>24</v>
      </c>
    </row>
    <row r="25" spans="1:14" x14ac:dyDescent="0.25">
      <c r="A25" s="11" t="s">
        <v>55</v>
      </c>
      <c r="B25" s="140"/>
      <c r="C25" s="141"/>
      <c r="D25" s="22">
        <v>3</v>
      </c>
      <c r="E25" s="145"/>
      <c r="F25" s="22">
        <v>3</v>
      </c>
      <c r="G25" s="22" t="s">
        <v>24</v>
      </c>
      <c r="H25" s="22">
        <v>3</v>
      </c>
      <c r="I25" s="22">
        <v>2</v>
      </c>
      <c r="J25" s="145"/>
      <c r="K25" s="22">
        <v>3</v>
      </c>
      <c r="L25" s="145"/>
      <c r="M25" s="22">
        <v>2</v>
      </c>
    </row>
    <row r="26" spans="1:14" x14ac:dyDescent="0.25">
      <c r="A26" s="11" t="s">
        <v>59</v>
      </c>
      <c r="B26" s="140"/>
      <c r="C26" s="141"/>
      <c r="D26" s="22">
        <v>3</v>
      </c>
      <c r="E26" s="145"/>
      <c r="F26" s="22">
        <v>3</v>
      </c>
      <c r="G26" s="22">
        <v>3</v>
      </c>
      <c r="H26" s="22">
        <v>3</v>
      </c>
      <c r="I26" s="22">
        <v>3</v>
      </c>
      <c r="J26" s="145"/>
      <c r="K26" s="22">
        <v>3</v>
      </c>
      <c r="L26" s="145"/>
      <c r="M26" s="22">
        <v>3</v>
      </c>
    </row>
    <row r="27" spans="1:14" s="5" customFormat="1" ht="15.6" x14ac:dyDescent="0.25">
      <c r="A27" s="12" t="s">
        <v>60</v>
      </c>
      <c r="B27" s="140"/>
      <c r="C27" s="141"/>
      <c r="D27" s="131">
        <f>AVERAGE(D28:D31)</f>
        <v>2</v>
      </c>
      <c r="E27" s="145"/>
      <c r="F27" s="131">
        <f>AVERAGE(F28:F31)</f>
        <v>3</v>
      </c>
      <c r="G27" s="131">
        <f t="shared" ref="G27:I27" si="2">AVERAGE(G28:G31)</f>
        <v>3</v>
      </c>
      <c r="H27" s="131">
        <f t="shared" si="2"/>
        <v>2</v>
      </c>
      <c r="I27" s="131">
        <f t="shared" si="2"/>
        <v>2</v>
      </c>
      <c r="J27" s="145"/>
      <c r="K27" s="131">
        <f>AVERAGE(K28:K31)</f>
        <v>2</v>
      </c>
      <c r="L27" s="145"/>
      <c r="M27" s="131">
        <f>AVERAGE(M28:M31)</f>
        <v>2</v>
      </c>
    </row>
    <row r="28" spans="1:14" x14ac:dyDescent="0.25">
      <c r="A28" s="11" t="s">
        <v>61</v>
      </c>
      <c r="B28" s="140"/>
      <c r="C28" s="141"/>
      <c r="D28" s="22">
        <v>2</v>
      </c>
      <c r="E28" s="145"/>
      <c r="F28" s="22">
        <v>3</v>
      </c>
      <c r="G28" s="22">
        <v>3</v>
      </c>
      <c r="H28" s="22">
        <v>2</v>
      </c>
      <c r="I28" s="22">
        <v>2</v>
      </c>
      <c r="J28" s="145"/>
      <c r="K28" s="22">
        <v>2</v>
      </c>
      <c r="L28" s="145"/>
      <c r="M28" s="23">
        <v>2</v>
      </c>
      <c r="N28"/>
    </row>
    <row r="29" spans="1:14" x14ac:dyDescent="0.25">
      <c r="A29" s="11" t="s">
        <v>64</v>
      </c>
      <c r="B29" s="140"/>
      <c r="C29" s="141"/>
      <c r="D29" s="22" t="s">
        <v>24</v>
      </c>
      <c r="E29" s="145"/>
      <c r="F29" s="22" t="s">
        <v>24</v>
      </c>
      <c r="G29" s="22" t="s">
        <v>24</v>
      </c>
      <c r="H29" s="22" t="s">
        <v>24</v>
      </c>
      <c r="I29" s="22" t="s">
        <v>24</v>
      </c>
      <c r="J29" s="145"/>
      <c r="K29" s="22" t="s">
        <v>24</v>
      </c>
      <c r="L29" s="145"/>
      <c r="M29" s="23" t="s">
        <v>24</v>
      </c>
    </row>
    <row r="30" spans="1:14" x14ac:dyDescent="0.25">
      <c r="A30" s="11" t="s">
        <v>65</v>
      </c>
      <c r="B30" s="140"/>
      <c r="C30" s="141"/>
      <c r="D30" s="22" t="s">
        <v>24</v>
      </c>
      <c r="E30" s="145"/>
      <c r="F30" s="22" t="s">
        <v>24</v>
      </c>
      <c r="G30" s="22" t="s">
        <v>24</v>
      </c>
      <c r="H30" s="22" t="s">
        <v>24</v>
      </c>
      <c r="I30" s="22" t="s">
        <v>24</v>
      </c>
      <c r="J30" s="145"/>
      <c r="K30" s="22" t="s">
        <v>24</v>
      </c>
      <c r="L30" s="145"/>
      <c r="M30" s="23" t="s">
        <v>24</v>
      </c>
    </row>
    <row r="31" spans="1:14" x14ac:dyDescent="0.25">
      <c r="A31" s="11" t="s">
        <v>66</v>
      </c>
      <c r="B31" s="140"/>
      <c r="C31" s="141"/>
      <c r="D31" s="22" t="s">
        <v>24</v>
      </c>
      <c r="E31" s="145"/>
      <c r="F31" s="22" t="s">
        <v>24</v>
      </c>
      <c r="G31" s="22" t="s">
        <v>24</v>
      </c>
      <c r="H31" s="22" t="s">
        <v>24</v>
      </c>
      <c r="I31" s="22" t="s">
        <v>24</v>
      </c>
      <c r="J31" s="145"/>
      <c r="K31" s="22" t="s">
        <v>24</v>
      </c>
      <c r="L31" s="145"/>
      <c r="M31" s="23" t="s">
        <v>24</v>
      </c>
    </row>
    <row r="32" spans="1:14" s="5" customFormat="1" ht="15.6" x14ac:dyDescent="0.25">
      <c r="A32" s="12" t="s">
        <v>67</v>
      </c>
      <c r="B32" s="140"/>
      <c r="C32" s="141"/>
      <c r="D32" s="24"/>
      <c r="E32" s="145"/>
      <c r="F32" s="24"/>
      <c r="G32" s="24"/>
      <c r="H32" s="24"/>
      <c r="I32" s="24"/>
      <c r="J32" s="145"/>
      <c r="K32" s="24"/>
      <c r="L32" s="145"/>
      <c r="M32" s="24"/>
    </row>
    <row r="33" spans="1:13" x14ac:dyDescent="0.25">
      <c r="A33" s="11" t="s">
        <v>68</v>
      </c>
      <c r="B33" s="140"/>
      <c r="C33" s="141"/>
      <c r="D33" s="22">
        <v>2</v>
      </c>
      <c r="E33" s="145"/>
      <c r="F33" s="22">
        <v>3</v>
      </c>
      <c r="G33" s="22">
        <v>2</v>
      </c>
      <c r="H33" s="22">
        <v>3</v>
      </c>
      <c r="I33" s="22">
        <v>2</v>
      </c>
      <c r="J33" s="145"/>
      <c r="K33" s="22">
        <v>2</v>
      </c>
      <c r="L33" s="145"/>
      <c r="M33" s="22">
        <v>2</v>
      </c>
    </row>
    <row r="34" spans="1:13" x14ac:dyDescent="0.25">
      <c r="A34" s="39"/>
      <c r="B34" s="140"/>
      <c r="C34" s="141"/>
      <c r="D34" s="22"/>
      <c r="E34" s="145"/>
      <c r="F34" s="22"/>
      <c r="G34" s="22"/>
      <c r="H34" s="22"/>
      <c r="I34" s="22"/>
      <c r="J34" s="145"/>
      <c r="K34" s="22"/>
      <c r="L34" s="145"/>
      <c r="M34" s="22"/>
    </row>
    <row r="35" spans="1:13" s="5" customFormat="1" ht="15.75" customHeight="1" x14ac:dyDescent="0.25">
      <c r="A35" s="10" t="s">
        <v>74</v>
      </c>
      <c r="B35" s="140"/>
      <c r="C35" s="141"/>
      <c r="D35" s="20"/>
      <c r="E35" s="145"/>
      <c r="F35" s="20"/>
      <c r="G35" s="20"/>
      <c r="H35" s="20"/>
      <c r="I35" s="20"/>
      <c r="J35" s="145"/>
      <c r="K35" s="20"/>
      <c r="L35" s="145"/>
      <c r="M35" s="21"/>
    </row>
    <row r="36" spans="1:13" s="5" customFormat="1" ht="15.75" customHeight="1" x14ac:dyDescent="0.25">
      <c r="A36" s="12" t="s">
        <v>75</v>
      </c>
      <c r="B36" s="140"/>
      <c r="C36" s="141"/>
      <c r="D36" s="24"/>
      <c r="E36" s="145"/>
      <c r="F36" s="24"/>
      <c r="G36" s="24"/>
      <c r="H36" s="24"/>
      <c r="I36" s="24"/>
      <c r="J36" s="145"/>
      <c r="K36" s="24"/>
      <c r="L36" s="145"/>
      <c r="M36" s="25"/>
    </row>
    <row r="37" spans="1:13" x14ac:dyDescent="0.25">
      <c r="A37" s="11" t="s">
        <v>76</v>
      </c>
      <c r="B37" s="140"/>
      <c r="C37" s="141"/>
      <c r="D37" s="22">
        <v>2</v>
      </c>
      <c r="E37" s="145"/>
      <c r="F37" s="22">
        <v>2</v>
      </c>
      <c r="G37" s="22">
        <v>2</v>
      </c>
      <c r="H37" s="22">
        <v>2</v>
      </c>
      <c r="I37" s="22">
        <v>2</v>
      </c>
      <c r="J37" s="145"/>
      <c r="K37" s="22">
        <v>2</v>
      </c>
      <c r="L37" s="145"/>
      <c r="M37" s="23">
        <v>2</v>
      </c>
    </row>
    <row r="38" spans="1:13" x14ac:dyDescent="0.25">
      <c r="A38" s="11" t="s">
        <v>77</v>
      </c>
      <c r="B38" s="140"/>
      <c r="C38" s="141"/>
      <c r="D38" s="22">
        <v>1</v>
      </c>
      <c r="E38" s="145"/>
      <c r="F38" s="22">
        <v>1</v>
      </c>
      <c r="G38" s="22">
        <v>1</v>
      </c>
      <c r="H38" s="22">
        <v>2</v>
      </c>
      <c r="I38" s="22">
        <v>1</v>
      </c>
      <c r="J38" s="145"/>
      <c r="K38" s="22">
        <v>1</v>
      </c>
      <c r="L38" s="145"/>
      <c r="M38" s="23">
        <v>1</v>
      </c>
    </row>
    <row r="39" spans="1:13" ht="30" x14ac:dyDescent="0.25">
      <c r="A39" s="11" t="s">
        <v>78</v>
      </c>
      <c r="B39" s="140"/>
      <c r="C39" s="141"/>
      <c r="D39" s="22">
        <v>1</v>
      </c>
      <c r="E39" s="145"/>
      <c r="F39" s="22">
        <v>1</v>
      </c>
      <c r="G39" s="22">
        <v>1</v>
      </c>
      <c r="H39" s="22">
        <v>2</v>
      </c>
      <c r="I39" s="22">
        <v>1</v>
      </c>
      <c r="J39" s="145"/>
      <c r="K39" s="22">
        <v>1</v>
      </c>
      <c r="L39" s="145"/>
      <c r="M39" s="23">
        <v>1</v>
      </c>
    </row>
    <row r="40" spans="1:13" s="5" customFormat="1" ht="15.6" x14ac:dyDescent="0.25">
      <c r="A40" s="12" t="s">
        <v>79</v>
      </c>
      <c r="B40" s="140"/>
      <c r="C40" s="141"/>
      <c r="D40" s="24"/>
      <c r="E40" s="145"/>
      <c r="F40" s="24"/>
      <c r="G40" s="24"/>
      <c r="H40" s="24"/>
      <c r="I40" s="24"/>
      <c r="J40" s="145"/>
      <c r="K40" s="24"/>
      <c r="L40" s="145"/>
      <c r="M40" s="25"/>
    </row>
    <row r="41" spans="1:13" x14ac:dyDescent="0.25">
      <c r="A41" s="11" t="s">
        <v>80</v>
      </c>
      <c r="B41" s="140"/>
      <c r="C41" s="141"/>
      <c r="D41" s="22" t="s">
        <v>24</v>
      </c>
      <c r="E41" s="145"/>
      <c r="F41" s="22">
        <v>2</v>
      </c>
      <c r="G41" s="22" t="s">
        <v>24</v>
      </c>
      <c r="H41" s="22" t="s">
        <v>24</v>
      </c>
      <c r="I41" s="22" t="s">
        <v>24</v>
      </c>
      <c r="J41" s="145"/>
      <c r="K41" s="22">
        <v>2</v>
      </c>
      <c r="L41" s="145"/>
      <c r="M41" s="23">
        <v>2</v>
      </c>
    </row>
    <row r="42" spans="1:13" ht="30" x14ac:dyDescent="0.25">
      <c r="A42" s="11" t="s">
        <v>81</v>
      </c>
      <c r="B42" s="140"/>
      <c r="C42" s="141"/>
      <c r="D42" s="22" t="s">
        <v>24</v>
      </c>
      <c r="E42" s="145"/>
      <c r="F42" s="22">
        <v>2</v>
      </c>
      <c r="G42" s="22">
        <v>2</v>
      </c>
      <c r="H42" s="22">
        <v>2</v>
      </c>
      <c r="I42" s="22">
        <v>2</v>
      </c>
      <c r="J42" s="145"/>
      <c r="K42" s="22">
        <v>2</v>
      </c>
      <c r="L42" s="145"/>
      <c r="M42" s="23">
        <v>2</v>
      </c>
    </row>
    <row r="43" spans="1:13" s="5" customFormat="1" ht="15.6" x14ac:dyDescent="0.25">
      <c r="A43" s="12" t="s">
        <v>82</v>
      </c>
      <c r="B43" s="140"/>
      <c r="C43" s="141"/>
      <c r="D43" s="24"/>
      <c r="E43" s="145"/>
      <c r="F43" s="24"/>
      <c r="G43" s="24"/>
      <c r="H43" s="24"/>
      <c r="I43" s="24"/>
      <c r="J43" s="145"/>
      <c r="K43" s="24"/>
      <c r="L43" s="145"/>
      <c r="M43" s="25"/>
    </row>
    <row r="44" spans="1:13" x14ac:dyDescent="0.25">
      <c r="A44" s="11" t="s">
        <v>83</v>
      </c>
      <c r="B44" s="140"/>
      <c r="C44" s="141"/>
      <c r="D44" s="22" t="s">
        <v>24</v>
      </c>
      <c r="E44" s="145"/>
      <c r="F44" s="22" t="s">
        <v>24</v>
      </c>
      <c r="G44" s="22" t="s">
        <v>24</v>
      </c>
      <c r="H44" s="22" t="s">
        <v>24</v>
      </c>
      <c r="I44" s="22" t="s">
        <v>24</v>
      </c>
      <c r="J44" s="145"/>
      <c r="K44" s="22" t="s">
        <v>24</v>
      </c>
      <c r="L44" s="145"/>
      <c r="M44" s="23" t="s">
        <v>24</v>
      </c>
    </row>
    <row r="45" spans="1:13" ht="30" x14ac:dyDescent="0.25">
      <c r="A45" s="11" t="s">
        <v>84</v>
      </c>
      <c r="B45" s="140"/>
      <c r="C45" s="141"/>
      <c r="D45" s="22">
        <v>2</v>
      </c>
      <c r="E45" s="145"/>
      <c r="F45" s="22">
        <v>2</v>
      </c>
      <c r="G45" s="22">
        <v>2</v>
      </c>
      <c r="H45" s="22">
        <v>2</v>
      </c>
      <c r="I45" s="22">
        <v>2</v>
      </c>
      <c r="J45" s="145"/>
      <c r="K45" s="22">
        <v>2</v>
      </c>
      <c r="L45" s="145"/>
      <c r="M45" s="23">
        <v>2</v>
      </c>
    </row>
    <row r="46" spans="1:13" ht="30" x14ac:dyDescent="0.25">
      <c r="A46" s="11" t="s">
        <v>85</v>
      </c>
      <c r="B46" s="140"/>
      <c r="C46" s="141"/>
      <c r="D46" s="22" t="s">
        <v>24</v>
      </c>
      <c r="E46" s="145"/>
      <c r="F46" s="22">
        <v>1</v>
      </c>
      <c r="G46" s="22">
        <v>2</v>
      </c>
      <c r="H46" s="22">
        <v>2</v>
      </c>
      <c r="I46" s="22">
        <v>2</v>
      </c>
      <c r="J46" s="145"/>
      <c r="K46" s="22">
        <v>2</v>
      </c>
      <c r="L46" s="145"/>
      <c r="M46" s="23">
        <v>2</v>
      </c>
    </row>
    <row r="47" spans="1:13" s="5" customFormat="1" ht="15.6" x14ac:dyDescent="0.25">
      <c r="A47" s="12" t="s">
        <v>86</v>
      </c>
      <c r="B47" s="140"/>
      <c r="C47" s="141"/>
      <c r="D47" s="24"/>
      <c r="E47" s="145"/>
      <c r="F47" s="24"/>
      <c r="G47" s="24"/>
      <c r="H47" s="24"/>
      <c r="I47" s="24"/>
      <c r="J47" s="145"/>
      <c r="K47" s="24"/>
      <c r="L47" s="145"/>
      <c r="M47" s="25"/>
    </row>
    <row r="48" spans="1:13" x14ac:dyDescent="0.25">
      <c r="A48" s="11" t="s">
        <v>87</v>
      </c>
      <c r="B48" s="140"/>
      <c r="C48" s="141"/>
      <c r="D48" s="22">
        <v>2</v>
      </c>
      <c r="E48" s="145"/>
      <c r="F48" s="22">
        <v>2</v>
      </c>
      <c r="G48" s="22">
        <v>2</v>
      </c>
      <c r="H48" s="22">
        <v>2</v>
      </c>
      <c r="I48" s="22">
        <v>2</v>
      </c>
      <c r="J48" s="145"/>
      <c r="K48" s="22">
        <v>2</v>
      </c>
      <c r="L48" s="145"/>
      <c r="M48" s="23">
        <v>2</v>
      </c>
    </row>
    <row r="49" spans="1:13" x14ac:dyDescent="0.25">
      <c r="A49" s="11" t="s">
        <v>88</v>
      </c>
      <c r="B49" s="140"/>
      <c r="C49" s="141"/>
      <c r="D49" s="22" t="s">
        <v>24</v>
      </c>
      <c r="E49" s="145"/>
      <c r="F49" s="22" t="s">
        <v>24</v>
      </c>
      <c r="G49" s="22">
        <v>2</v>
      </c>
      <c r="H49" s="22" t="s">
        <v>24</v>
      </c>
      <c r="I49" s="22" t="s">
        <v>24</v>
      </c>
      <c r="J49" s="145"/>
      <c r="K49" s="22" t="s">
        <v>24</v>
      </c>
      <c r="L49" s="145"/>
      <c r="M49" s="23" t="s">
        <v>24</v>
      </c>
    </row>
    <row r="50" spans="1:13" ht="29.25" customHeight="1" x14ac:dyDescent="0.25">
      <c r="A50" s="11" t="s">
        <v>89</v>
      </c>
      <c r="B50" s="140"/>
      <c r="C50" s="141"/>
      <c r="D50" s="22">
        <v>2</v>
      </c>
      <c r="E50" s="145"/>
      <c r="F50" s="22" t="s">
        <v>24</v>
      </c>
      <c r="G50" s="22">
        <v>2</v>
      </c>
      <c r="H50" s="22">
        <v>2</v>
      </c>
      <c r="I50" s="22" t="s">
        <v>24</v>
      </c>
      <c r="J50" s="145"/>
      <c r="K50" s="22">
        <v>2</v>
      </c>
      <c r="L50" s="145"/>
      <c r="M50" s="23">
        <v>2</v>
      </c>
    </row>
    <row r="51" spans="1:13" x14ac:dyDescent="0.25">
      <c r="A51" s="11" t="s">
        <v>90</v>
      </c>
      <c r="B51" s="140"/>
      <c r="C51" s="141"/>
      <c r="D51" s="22" t="s">
        <v>24</v>
      </c>
      <c r="E51" s="145"/>
      <c r="F51" s="22" t="s">
        <v>24</v>
      </c>
      <c r="G51" s="22" t="s">
        <v>24</v>
      </c>
      <c r="H51" s="22" t="s">
        <v>24</v>
      </c>
      <c r="I51" s="22" t="s">
        <v>24</v>
      </c>
      <c r="J51" s="145"/>
      <c r="K51" s="22" t="s">
        <v>24</v>
      </c>
      <c r="L51" s="145"/>
      <c r="M51" s="23" t="s">
        <v>24</v>
      </c>
    </row>
    <row r="52" spans="1:13" s="5" customFormat="1" ht="15.6" x14ac:dyDescent="0.25">
      <c r="A52" s="12" t="s">
        <v>54</v>
      </c>
      <c r="B52" s="140"/>
      <c r="C52" s="141"/>
      <c r="D52" s="24"/>
      <c r="E52" s="145"/>
      <c r="F52" s="24"/>
      <c r="G52" s="24"/>
      <c r="H52" s="24"/>
      <c r="I52" s="24"/>
      <c r="J52" s="145"/>
      <c r="K52" s="24"/>
      <c r="L52" s="145"/>
      <c r="M52" s="25"/>
    </row>
    <row r="53" spans="1:13" ht="30" x14ac:dyDescent="0.25">
      <c r="A53" s="11" t="s">
        <v>91</v>
      </c>
      <c r="B53" s="140"/>
      <c r="C53" s="141"/>
      <c r="D53" s="22">
        <v>2</v>
      </c>
      <c r="E53" s="145"/>
      <c r="F53" s="22">
        <v>2</v>
      </c>
      <c r="G53" s="22">
        <v>1</v>
      </c>
      <c r="H53" s="22">
        <v>2</v>
      </c>
      <c r="I53" s="22">
        <v>2</v>
      </c>
      <c r="J53" s="145"/>
      <c r="K53" s="22">
        <v>1</v>
      </c>
      <c r="L53" s="145"/>
      <c r="M53" s="23">
        <v>2</v>
      </c>
    </row>
    <row r="54" spans="1:13" x14ac:dyDescent="0.25">
      <c r="A54" s="11" t="s">
        <v>92</v>
      </c>
      <c r="B54" s="140"/>
      <c r="C54" s="141"/>
      <c r="D54" s="22">
        <v>1</v>
      </c>
      <c r="E54" s="145"/>
      <c r="F54" s="22">
        <v>2</v>
      </c>
      <c r="G54" s="22">
        <v>1</v>
      </c>
      <c r="H54" s="22" t="s">
        <v>24</v>
      </c>
      <c r="I54" s="22">
        <v>1</v>
      </c>
      <c r="J54" s="145"/>
      <c r="K54" s="22">
        <v>1</v>
      </c>
      <c r="L54" s="145"/>
      <c r="M54" s="23">
        <v>2</v>
      </c>
    </row>
    <row r="55" spans="1:13" ht="15" customHeight="1" x14ac:dyDescent="0.25">
      <c r="A55" s="9" t="s">
        <v>93</v>
      </c>
      <c r="B55" s="142"/>
      <c r="C55" s="143"/>
      <c r="D55" s="28">
        <v>1</v>
      </c>
      <c r="E55" s="146"/>
      <c r="F55" s="28">
        <v>1</v>
      </c>
      <c r="G55" s="28">
        <v>1</v>
      </c>
      <c r="H55" s="28">
        <v>1</v>
      </c>
      <c r="I55" s="28">
        <v>1</v>
      </c>
      <c r="J55" s="146"/>
      <c r="K55" s="28">
        <v>1</v>
      </c>
      <c r="L55" s="146"/>
      <c r="M55" s="29">
        <v>1</v>
      </c>
    </row>
  </sheetData>
  <mergeCells count="4">
    <mergeCell ref="B6:C55"/>
    <mergeCell ref="E6:E55"/>
    <mergeCell ref="J6:J55"/>
    <mergeCell ref="L6:L55"/>
  </mergeCells>
  <pageMargins left="0.7" right="0.7" top="0.78740157499999996" bottom="0.78740157499999996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E159-710E-40AE-B099-A05552A24A49}">
  <dimension ref="A2:P64"/>
  <sheetViews>
    <sheetView topLeftCell="A19" zoomScale="55" zoomScaleNormal="55" workbookViewId="0">
      <selection activeCell="R7" sqref="R7"/>
    </sheetView>
  </sheetViews>
  <sheetFormatPr baseColWidth="10" defaultColWidth="11.54296875" defaultRowHeight="15" x14ac:dyDescent="0.25"/>
  <cols>
    <col min="1" max="1" width="24.54296875" customWidth="1"/>
    <col min="2" max="13" width="12.6328125" customWidth="1"/>
  </cols>
  <sheetData>
    <row r="2" spans="1:16" x14ac:dyDescent="0.25">
      <c r="A2" s="154" t="s">
        <v>1</v>
      </c>
      <c r="B2" s="84">
        <v>1</v>
      </c>
      <c r="C2" s="84">
        <v>2</v>
      </c>
      <c r="D2" s="84">
        <v>3</v>
      </c>
      <c r="E2" s="84">
        <v>4</v>
      </c>
      <c r="F2" s="84">
        <v>5</v>
      </c>
      <c r="G2" s="84">
        <v>6</v>
      </c>
      <c r="H2" s="84">
        <v>7</v>
      </c>
      <c r="I2" s="84">
        <v>8</v>
      </c>
      <c r="J2" s="84">
        <v>9</v>
      </c>
      <c r="K2" s="84">
        <v>10</v>
      </c>
      <c r="L2" s="84">
        <v>11</v>
      </c>
      <c r="M2" s="84">
        <v>12</v>
      </c>
    </row>
    <row r="3" spans="1:16" x14ac:dyDescent="0.25">
      <c r="A3" s="154"/>
      <c r="B3" s="85">
        <v>44449</v>
      </c>
      <c r="C3" s="85">
        <v>44456</v>
      </c>
      <c r="D3" s="85">
        <v>44463</v>
      </c>
      <c r="E3" s="85">
        <v>44470</v>
      </c>
      <c r="F3" s="85">
        <v>44477</v>
      </c>
      <c r="G3" s="85">
        <v>44484</v>
      </c>
      <c r="H3" s="85">
        <v>44491</v>
      </c>
      <c r="I3" s="85">
        <v>44498</v>
      </c>
      <c r="J3" s="85">
        <v>44505</v>
      </c>
      <c r="K3" s="85">
        <v>44512</v>
      </c>
      <c r="L3" s="85">
        <v>44519</v>
      </c>
      <c r="M3" s="85">
        <v>44526</v>
      </c>
    </row>
    <row r="4" spans="1:16" x14ac:dyDescent="0.25">
      <c r="A4" s="86" t="s">
        <v>680</v>
      </c>
      <c r="B4" s="118"/>
      <c r="C4" s="118"/>
      <c r="D4" s="118">
        <v>2.5</v>
      </c>
      <c r="E4" s="118"/>
      <c r="F4" s="118">
        <v>2.375</v>
      </c>
      <c r="G4" s="118">
        <v>2.25</v>
      </c>
      <c r="H4" s="118">
        <v>2.67</v>
      </c>
      <c r="I4" s="118">
        <v>2.375</v>
      </c>
      <c r="J4" s="118"/>
      <c r="K4" s="118">
        <v>2.25</v>
      </c>
      <c r="L4" s="118"/>
      <c r="M4" s="118">
        <v>2.25</v>
      </c>
      <c r="N4" s="120">
        <f>AVERAGE(B4:M4)</f>
        <v>2.3814285714285717</v>
      </c>
      <c r="P4" s="120">
        <f>AVERAGE(N4,N12,N20,N28,N36,N44,N52,N60,)</f>
        <v>1.0676360684766315</v>
      </c>
    </row>
    <row r="5" spans="1:16" x14ac:dyDescent="0.25">
      <c r="A5" s="86" t="s">
        <v>38</v>
      </c>
      <c r="B5" s="118">
        <v>0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20">
        <f t="shared" ref="N5:N64" si="0">AVERAGE(B5:M5)</f>
        <v>0</v>
      </c>
      <c r="P5" s="120">
        <f t="shared" ref="P5:P8" si="1">AVERAGE(N5,N13,N21,N29,N37,N45,N53,N61,)</f>
        <v>0</v>
      </c>
    </row>
    <row r="6" spans="1:16" x14ac:dyDescent="0.25">
      <c r="A6" s="86" t="s">
        <v>53</v>
      </c>
      <c r="B6" s="118">
        <v>0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20">
        <f t="shared" si="0"/>
        <v>0</v>
      </c>
      <c r="P6" s="120">
        <f t="shared" si="1"/>
        <v>0</v>
      </c>
    </row>
    <row r="7" spans="1:16" x14ac:dyDescent="0.25">
      <c r="A7" s="86" t="s">
        <v>60</v>
      </c>
      <c r="B7" s="118">
        <v>0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20">
        <f t="shared" si="0"/>
        <v>0</v>
      </c>
      <c r="P7" s="120">
        <f t="shared" si="1"/>
        <v>0</v>
      </c>
    </row>
    <row r="8" spans="1:16" x14ac:dyDescent="0.25">
      <c r="A8" s="86" t="s">
        <v>67</v>
      </c>
      <c r="B8" s="118">
        <v>0</v>
      </c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20">
        <f t="shared" si="0"/>
        <v>0</v>
      </c>
      <c r="P8" s="120">
        <f t="shared" si="1"/>
        <v>0</v>
      </c>
    </row>
    <row r="9" spans="1:16" x14ac:dyDescent="0.25">
      <c r="N9" s="120"/>
    </row>
    <row r="10" spans="1:16" x14ac:dyDescent="0.25">
      <c r="A10" s="154" t="s">
        <v>95</v>
      </c>
      <c r="B10" s="84">
        <v>1</v>
      </c>
      <c r="C10" s="84">
        <v>2</v>
      </c>
      <c r="D10" s="84">
        <v>3</v>
      </c>
      <c r="E10" s="84">
        <v>4</v>
      </c>
      <c r="F10" s="84">
        <v>5</v>
      </c>
      <c r="G10" s="84">
        <v>6</v>
      </c>
      <c r="H10" s="84">
        <v>7</v>
      </c>
      <c r="I10" s="84">
        <v>8</v>
      </c>
      <c r="J10" s="84">
        <v>9</v>
      </c>
      <c r="K10" s="84">
        <v>10</v>
      </c>
      <c r="L10" s="84">
        <v>11</v>
      </c>
      <c r="M10" s="84">
        <v>12</v>
      </c>
      <c r="N10" s="120"/>
    </row>
    <row r="11" spans="1:16" x14ac:dyDescent="0.25">
      <c r="A11" s="154"/>
      <c r="B11" s="85">
        <v>44449</v>
      </c>
      <c r="C11" s="85">
        <v>44456</v>
      </c>
      <c r="D11" s="85">
        <v>44463</v>
      </c>
      <c r="E11" s="85">
        <v>44470</v>
      </c>
      <c r="F11" s="85">
        <v>44477</v>
      </c>
      <c r="G11" s="85">
        <v>44484</v>
      </c>
      <c r="H11" s="85">
        <v>44491</v>
      </c>
      <c r="I11" s="85">
        <v>44498</v>
      </c>
      <c r="J11" s="85">
        <v>44505</v>
      </c>
      <c r="K11" s="85">
        <v>44512</v>
      </c>
      <c r="L11" s="85">
        <v>44519</v>
      </c>
      <c r="M11" s="85">
        <v>44526</v>
      </c>
      <c r="N11" s="120"/>
    </row>
    <row r="12" spans="1:16" x14ac:dyDescent="0.25">
      <c r="A12" s="86" t="s">
        <v>680</v>
      </c>
      <c r="B12" s="118">
        <v>0</v>
      </c>
      <c r="C12" s="118">
        <v>1.888889</v>
      </c>
      <c r="D12" s="118">
        <v>2</v>
      </c>
      <c r="E12" s="118"/>
      <c r="F12" s="118"/>
      <c r="G12" s="118">
        <v>2</v>
      </c>
      <c r="H12" s="118">
        <v>1.875</v>
      </c>
      <c r="I12" s="118">
        <v>1.8888889</v>
      </c>
      <c r="J12" s="118">
        <v>0</v>
      </c>
      <c r="K12" s="118">
        <v>0</v>
      </c>
      <c r="L12" s="118">
        <v>2</v>
      </c>
      <c r="M12" s="118">
        <v>1.875</v>
      </c>
      <c r="N12" s="120">
        <f t="shared" si="0"/>
        <v>1.35277779</v>
      </c>
    </row>
    <row r="13" spans="1:16" x14ac:dyDescent="0.25">
      <c r="A13" s="86" t="s">
        <v>38</v>
      </c>
      <c r="B13" s="118">
        <v>0</v>
      </c>
      <c r="C13" s="118"/>
      <c r="D13" s="118"/>
      <c r="E13" s="118"/>
      <c r="F13" s="118"/>
      <c r="G13" s="118"/>
      <c r="H13" s="118"/>
      <c r="I13" s="118"/>
      <c r="J13" s="118">
        <v>0</v>
      </c>
      <c r="K13" s="118">
        <v>0</v>
      </c>
      <c r="L13" s="118"/>
      <c r="M13" s="118"/>
      <c r="N13" s="120">
        <f t="shared" si="0"/>
        <v>0</v>
      </c>
    </row>
    <row r="14" spans="1:16" x14ac:dyDescent="0.25">
      <c r="A14" s="86" t="s">
        <v>53</v>
      </c>
      <c r="B14" s="118">
        <v>0</v>
      </c>
      <c r="C14" s="118"/>
      <c r="D14" s="118"/>
      <c r="E14" s="118"/>
      <c r="F14" s="118"/>
      <c r="G14" s="118"/>
      <c r="H14" s="118"/>
      <c r="I14" s="118"/>
      <c r="J14" s="118">
        <v>0</v>
      </c>
      <c r="K14" s="118">
        <v>0</v>
      </c>
      <c r="L14" s="118"/>
      <c r="M14" s="118"/>
      <c r="N14" s="120">
        <f t="shared" si="0"/>
        <v>0</v>
      </c>
    </row>
    <row r="15" spans="1:16" x14ac:dyDescent="0.25">
      <c r="A15" s="86" t="s">
        <v>60</v>
      </c>
      <c r="B15" s="118">
        <v>0</v>
      </c>
      <c r="C15" s="118"/>
      <c r="D15" s="118"/>
      <c r="E15" s="118"/>
      <c r="F15" s="118"/>
      <c r="G15" s="118"/>
      <c r="H15" s="118"/>
      <c r="I15" s="118"/>
      <c r="J15" s="118">
        <v>0</v>
      </c>
      <c r="K15" s="118">
        <v>0</v>
      </c>
      <c r="L15" s="118"/>
      <c r="M15" s="118"/>
      <c r="N15" s="120">
        <f t="shared" si="0"/>
        <v>0</v>
      </c>
    </row>
    <row r="16" spans="1:16" x14ac:dyDescent="0.25">
      <c r="A16" s="86" t="s">
        <v>67</v>
      </c>
      <c r="B16" s="118">
        <v>0</v>
      </c>
      <c r="C16" s="118"/>
      <c r="D16" s="118"/>
      <c r="E16" s="118"/>
      <c r="F16" s="118"/>
      <c r="G16" s="118"/>
      <c r="H16" s="118"/>
      <c r="I16" s="118"/>
      <c r="J16" s="118">
        <v>0</v>
      </c>
      <c r="K16" s="118">
        <v>0</v>
      </c>
      <c r="L16" s="118"/>
      <c r="M16" s="118"/>
      <c r="N16" s="120">
        <f t="shared" si="0"/>
        <v>0</v>
      </c>
    </row>
    <row r="17" spans="1:14" x14ac:dyDescent="0.25">
      <c r="N17" s="120"/>
    </row>
    <row r="18" spans="1:14" x14ac:dyDescent="0.25">
      <c r="A18" s="154" t="s">
        <v>120</v>
      </c>
      <c r="B18" s="84">
        <v>1</v>
      </c>
      <c r="C18" s="84">
        <v>2</v>
      </c>
      <c r="D18" s="84">
        <v>3</v>
      </c>
      <c r="E18" s="84">
        <v>4</v>
      </c>
      <c r="F18" s="84">
        <v>5</v>
      </c>
      <c r="G18" s="84">
        <v>6</v>
      </c>
      <c r="H18" s="84">
        <v>7</v>
      </c>
      <c r="I18" s="84">
        <v>8</v>
      </c>
      <c r="J18" s="84">
        <v>9</v>
      </c>
      <c r="K18" s="84">
        <v>10</v>
      </c>
      <c r="L18" s="84">
        <v>11</v>
      </c>
      <c r="M18" s="84">
        <v>12</v>
      </c>
      <c r="N18" s="120"/>
    </row>
    <row r="19" spans="1:14" x14ac:dyDescent="0.25">
      <c r="A19" s="154"/>
      <c r="B19" s="85">
        <v>44449</v>
      </c>
      <c r="C19" s="85">
        <v>44456</v>
      </c>
      <c r="D19" s="85">
        <v>44463</v>
      </c>
      <c r="E19" s="85">
        <v>44470</v>
      </c>
      <c r="F19" s="85">
        <v>44477</v>
      </c>
      <c r="G19" s="85">
        <v>44484</v>
      </c>
      <c r="H19" s="85">
        <v>44491</v>
      </c>
      <c r="I19" s="85">
        <v>44498</v>
      </c>
      <c r="J19" s="85">
        <v>44505</v>
      </c>
      <c r="K19" s="85">
        <v>44512</v>
      </c>
      <c r="L19" s="85">
        <v>44519</v>
      </c>
      <c r="M19" s="85">
        <v>44526</v>
      </c>
      <c r="N19" s="120"/>
    </row>
    <row r="20" spans="1:14" x14ac:dyDescent="0.25">
      <c r="A20" s="86" t="s">
        <v>680</v>
      </c>
      <c r="B20" s="118">
        <v>0</v>
      </c>
      <c r="C20" s="118">
        <v>0</v>
      </c>
      <c r="D20" s="118">
        <v>0.375</v>
      </c>
      <c r="E20" s="118">
        <v>0</v>
      </c>
      <c r="F20" s="118">
        <v>0.375</v>
      </c>
      <c r="G20" s="118">
        <v>0.44</v>
      </c>
      <c r="H20" s="118">
        <v>0.375</v>
      </c>
      <c r="I20" s="118">
        <v>0.75</v>
      </c>
      <c r="J20" s="118">
        <v>0</v>
      </c>
      <c r="K20" s="118">
        <v>0</v>
      </c>
      <c r="L20" s="118">
        <v>0.75</v>
      </c>
      <c r="M20" s="118">
        <v>0.75</v>
      </c>
      <c r="N20" s="120">
        <f t="shared" si="0"/>
        <v>0.31791666666666668</v>
      </c>
    </row>
    <row r="21" spans="1:14" x14ac:dyDescent="0.25">
      <c r="A21" s="86" t="s">
        <v>38</v>
      </c>
      <c r="B21" s="118">
        <v>0</v>
      </c>
      <c r="C21" s="118">
        <v>0</v>
      </c>
      <c r="D21" s="118"/>
      <c r="E21" s="118">
        <v>0</v>
      </c>
      <c r="F21" s="118"/>
      <c r="G21" s="118"/>
      <c r="H21" s="118"/>
      <c r="I21" s="118"/>
      <c r="J21" s="118">
        <v>0</v>
      </c>
      <c r="K21" s="118">
        <v>0</v>
      </c>
      <c r="L21" s="118"/>
      <c r="M21" s="118"/>
      <c r="N21" s="120">
        <f t="shared" si="0"/>
        <v>0</v>
      </c>
    </row>
    <row r="22" spans="1:14" x14ac:dyDescent="0.25">
      <c r="A22" s="86" t="s">
        <v>53</v>
      </c>
      <c r="B22" s="118">
        <v>0</v>
      </c>
      <c r="C22" s="118">
        <v>0</v>
      </c>
      <c r="D22" s="118"/>
      <c r="E22" s="118">
        <v>0</v>
      </c>
      <c r="F22" s="118"/>
      <c r="G22" s="118"/>
      <c r="H22" s="118"/>
      <c r="I22" s="118"/>
      <c r="J22" s="118">
        <v>0</v>
      </c>
      <c r="K22" s="118">
        <v>0</v>
      </c>
      <c r="L22" s="118"/>
      <c r="M22" s="118"/>
      <c r="N22" s="120">
        <f t="shared" si="0"/>
        <v>0</v>
      </c>
    </row>
    <row r="23" spans="1:14" x14ac:dyDescent="0.25">
      <c r="A23" s="86" t="s">
        <v>60</v>
      </c>
      <c r="B23" s="118">
        <v>0</v>
      </c>
      <c r="C23" s="118">
        <v>0</v>
      </c>
      <c r="D23" s="118"/>
      <c r="E23" s="118">
        <v>0</v>
      </c>
      <c r="F23" s="118"/>
      <c r="G23" s="118"/>
      <c r="H23" s="118"/>
      <c r="I23" s="118"/>
      <c r="J23" s="118">
        <v>0</v>
      </c>
      <c r="K23" s="118">
        <v>0</v>
      </c>
      <c r="L23" s="118"/>
      <c r="M23" s="118"/>
      <c r="N23" s="120">
        <f t="shared" si="0"/>
        <v>0</v>
      </c>
    </row>
    <row r="24" spans="1:14" x14ac:dyDescent="0.25">
      <c r="A24" s="86" t="s">
        <v>67</v>
      </c>
      <c r="B24" s="118">
        <v>0</v>
      </c>
      <c r="C24" s="118">
        <v>0</v>
      </c>
      <c r="D24" s="118"/>
      <c r="E24" s="118">
        <v>0</v>
      </c>
      <c r="F24" s="118"/>
      <c r="G24" s="118"/>
      <c r="H24" s="118"/>
      <c r="I24" s="118"/>
      <c r="J24" s="118">
        <v>0</v>
      </c>
      <c r="K24" s="118">
        <v>0</v>
      </c>
      <c r="L24" s="118"/>
      <c r="M24" s="118"/>
      <c r="N24" s="120">
        <f t="shared" si="0"/>
        <v>0</v>
      </c>
    </row>
    <row r="25" spans="1:14" x14ac:dyDescent="0.25">
      <c r="N25" s="120"/>
    </row>
    <row r="26" spans="1:14" x14ac:dyDescent="0.25">
      <c r="A26" s="154" t="s">
        <v>164</v>
      </c>
      <c r="B26" s="84">
        <v>1</v>
      </c>
      <c r="C26" s="84">
        <v>2</v>
      </c>
      <c r="D26" s="84">
        <v>3</v>
      </c>
      <c r="E26" s="84">
        <v>4</v>
      </c>
      <c r="F26" s="84">
        <v>5</v>
      </c>
      <c r="G26" s="84">
        <v>6</v>
      </c>
      <c r="H26" s="84">
        <v>7</v>
      </c>
      <c r="I26" s="84">
        <v>8</v>
      </c>
      <c r="J26" s="84">
        <v>9</v>
      </c>
      <c r="K26" s="84">
        <v>10</v>
      </c>
      <c r="L26" s="84">
        <v>11</v>
      </c>
      <c r="M26" s="84">
        <v>12</v>
      </c>
      <c r="N26" s="120"/>
    </row>
    <row r="27" spans="1:14" x14ac:dyDescent="0.25">
      <c r="A27" s="154"/>
      <c r="B27" s="85">
        <v>44449</v>
      </c>
      <c r="C27" s="85">
        <v>44456</v>
      </c>
      <c r="D27" s="85">
        <v>44463</v>
      </c>
      <c r="E27" s="85">
        <v>44470</v>
      </c>
      <c r="F27" s="85">
        <v>44477</v>
      </c>
      <c r="G27" s="85">
        <v>44484</v>
      </c>
      <c r="H27" s="85">
        <v>44491</v>
      </c>
      <c r="I27" s="85">
        <v>44498</v>
      </c>
      <c r="J27" s="85">
        <v>44505</v>
      </c>
      <c r="K27" s="85">
        <v>44512</v>
      </c>
      <c r="L27" s="85">
        <v>44519</v>
      </c>
      <c r="M27" s="85">
        <v>44526</v>
      </c>
      <c r="N27" s="120"/>
    </row>
    <row r="28" spans="1:14" x14ac:dyDescent="0.25">
      <c r="A28" s="86" t="s">
        <v>680</v>
      </c>
      <c r="B28" s="118">
        <v>0</v>
      </c>
      <c r="C28" s="118">
        <v>1</v>
      </c>
      <c r="D28" s="118">
        <v>1.125</v>
      </c>
      <c r="F28" s="118">
        <v>1.87514286</v>
      </c>
      <c r="G28" s="118">
        <v>1.75</v>
      </c>
      <c r="H28" s="118">
        <v>1.4</v>
      </c>
      <c r="I28" s="118">
        <v>1.33</v>
      </c>
      <c r="J28" s="118"/>
      <c r="K28" s="118">
        <v>0.71428570999999996</v>
      </c>
      <c r="L28" s="118">
        <v>0.57142857000000002</v>
      </c>
      <c r="M28" s="118">
        <v>0.57142857000000002</v>
      </c>
      <c r="N28" s="120">
        <f t="shared" si="0"/>
        <v>1.0337285710000002</v>
      </c>
    </row>
    <row r="29" spans="1:14" x14ac:dyDescent="0.25">
      <c r="A29" s="86" t="s">
        <v>38</v>
      </c>
      <c r="B29" s="118">
        <v>0</v>
      </c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20">
        <f t="shared" si="0"/>
        <v>0</v>
      </c>
    </row>
    <row r="30" spans="1:14" x14ac:dyDescent="0.25">
      <c r="A30" s="86" t="s">
        <v>53</v>
      </c>
      <c r="B30" s="118">
        <v>0</v>
      </c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20">
        <f t="shared" si="0"/>
        <v>0</v>
      </c>
    </row>
    <row r="31" spans="1:14" x14ac:dyDescent="0.25">
      <c r="A31" s="86" t="s">
        <v>60</v>
      </c>
      <c r="B31" s="118">
        <v>0</v>
      </c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20">
        <f t="shared" si="0"/>
        <v>0</v>
      </c>
    </row>
    <row r="32" spans="1:14" x14ac:dyDescent="0.25">
      <c r="A32" s="86" t="s">
        <v>67</v>
      </c>
      <c r="B32" s="118">
        <v>0</v>
      </c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20">
        <f t="shared" si="0"/>
        <v>0</v>
      </c>
    </row>
    <row r="33" spans="1:14" x14ac:dyDescent="0.25">
      <c r="N33" s="120"/>
    </row>
    <row r="34" spans="1:14" x14ac:dyDescent="0.25">
      <c r="A34" s="154" t="s">
        <v>242</v>
      </c>
      <c r="B34" s="84">
        <v>1</v>
      </c>
      <c r="C34" s="84">
        <v>2</v>
      </c>
      <c r="D34" s="84">
        <v>3</v>
      </c>
      <c r="E34" s="84">
        <v>4</v>
      </c>
      <c r="F34" s="84">
        <v>5</v>
      </c>
      <c r="G34" s="84">
        <v>6</v>
      </c>
      <c r="H34" s="84">
        <v>7</v>
      </c>
      <c r="I34" s="84">
        <v>8</v>
      </c>
      <c r="J34" s="84">
        <v>9</v>
      </c>
      <c r="K34" s="84">
        <v>10</v>
      </c>
      <c r="L34" s="84">
        <v>11</v>
      </c>
      <c r="M34" s="84">
        <v>12</v>
      </c>
      <c r="N34" s="120"/>
    </row>
    <row r="35" spans="1:14" x14ac:dyDescent="0.25">
      <c r="A35" s="154"/>
      <c r="B35" s="85">
        <v>44449</v>
      </c>
      <c r="C35" s="85">
        <v>44456</v>
      </c>
      <c r="D35" s="85">
        <v>44463</v>
      </c>
      <c r="E35" s="85">
        <v>44470</v>
      </c>
      <c r="F35" s="85">
        <v>44477</v>
      </c>
      <c r="G35" s="85">
        <v>44484</v>
      </c>
      <c r="H35" s="85">
        <v>44491</v>
      </c>
      <c r="I35" s="85">
        <v>44498</v>
      </c>
      <c r="J35" s="85">
        <v>44505</v>
      </c>
      <c r="K35" s="85">
        <v>44512</v>
      </c>
      <c r="L35" s="85">
        <v>44519</v>
      </c>
      <c r="M35" s="85">
        <v>44526</v>
      </c>
      <c r="N35" s="120"/>
    </row>
    <row r="36" spans="1:14" x14ac:dyDescent="0.25">
      <c r="A36" s="86" t="s">
        <v>680</v>
      </c>
      <c r="B36" s="118">
        <v>0</v>
      </c>
      <c r="C36" s="118">
        <v>2</v>
      </c>
      <c r="D36" s="118">
        <v>1.875</v>
      </c>
      <c r="E36" s="118"/>
      <c r="F36" s="118">
        <v>2</v>
      </c>
      <c r="G36" s="118">
        <v>1.25</v>
      </c>
      <c r="H36" s="118">
        <v>1.75</v>
      </c>
      <c r="I36" s="118">
        <v>1.875</v>
      </c>
      <c r="J36" s="118"/>
      <c r="K36" s="118">
        <v>1.85714286</v>
      </c>
      <c r="L36" s="118">
        <v>0.625</v>
      </c>
      <c r="M36" s="118">
        <v>0.5</v>
      </c>
      <c r="N36" s="120">
        <f t="shared" si="0"/>
        <v>1.3732142860000001</v>
      </c>
    </row>
    <row r="37" spans="1:14" x14ac:dyDescent="0.25">
      <c r="A37" s="86" t="s">
        <v>38</v>
      </c>
      <c r="B37" s="118">
        <v>0</v>
      </c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20">
        <f t="shared" si="0"/>
        <v>0</v>
      </c>
    </row>
    <row r="38" spans="1:14" x14ac:dyDescent="0.25">
      <c r="A38" s="86" t="s">
        <v>53</v>
      </c>
      <c r="B38" s="118">
        <v>0</v>
      </c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20">
        <f t="shared" si="0"/>
        <v>0</v>
      </c>
    </row>
    <row r="39" spans="1:14" x14ac:dyDescent="0.25">
      <c r="A39" s="86" t="s">
        <v>60</v>
      </c>
      <c r="B39" s="118">
        <v>0</v>
      </c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20">
        <f t="shared" si="0"/>
        <v>0</v>
      </c>
    </row>
    <row r="40" spans="1:14" x14ac:dyDescent="0.25">
      <c r="A40" s="86" t="s">
        <v>67</v>
      </c>
      <c r="B40" s="118">
        <v>0</v>
      </c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20">
        <f t="shared" si="0"/>
        <v>0</v>
      </c>
    </row>
    <row r="41" spans="1:14" x14ac:dyDescent="0.25">
      <c r="N41" s="120"/>
    </row>
    <row r="42" spans="1:14" x14ac:dyDescent="0.25">
      <c r="A42" s="154" t="s">
        <v>301</v>
      </c>
      <c r="B42" s="84">
        <v>1</v>
      </c>
      <c r="C42" s="84">
        <v>2</v>
      </c>
      <c r="D42" s="84">
        <v>3</v>
      </c>
      <c r="E42" s="84">
        <v>4</v>
      </c>
      <c r="F42" s="84">
        <v>5</v>
      </c>
      <c r="G42" s="84">
        <v>6</v>
      </c>
      <c r="H42" s="84">
        <v>7</v>
      </c>
      <c r="I42" s="84">
        <v>8</v>
      </c>
      <c r="J42" s="84">
        <v>9</v>
      </c>
      <c r="K42" s="84">
        <v>10</v>
      </c>
      <c r="L42" s="84">
        <v>11</v>
      </c>
      <c r="M42" s="84">
        <v>12</v>
      </c>
      <c r="N42" s="120"/>
    </row>
    <row r="43" spans="1:14" x14ac:dyDescent="0.25">
      <c r="A43" s="154"/>
      <c r="B43" s="85">
        <v>44449</v>
      </c>
      <c r="C43" s="85">
        <v>44456</v>
      </c>
      <c r="D43" s="85">
        <v>44463</v>
      </c>
      <c r="E43" s="85">
        <v>44470</v>
      </c>
      <c r="F43" s="85">
        <v>44477</v>
      </c>
      <c r="G43" s="85">
        <v>44484</v>
      </c>
      <c r="H43" s="85">
        <v>44491</v>
      </c>
      <c r="I43" s="85">
        <v>44498</v>
      </c>
      <c r="J43" s="85">
        <v>44505</v>
      </c>
      <c r="K43" s="85">
        <v>44512</v>
      </c>
      <c r="L43" s="85">
        <v>44519</v>
      </c>
      <c r="M43" s="85">
        <v>44526</v>
      </c>
      <c r="N43" s="120"/>
    </row>
    <row r="44" spans="1:14" x14ac:dyDescent="0.25">
      <c r="A44" s="86" t="s">
        <v>680</v>
      </c>
      <c r="B44" s="118">
        <v>0</v>
      </c>
      <c r="C44" s="118">
        <v>2</v>
      </c>
      <c r="D44" s="118">
        <v>2</v>
      </c>
      <c r="E44" s="118"/>
      <c r="F44" s="118">
        <v>1.5</v>
      </c>
      <c r="G44" s="118">
        <v>1</v>
      </c>
      <c r="H44" s="118"/>
      <c r="I44" s="118"/>
      <c r="J44" s="118"/>
      <c r="K44" s="118">
        <v>1.1666666699999999</v>
      </c>
      <c r="L44" s="118">
        <v>0.8</v>
      </c>
      <c r="M44" s="118">
        <v>0.4</v>
      </c>
      <c r="N44" s="120">
        <f t="shared" si="0"/>
        <v>1.1083333337500001</v>
      </c>
    </row>
    <row r="45" spans="1:14" x14ac:dyDescent="0.25">
      <c r="A45" s="86" t="s">
        <v>38</v>
      </c>
      <c r="B45" s="118">
        <v>0</v>
      </c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20">
        <f t="shared" si="0"/>
        <v>0</v>
      </c>
    </row>
    <row r="46" spans="1:14" x14ac:dyDescent="0.25">
      <c r="A46" s="86" t="s">
        <v>53</v>
      </c>
      <c r="B46" s="118">
        <v>0</v>
      </c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20">
        <f t="shared" si="0"/>
        <v>0</v>
      </c>
    </row>
    <row r="47" spans="1:14" x14ac:dyDescent="0.25">
      <c r="A47" s="86" t="s">
        <v>60</v>
      </c>
      <c r="B47" s="118">
        <v>0</v>
      </c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20">
        <f t="shared" si="0"/>
        <v>0</v>
      </c>
    </row>
    <row r="48" spans="1:14" x14ac:dyDescent="0.25">
      <c r="A48" s="86" t="s">
        <v>67</v>
      </c>
      <c r="B48" s="118">
        <v>0</v>
      </c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20">
        <f t="shared" si="0"/>
        <v>0</v>
      </c>
    </row>
    <row r="49" spans="1:14" x14ac:dyDescent="0.25">
      <c r="N49" s="120"/>
    </row>
    <row r="50" spans="1:14" x14ac:dyDescent="0.25">
      <c r="A50" s="154" t="s">
        <v>378</v>
      </c>
      <c r="B50" s="84">
        <v>1</v>
      </c>
      <c r="C50" s="84">
        <v>2</v>
      </c>
      <c r="D50" s="84">
        <v>3</v>
      </c>
      <c r="E50" s="84">
        <v>4</v>
      </c>
      <c r="F50" s="84">
        <v>5</v>
      </c>
      <c r="G50" s="84">
        <v>6</v>
      </c>
      <c r="H50" s="84">
        <v>7</v>
      </c>
      <c r="I50" s="84">
        <v>8</v>
      </c>
      <c r="J50" s="84">
        <v>9</v>
      </c>
      <c r="K50" s="84">
        <v>10</v>
      </c>
      <c r="L50" s="84">
        <v>11</v>
      </c>
      <c r="M50" s="84">
        <v>12</v>
      </c>
      <c r="N50" s="120"/>
    </row>
    <row r="51" spans="1:14" x14ac:dyDescent="0.25">
      <c r="A51" s="154"/>
      <c r="B51" s="85">
        <v>44449</v>
      </c>
      <c r="C51" s="85">
        <v>44456</v>
      </c>
      <c r="D51" s="85">
        <v>44463</v>
      </c>
      <c r="E51" s="85">
        <v>44470</v>
      </c>
      <c r="F51" s="85">
        <v>44477</v>
      </c>
      <c r="G51" s="85">
        <v>44484</v>
      </c>
      <c r="H51" s="85">
        <v>44491</v>
      </c>
      <c r="I51" s="85">
        <v>44498</v>
      </c>
      <c r="J51" s="85">
        <v>44505</v>
      </c>
      <c r="K51" s="85">
        <v>44512</v>
      </c>
      <c r="L51" s="85">
        <v>44519</v>
      </c>
      <c r="M51" s="85">
        <v>44526</v>
      </c>
      <c r="N51" s="120"/>
    </row>
    <row r="52" spans="1:14" x14ac:dyDescent="0.25">
      <c r="A52" s="86" t="s">
        <v>680</v>
      </c>
      <c r="B52" s="118">
        <v>0</v>
      </c>
      <c r="C52" s="118">
        <v>2.1666666700000001</v>
      </c>
      <c r="D52" s="118">
        <v>2.28571429</v>
      </c>
      <c r="E52" s="118"/>
      <c r="F52" s="118">
        <v>1</v>
      </c>
      <c r="G52" s="118">
        <v>1.4</v>
      </c>
      <c r="H52" s="118">
        <v>1</v>
      </c>
      <c r="I52" s="118">
        <v>0.67</v>
      </c>
      <c r="J52" s="118"/>
      <c r="K52" s="118">
        <v>1</v>
      </c>
      <c r="L52" s="118">
        <v>0.57142857000000002</v>
      </c>
      <c r="M52" s="118">
        <v>0.375</v>
      </c>
      <c r="N52" s="120">
        <f t="shared" si="0"/>
        <v>1.0468809530000001</v>
      </c>
    </row>
    <row r="53" spans="1:14" x14ac:dyDescent="0.25">
      <c r="A53" s="86" t="s">
        <v>38</v>
      </c>
      <c r="B53" s="118">
        <v>0</v>
      </c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20">
        <f t="shared" si="0"/>
        <v>0</v>
      </c>
    </row>
    <row r="54" spans="1:14" x14ac:dyDescent="0.25">
      <c r="A54" s="86" t="s">
        <v>53</v>
      </c>
      <c r="B54" s="118">
        <v>0</v>
      </c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20">
        <f t="shared" si="0"/>
        <v>0</v>
      </c>
    </row>
    <row r="55" spans="1:14" x14ac:dyDescent="0.25">
      <c r="A55" s="86" t="s">
        <v>60</v>
      </c>
      <c r="B55" s="118">
        <v>0</v>
      </c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20">
        <f t="shared" si="0"/>
        <v>0</v>
      </c>
    </row>
    <row r="56" spans="1:14" x14ac:dyDescent="0.25">
      <c r="A56" s="86" t="s">
        <v>67</v>
      </c>
      <c r="B56" s="118">
        <v>0</v>
      </c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20">
        <f t="shared" si="0"/>
        <v>0</v>
      </c>
    </row>
    <row r="57" spans="1:14" x14ac:dyDescent="0.25">
      <c r="N57" s="120"/>
    </row>
    <row r="58" spans="1:14" x14ac:dyDescent="0.25">
      <c r="A58" s="154" t="s">
        <v>424</v>
      </c>
      <c r="B58" s="84">
        <v>1</v>
      </c>
      <c r="C58" s="84">
        <v>2</v>
      </c>
      <c r="D58" s="84">
        <v>3</v>
      </c>
      <c r="E58" s="84">
        <v>4</v>
      </c>
      <c r="F58" s="84">
        <v>5</v>
      </c>
      <c r="G58" s="84">
        <v>6</v>
      </c>
      <c r="H58" s="84">
        <v>7</v>
      </c>
      <c r="I58" s="84">
        <v>8</v>
      </c>
      <c r="J58" s="84">
        <v>9</v>
      </c>
      <c r="K58" s="84">
        <v>10</v>
      </c>
      <c r="L58" s="84">
        <v>11</v>
      </c>
      <c r="M58" s="84">
        <v>12</v>
      </c>
      <c r="N58" s="120"/>
    </row>
    <row r="59" spans="1:14" x14ac:dyDescent="0.25">
      <c r="A59" s="154"/>
      <c r="B59" s="85">
        <v>44449</v>
      </c>
      <c r="C59" s="85">
        <v>44456</v>
      </c>
      <c r="D59" s="85">
        <v>44463</v>
      </c>
      <c r="E59" s="85">
        <v>44470</v>
      </c>
      <c r="F59" s="85">
        <v>44477</v>
      </c>
      <c r="G59" s="85">
        <v>44484</v>
      </c>
      <c r="H59" s="85">
        <v>44491</v>
      </c>
      <c r="I59" s="85">
        <v>44498</v>
      </c>
      <c r="J59" s="85">
        <v>44505</v>
      </c>
      <c r="K59" s="85">
        <v>44512</v>
      </c>
      <c r="L59" s="85">
        <v>44519</v>
      </c>
      <c r="M59" s="85">
        <v>44526</v>
      </c>
      <c r="N59" s="120"/>
    </row>
    <row r="60" spans="1:14" x14ac:dyDescent="0.25">
      <c r="A60" s="86" t="s">
        <v>680</v>
      </c>
      <c r="B60" s="118">
        <v>0</v>
      </c>
      <c r="C60" s="118">
        <v>0</v>
      </c>
      <c r="D60" s="118">
        <v>1.22</v>
      </c>
      <c r="E60" s="118"/>
      <c r="F60" s="118">
        <v>1.3</v>
      </c>
      <c r="G60" s="118">
        <v>1.4</v>
      </c>
      <c r="H60" s="118">
        <v>1.1000000000000001</v>
      </c>
      <c r="I60" s="118">
        <v>1.1000000000000001</v>
      </c>
      <c r="J60" s="118"/>
      <c r="K60" s="118"/>
      <c r="L60" s="118">
        <v>1.33</v>
      </c>
      <c r="M60" s="118">
        <v>1.5</v>
      </c>
      <c r="N60" s="120">
        <f t="shared" si="0"/>
        <v>0.99444444444444435</v>
      </c>
    </row>
    <row r="61" spans="1:14" x14ac:dyDescent="0.25">
      <c r="A61" s="86" t="s">
        <v>38</v>
      </c>
      <c r="B61" s="118">
        <v>0</v>
      </c>
      <c r="C61" s="118">
        <v>0</v>
      </c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20">
        <f t="shared" si="0"/>
        <v>0</v>
      </c>
    </row>
    <row r="62" spans="1:14" x14ac:dyDescent="0.25">
      <c r="A62" s="86" t="s">
        <v>53</v>
      </c>
      <c r="B62" s="118">
        <v>0</v>
      </c>
      <c r="C62" s="118">
        <v>0</v>
      </c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20">
        <f t="shared" si="0"/>
        <v>0</v>
      </c>
    </row>
    <row r="63" spans="1:14" x14ac:dyDescent="0.25">
      <c r="A63" s="86" t="s">
        <v>60</v>
      </c>
      <c r="B63" s="118">
        <v>0</v>
      </c>
      <c r="C63" s="118">
        <v>0</v>
      </c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20">
        <f t="shared" si="0"/>
        <v>0</v>
      </c>
    </row>
    <row r="64" spans="1:14" x14ac:dyDescent="0.25">
      <c r="A64" s="86" t="s">
        <v>67</v>
      </c>
      <c r="B64" s="118">
        <v>0</v>
      </c>
      <c r="C64" s="118">
        <v>0</v>
      </c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20">
        <f t="shared" si="0"/>
        <v>0</v>
      </c>
    </row>
  </sheetData>
  <mergeCells count="8">
    <mergeCell ref="A50:A51"/>
    <mergeCell ref="A58:A59"/>
    <mergeCell ref="A2:A3"/>
    <mergeCell ref="A10:A11"/>
    <mergeCell ref="A18:A19"/>
    <mergeCell ref="A26:A27"/>
    <mergeCell ref="A34:A35"/>
    <mergeCell ref="A42:A43"/>
  </mergeCells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154D-D3B4-4160-96CF-CE63F871FF60}">
  <dimension ref="A2:P64"/>
  <sheetViews>
    <sheetView topLeftCell="B1" zoomScale="85" zoomScaleNormal="85" workbookViewId="0">
      <selection activeCell="L13" sqref="L13:M13"/>
    </sheetView>
  </sheetViews>
  <sheetFormatPr baseColWidth="10" defaultColWidth="11.54296875" defaultRowHeight="15" x14ac:dyDescent="0.25"/>
  <cols>
    <col min="1" max="1" width="24.54296875" customWidth="1"/>
    <col min="2" max="13" width="12.6328125" customWidth="1"/>
  </cols>
  <sheetData>
    <row r="2" spans="1:16" x14ac:dyDescent="0.25">
      <c r="A2" s="154" t="s">
        <v>1</v>
      </c>
      <c r="B2" s="84">
        <v>1</v>
      </c>
      <c r="C2" s="84">
        <v>2</v>
      </c>
      <c r="D2" s="84">
        <v>3</v>
      </c>
      <c r="E2" s="84">
        <v>4</v>
      </c>
      <c r="F2" s="84">
        <v>5</v>
      </c>
      <c r="G2" s="84">
        <v>6</v>
      </c>
      <c r="H2" s="84">
        <v>7</v>
      </c>
      <c r="I2" s="84">
        <v>8</v>
      </c>
      <c r="J2" s="84">
        <v>9</v>
      </c>
      <c r="K2" s="84">
        <v>10</v>
      </c>
      <c r="L2" s="84">
        <v>11</v>
      </c>
      <c r="M2" s="84">
        <v>12</v>
      </c>
    </row>
    <row r="3" spans="1:16" x14ac:dyDescent="0.25">
      <c r="A3" s="154"/>
      <c r="B3" s="85">
        <v>44449</v>
      </c>
      <c r="C3" s="85">
        <v>44456</v>
      </c>
      <c r="D3" s="85">
        <v>44463</v>
      </c>
      <c r="E3" s="85">
        <v>44470</v>
      </c>
      <c r="F3" s="85">
        <v>44477</v>
      </c>
      <c r="G3" s="85">
        <v>44484</v>
      </c>
      <c r="H3" s="85">
        <v>44491</v>
      </c>
      <c r="I3" s="85">
        <v>44498</v>
      </c>
      <c r="J3" s="85">
        <v>44505</v>
      </c>
      <c r="K3" s="85">
        <v>44512</v>
      </c>
      <c r="L3" s="85">
        <v>44519</v>
      </c>
      <c r="M3" s="85">
        <v>44526</v>
      </c>
    </row>
    <row r="4" spans="1:16" x14ac:dyDescent="0.25">
      <c r="A4" s="86" t="s">
        <v>680</v>
      </c>
      <c r="B4" s="118" t="s">
        <v>24</v>
      </c>
      <c r="C4" s="118" t="s">
        <v>24</v>
      </c>
      <c r="D4" s="118">
        <v>2.125</v>
      </c>
      <c r="E4" s="118" t="s">
        <v>24</v>
      </c>
      <c r="F4" s="118">
        <v>2.25</v>
      </c>
      <c r="G4" s="118">
        <v>2.5</v>
      </c>
      <c r="H4" s="118">
        <v>2.5714285710000002</v>
      </c>
      <c r="I4" s="118">
        <v>2.25</v>
      </c>
      <c r="J4" s="118" t="s">
        <v>24</v>
      </c>
      <c r="K4" s="118">
        <v>2.125</v>
      </c>
      <c r="L4" s="118" t="s">
        <v>24</v>
      </c>
      <c r="M4" s="118">
        <v>2.25</v>
      </c>
      <c r="N4" s="120">
        <f>AVERAGE(B4:M4)</f>
        <v>2.2959183672857142</v>
      </c>
      <c r="P4" s="120">
        <f>AVERAGE(N4,N12,N20,N28,N36,N44,N52,N60,)</f>
        <v>1.3212811885717308</v>
      </c>
    </row>
    <row r="5" spans="1:16" x14ac:dyDescent="0.25">
      <c r="A5" s="86" t="s">
        <v>38</v>
      </c>
      <c r="B5" s="118" t="s">
        <v>24</v>
      </c>
      <c r="C5" s="118" t="s">
        <v>24</v>
      </c>
      <c r="D5" s="118">
        <v>0.5</v>
      </c>
      <c r="E5" s="118" t="s">
        <v>24</v>
      </c>
      <c r="F5" s="118">
        <v>1</v>
      </c>
      <c r="G5" s="118">
        <v>1</v>
      </c>
      <c r="H5" s="118">
        <v>1</v>
      </c>
      <c r="I5" s="118">
        <v>1.5</v>
      </c>
      <c r="J5" s="118" t="s">
        <v>24</v>
      </c>
      <c r="K5" s="118">
        <v>2</v>
      </c>
      <c r="L5" s="118" t="s">
        <v>24</v>
      </c>
      <c r="M5" s="118">
        <v>0.5</v>
      </c>
      <c r="N5" s="120">
        <f t="shared" ref="N5:N64" si="0">AVERAGE(B5:M5)</f>
        <v>1.0714285714285714</v>
      </c>
      <c r="P5" s="120" t="e">
        <f t="shared" ref="P5:P8" si="1">AVERAGE(N5,N13,N21,N29,N37,N45,N53,N61,)</f>
        <v>#DIV/0!</v>
      </c>
    </row>
    <row r="6" spans="1:16" x14ac:dyDescent="0.25">
      <c r="A6" s="86" t="s">
        <v>53</v>
      </c>
      <c r="B6" s="118" t="s">
        <v>24</v>
      </c>
      <c r="C6" s="118" t="s">
        <v>24</v>
      </c>
      <c r="D6" s="118">
        <v>3</v>
      </c>
      <c r="E6" s="118" t="s">
        <v>24</v>
      </c>
      <c r="F6" s="118">
        <v>3</v>
      </c>
      <c r="G6" s="118">
        <v>3</v>
      </c>
      <c r="H6" s="118">
        <v>3</v>
      </c>
      <c r="I6" s="118">
        <v>2.5</v>
      </c>
      <c r="J6" s="118" t="s">
        <v>24</v>
      </c>
      <c r="K6" s="118">
        <v>3</v>
      </c>
      <c r="L6" s="118" t="s">
        <v>24</v>
      </c>
      <c r="M6" s="118">
        <v>2.5</v>
      </c>
      <c r="N6" s="120">
        <f t="shared" si="0"/>
        <v>2.8571428571428572</v>
      </c>
      <c r="P6" s="120" t="e">
        <f t="shared" si="1"/>
        <v>#DIV/0!</v>
      </c>
    </row>
    <row r="7" spans="1:16" x14ac:dyDescent="0.25">
      <c r="A7" s="86" t="s">
        <v>60</v>
      </c>
      <c r="B7" s="118" t="s">
        <v>24</v>
      </c>
      <c r="C7" s="118" t="s">
        <v>24</v>
      </c>
      <c r="D7" s="118">
        <v>2</v>
      </c>
      <c r="E7" s="118" t="s">
        <v>24</v>
      </c>
      <c r="F7" s="118">
        <v>3</v>
      </c>
      <c r="G7" s="118">
        <v>3</v>
      </c>
      <c r="H7" s="118">
        <v>2</v>
      </c>
      <c r="I7" s="118">
        <v>2</v>
      </c>
      <c r="J7" s="118" t="s">
        <v>24</v>
      </c>
      <c r="K7" s="118">
        <v>2</v>
      </c>
      <c r="L7" s="118" t="s">
        <v>24</v>
      </c>
      <c r="M7" s="118">
        <v>2</v>
      </c>
      <c r="N7" s="120">
        <f t="shared" si="0"/>
        <v>2.2857142857142856</v>
      </c>
      <c r="P7" s="120" t="e">
        <f t="shared" si="1"/>
        <v>#DIV/0!</v>
      </c>
    </row>
    <row r="8" spans="1:16" x14ac:dyDescent="0.25">
      <c r="A8" s="86" t="s">
        <v>67</v>
      </c>
      <c r="B8" s="118" t="s">
        <v>24</v>
      </c>
      <c r="C8" s="118" t="s">
        <v>24</v>
      </c>
      <c r="D8" s="118">
        <v>2</v>
      </c>
      <c r="E8" s="118" t="s">
        <v>24</v>
      </c>
      <c r="F8" s="118">
        <v>3</v>
      </c>
      <c r="G8" s="118">
        <v>2</v>
      </c>
      <c r="H8" s="118">
        <v>3</v>
      </c>
      <c r="I8" s="118">
        <v>2</v>
      </c>
      <c r="J8" s="118" t="s">
        <v>24</v>
      </c>
      <c r="K8" s="118">
        <v>2</v>
      </c>
      <c r="L8" s="118" t="s">
        <v>24</v>
      </c>
      <c r="M8" s="118">
        <v>2</v>
      </c>
      <c r="N8" s="120">
        <f t="shared" si="0"/>
        <v>2.2857142857142856</v>
      </c>
      <c r="P8" s="120" t="e">
        <f t="shared" si="1"/>
        <v>#DIV/0!</v>
      </c>
    </row>
    <row r="9" spans="1:16" x14ac:dyDescent="0.25">
      <c r="N9" s="120"/>
    </row>
    <row r="10" spans="1:16" x14ac:dyDescent="0.25">
      <c r="A10" s="154" t="s">
        <v>95</v>
      </c>
      <c r="B10" s="84">
        <v>1</v>
      </c>
      <c r="C10" s="84">
        <v>2</v>
      </c>
      <c r="D10" s="84">
        <v>3</v>
      </c>
      <c r="E10" s="84">
        <v>4</v>
      </c>
      <c r="F10" s="84">
        <v>5</v>
      </c>
      <c r="G10" s="84">
        <v>6</v>
      </c>
      <c r="H10" s="84">
        <v>7</v>
      </c>
      <c r="I10" s="84">
        <v>8</v>
      </c>
      <c r="J10" s="84">
        <v>9</v>
      </c>
      <c r="K10" s="84">
        <v>10</v>
      </c>
      <c r="L10" s="84">
        <v>11</v>
      </c>
      <c r="M10" s="84">
        <v>12</v>
      </c>
      <c r="N10" s="120"/>
    </row>
    <row r="11" spans="1:16" x14ac:dyDescent="0.25">
      <c r="A11" s="154"/>
      <c r="B11" s="85">
        <v>44449</v>
      </c>
      <c r="C11" s="85">
        <v>44456</v>
      </c>
      <c r="D11" s="85">
        <v>44463</v>
      </c>
      <c r="E11" s="85">
        <v>44470</v>
      </c>
      <c r="F11" s="85">
        <v>44477</v>
      </c>
      <c r="G11" s="85">
        <v>44484</v>
      </c>
      <c r="H11" s="85">
        <v>44491</v>
      </c>
      <c r="I11" s="85">
        <v>44498</v>
      </c>
      <c r="J11" s="85">
        <v>44505</v>
      </c>
      <c r="K11" s="85">
        <v>44512</v>
      </c>
      <c r="L11" s="85">
        <v>44519</v>
      </c>
      <c r="M11" s="85">
        <v>44526</v>
      </c>
      <c r="N11" s="120"/>
    </row>
    <row r="12" spans="1:16" x14ac:dyDescent="0.25">
      <c r="A12" s="86" t="s">
        <v>680</v>
      </c>
      <c r="B12" s="118"/>
      <c r="C12" s="118">
        <v>2</v>
      </c>
      <c r="D12" s="118">
        <v>2.11</v>
      </c>
      <c r="E12" s="118"/>
      <c r="F12" s="118"/>
      <c r="G12" s="118">
        <v>2.11</v>
      </c>
      <c r="H12" s="118">
        <v>2</v>
      </c>
      <c r="I12" s="118">
        <v>2</v>
      </c>
      <c r="J12" s="118"/>
      <c r="K12" s="118"/>
      <c r="L12" s="118">
        <v>2.1111110000000002</v>
      </c>
      <c r="M12" s="118">
        <v>2</v>
      </c>
      <c r="N12" s="120">
        <f t="shared" si="0"/>
        <v>2.0473015714285716</v>
      </c>
    </row>
    <row r="13" spans="1:16" x14ac:dyDescent="0.25">
      <c r="A13" s="86" t="s">
        <v>38</v>
      </c>
      <c r="B13" s="118"/>
      <c r="C13" s="118">
        <v>1.6666666666666667</v>
      </c>
      <c r="D13" s="118">
        <v>1</v>
      </c>
      <c r="E13" s="118"/>
      <c r="F13" s="118"/>
      <c r="G13" s="118">
        <v>1</v>
      </c>
      <c r="H13" s="118">
        <v>1</v>
      </c>
      <c r="I13" s="118">
        <v>1</v>
      </c>
      <c r="J13" s="118"/>
      <c r="K13" s="118"/>
      <c r="L13" s="118">
        <v>1</v>
      </c>
      <c r="M13" s="118">
        <v>1</v>
      </c>
      <c r="N13" s="120">
        <f t="shared" si="0"/>
        <v>1.0952380952380953</v>
      </c>
    </row>
    <row r="14" spans="1:16" x14ac:dyDescent="0.25">
      <c r="A14" s="86" t="s">
        <v>53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20" t="e">
        <f t="shared" si="0"/>
        <v>#DIV/0!</v>
      </c>
    </row>
    <row r="15" spans="1:16" x14ac:dyDescent="0.25">
      <c r="A15" s="86" t="s">
        <v>60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20" t="e">
        <f t="shared" si="0"/>
        <v>#DIV/0!</v>
      </c>
    </row>
    <row r="16" spans="1:16" x14ac:dyDescent="0.25">
      <c r="A16" s="86" t="s">
        <v>67</v>
      </c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20" t="e">
        <f t="shared" si="0"/>
        <v>#DIV/0!</v>
      </c>
    </row>
    <row r="17" spans="1:14" x14ac:dyDescent="0.25">
      <c r="N17" s="120"/>
    </row>
    <row r="18" spans="1:14" x14ac:dyDescent="0.25">
      <c r="A18" s="154" t="s">
        <v>120</v>
      </c>
      <c r="B18" s="84">
        <v>1</v>
      </c>
      <c r="C18" s="84">
        <v>2</v>
      </c>
      <c r="D18" s="84">
        <v>3</v>
      </c>
      <c r="E18" s="84">
        <v>4</v>
      </c>
      <c r="F18" s="84">
        <v>5</v>
      </c>
      <c r="G18" s="84">
        <v>6</v>
      </c>
      <c r="H18" s="84">
        <v>7</v>
      </c>
      <c r="I18" s="84">
        <v>8</v>
      </c>
      <c r="J18" s="84">
        <v>9</v>
      </c>
      <c r="K18" s="84">
        <v>10</v>
      </c>
      <c r="L18" s="84">
        <v>11</v>
      </c>
      <c r="M18" s="84">
        <v>12</v>
      </c>
      <c r="N18" s="120"/>
    </row>
    <row r="19" spans="1:14" x14ac:dyDescent="0.25">
      <c r="A19" s="154"/>
      <c r="B19" s="85">
        <v>44449</v>
      </c>
      <c r="C19" s="85">
        <v>44456</v>
      </c>
      <c r="D19" s="85">
        <v>44463</v>
      </c>
      <c r="E19" s="85">
        <v>44470</v>
      </c>
      <c r="F19" s="85">
        <v>44477</v>
      </c>
      <c r="G19" s="85">
        <v>44484</v>
      </c>
      <c r="H19" s="85">
        <v>44491</v>
      </c>
      <c r="I19" s="85">
        <v>44498</v>
      </c>
      <c r="J19" s="85">
        <v>44505</v>
      </c>
      <c r="K19" s="85">
        <v>44512</v>
      </c>
      <c r="L19" s="85">
        <v>44519</v>
      </c>
      <c r="M19" s="85">
        <v>44526</v>
      </c>
      <c r="N19" s="120"/>
    </row>
    <row r="20" spans="1:14" x14ac:dyDescent="0.25">
      <c r="A20" s="86" t="s">
        <v>680</v>
      </c>
      <c r="B20" s="118"/>
      <c r="C20" s="118"/>
      <c r="D20" s="118">
        <v>0.56000000000000005</v>
      </c>
      <c r="E20" s="118"/>
      <c r="F20" s="118">
        <v>0.56000000000000005</v>
      </c>
      <c r="G20" s="118">
        <v>0.56000000000000005</v>
      </c>
      <c r="H20" s="118">
        <v>0.375</v>
      </c>
      <c r="I20" s="118">
        <v>1.11111111</v>
      </c>
      <c r="J20" s="118"/>
      <c r="K20" s="118"/>
      <c r="L20" s="118">
        <v>1</v>
      </c>
      <c r="M20" s="118">
        <v>1.1100000000000001</v>
      </c>
      <c r="N20" s="120">
        <f t="shared" si="0"/>
        <v>0.75373015857142867</v>
      </c>
    </row>
    <row r="21" spans="1:14" x14ac:dyDescent="0.25">
      <c r="A21" s="86" t="s">
        <v>38</v>
      </c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20" t="e">
        <f t="shared" si="0"/>
        <v>#DIV/0!</v>
      </c>
    </row>
    <row r="22" spans="1:14" x14ac:dyDescent="0.25">
      <c r="A22" s="86" t="s">
        <v>53</v>
      </c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20" t="e">
        <f t="shared" si="0"/>
        <v>#DIV/0!</v>
      </c>
    </row>
    <row r="23" spans="1:14" x14ac:dyDescent="0.25">
      <c r="A23" s="86" t="s">
        <v>60</v>
      </c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20" t="e">
        <f t="shared" si="0"/>
        <v>#DIV/0!</v>
      </c>
    </row>
    <row r="24" spans="1:14" x14ac:dyDescent="0.25">
      <c r="A24" s="86" t="s">
        <v>67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20" t="e">
        <f t="shared" si="0"/>
        <v>#DIV/0!</v>
      </c>
    </row>
    <row r="25" spans="1:14" x14ac:dyDescent="0.25">
      <c r="N25" s="120"/>
    </row>
    <row r="26" spans="1:14" x14ac:dyDescent="0.25">
      <c r="A26" s="154" t="s">
        <v>164</v>
      </c>
      <c r="B26" s="84">
        <v>1</v>
      </c>
      <c r="C26" s="84">
        <v>2</v>
      </c>
      <c r="D26" s="84">
        <v>3</v>
      </c>
      <c r="E26" s="84">
        <v>4</v>
      </c>
      <c r="F26" s="84">
        <v>5</v>
      </c>
      <c r="G26" s="84">
        <v>6</v>
      </c>
      <c r="H26" s="84">
        <v>7</v>
      </c>
      <c r="I26" s="84">
        <v>8</v>
      </c>
      <c r="J26" s="84">
        <v>9</v>
      </c>
      <c r="K26" s="84">
        <v>10</v>
      </c>
      <c r="L26" s="84">
        <v>11</v>
      </c>
      <c r="M26" s="84">
        <v>12</v>
      </c>
      <c r="N26" s="120"/>
    </row>
    <row r="27" spans="1:14" x14ac:dyDescent="0.25">
      <c r="A27" s="154"/>
      <c r="B27" s="85">
        <v>44449</v>
      </c>
      <c r="C27" s="85">
        <v>44456</v>
      </c>
      <c r="D27" s="85">
        <v>44463</v>
      </c>
      <c r="E27" s="85">
        <v>44470</v>
      </c>
      <c r="F27" s="85">
        <v>44477</v>
      </c>
      <c r="G27" s="85">
        <v>44484</v>
      </c>
      <c r="H27" s="85">
        <v>44491</v>
      </c>
      <c r="I27" s="85">
        <v>44498</v>
      </c>
      <c r="J27" s="85">
        <v>44505</v>
      </c>
      <c r="K27" s="85">
        <v>44512</v>
      </c>
      <c r="L27" s="85">
        <v>44519</v>
      </c>
      <c r="M27" s="85">
        <v>44526</v>
      </c>
      <c r="N27" s="120"/>
    </row>
    <row r="28" spans="1:14" x14ac:dyDescent="0.25">
      <c r="A28" s="86" t="s">
        <v>680</v>
      </c>
      <c r="B28" s="118"/>
      <c r="C28" s="118">
        <v>1.89</v>
      </c>
      <c r="D28" s="118">
        <v>1.5</v>
      </c>
      <c r="E28" s="118"/>
      <c r="F28" s="118">
        <v>2.8571428999999999</v>
      </c>
      <c r="G28" s="118">
        <v>2.375</v>
      </c>
      <c r="H28" s="119">
        <v>1.4</v>
      </c>
      <c r="I28" s="118">
        <v>1.33</v>
      </c>
      <c r="J28" s="118"/>
      <c r="K28" s="118">
        <v>0.42857142999999998</v>
      </c>
      <c r="L28" s="118">
        <v>0.42857142999999998</v>
      </c>
      <c r="M28" s="118">
        <v>0.5</v>
      </c>
      <c r="N28" s="120">
        <f t="shared" si="0"/>
        <v>1.4121428622222223</v>
      </c>
    </row>
    <row r="29" spans="1:14" x14ac:dyDescent="0.25">
      <c r="A29" s="86" t="s">
        <v>38</v>
      </c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20" t="e">
        <f t="shared" si="0"/>
        <v>#DIV/0!</v>
      </c>
    </row>
    <row r="30" spans="1:14" x14ac:dyDescent="0.25">
      <c r="A30" s="86" t="s">
        <v>53</v>
      </c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20" t="e">
        <f t="shared" si="0"/>
        <v>#DIV/0!</v>
      </c>
    </row>
    <row r="31" spans="1:14" x14ac:dyDescent="0.25">
      <c r="A31" s="86" t="s">
        <v>60</v>
      </c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20" t="e">
        <f t="shared" si="0"/>
        <v>#DIV/0!</v>
      </c>
    </row>
    <row r="32" spans="1:14" x14ac:dyDescent="0.25">
      <c r="A32" s="86" t="s">
        <v>67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20" t="e">
        <f t="shared" si="0"/>
        <v>#DIV/0!</v>
      </c>
    </row>
    <row r="33" spans="1:14" x14ac:dyDescent="0.25">
      <c r="N33" s="120"/>
    </row>
    <row r="34" spans="1:14" x14ac:dyDescent="0.25">
      <c r="A34" s="154" t="s">
        <v>242</v>
      </c>
      <c r="B34" s="84">
        <v>1</v>
      </c>
      <c r="C34" s="84">
        <v>2</v>
      </c>
      <c r="D34" s="84">
        <v>3</v>
      </c>
      <c r="E34" s="84">
        <v>4</v>
      </c>
      <c r="F34" s="84">
        <v>5</v>
      </c>
      <c r="G34" s="84">
        <v>6</v>
      </c>
      <c r="H34" s="84">
        <v>7</v>
      </c>
      <c r="I34" s="84">
        <v>8</v>
      </c>
      <c r="J34" s="84">
        <v>9</v>
      </c>
      <c r="K34" s="84">
        <v>10</v>
      </c>
      <c r="L34" s="84">
        <v>11</v>
      </c>
      <c r="M34" s="84">
        <v>12</v>
      </c>
      <c r="N34" s="120"/>
    </row>
    <row r="35" spans="1:14" x14ac:dyDescent="0.25">
      <c r="A35" s="154"/>
      <c r="B35" s="85">
        <v>44449</v>
      </c>
      <c r="C35" s="85">
        <v>44456</v>
      </c>
      <c r="D35" s="85">
        <v>44463</v>
      </c>
      <c r="E35" s="85">
        <v>44470</v>
      </c>
      <c r="F35" s="85">
        <v>44477</v>
      </c>
      <c r="G35" s="85">
        <v>44484</v>
      </c>
      <c r="H35" s="85">
        <v>44491</v>
      </c>
      <c r="I35" s="85">
        <v>44498</v>
      </c>
      <c r="J35" s="85">
        <v>44505</v>
      </c>
      <c r="K35" s="85">
        <v>44512</v>
      </c>
      <c r="L35" s="85">
        <v>44519</v>
      </c>
      <c r="M35" s="85">
        <v>44526</v>
      </c>
      <c r="N35" s="120"/>
    </row>
    <row r="36" spans="1:14" x14ac:dyDescent="0.25">
      <c r="A36" s="86" t="s">
        <v>680</v>
      </c>
      <c r="B36" s="118"/>
      <c r="C36" s="118">
        <v>2.4285714299999999</v>
      </c>
      <c r="D36" s="118">
        <v>2.125</v>
      </c>
      <c r="E36" s="118"/>
      <c r="F36" s="118">
        <v>2.25</v>
      </c>
      <c r="G36" s="118">
        <v>1.125</v>
      </c>
      <c r="H36" s="118">
        <v>1.75</v>
      </c>
      <c r="I36" s="118">
        <v>1.875</v>
      </c>
      <c r="J36" s="118"/>
      <c r="K36" s="118">
        <v>1.71428571</v>
      </c>
      <c r="L36" s="118">
        <v>0.625</v>
      </c>
      <c r="M36" s="118">
        <v>0.75</v>
      </c>
      <c r="N36" s="120">
        <f t="shared" si="0"/>
        <v>1.6269841266666667</v>
      </c>
    </row>
    <row r="37" spans="1:14" x14ac:dyDescent="0.25">
      <c r="A37" s="86" t="s">
        <v>38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20" t="e">
        <f t="shared" si="0"/>
        <v>#DIV/0!</v>
      </c>
    </row>
    <row r="38" spans="1:14" x14ac:dyDescent="0.25">
      <c r="A38" s="86" t="s">
        <v>53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20" t="e">
        <f t="shared" si="0"/>
        <v>#DIV/0!</v>
      </c>
    </row>
    <row r="39" spans="1:14" x14ac:dyDescent="0.25">
      <c r="A39" s="86" t="s">
        <v>60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20" t="e">
        <f t="shared" si="0"/>
        <v>#DIV/0!</v>
      </c>
    </row>
    <row r="40" spans="1:14" x14ac:dyDescent="0.25">
      <c r="A40" s="86" t="s">
        <v>67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20" t="e">
        <f t="shared" si="0"/>
        <v>#DIV/0!</v>
      </c>
    </row>
    <row r="41" spans="1:14" x14ac:dyDescent="0.25">
      <c r="N41" s="120"/>
    </row>
    <row r="42" spans="1:14" x14ac:dyDescent="0.25">
      <c r="A42" s="154" t="s">
        <v>301</v>
      </c>
      <c r="B42" s="84">
        <v>1</v>
      </c>
      <c r="C42" s="84">
        <v>2</v>
      </c>
      <c r="D42" s="84">
        <v>3</v>
      </c>
      <c r="E42" s="84">
        <v>4</v>
      </c>
      <c r="F42" s="84">
        <v>5</v>
      </c>
      <c r="G42" s="84">
        <v>6</v>
      </c>
      <c r="H42" s="84">
        <v>7</v>
      </c>
      <c r="I42" s="84">
        <v>8</v>
      </c>
      <c r="J42" s="84">
        <v>9</v>
      </c>
      <c r="K42" s="84">
        <v>10</v>
      </c>
      <c r="L42" s="84">
        <v>11</v>
      </c>
      <c r="M42" s="84">
        <v>12</v>
      </c>
      <c r="N42" s="120"/>
    </row>
    <row r="43" spans="1:14" x14ac:dyDescent="0.25">
      <c r="A43" s="154"/>
      <c r="B43" s="85">
        <v>44449</v>
      </c>
      <c r="C43" s="85">
        <v>44456</v>
      </c>
      <c r="D43" s="85">
        <v>44463</v>
      </c>
      <c r="E43" s="85">
        <v>44470</v>
      </c>
      <c r="F43" s="85">
        <v>44477</v>
      </c>
      <c r="G43" s="85">
        <v>44484</v>
      </c>
      <c r="H43" s="85">
        <v>44491</v>
      </c>
      <c r="I43" s="85">
        <v>44498</v>
      </c>
      <c r="J43" s="85">
        <v>44505</v>
      </c>
      <c r="K43" s="85">
        <v>44512</v>
      </c>
      <c r="L43" s="85">
        <v>44519</v>
      </c>
      <c r="M43" s="85">
        <v>44526</v>
      </c>
      <c r="N43" s="120"/>
    </row>
    <row r="44" spans="1:14" x14ac:dyDescent="0.25">
      <c r="A44" s="86" t="s">
        <v>680</v>
      </c>
      <c r="B44" s="120"/>
      <c r="C44" s="118">
        <v>2.8571428571428572</v>
      </c>
      <c r="D44" s="118">
        <v>2.8571428571428572</v>
      </c>
      <c r="E44" s="118"/>
      <c r="F44" s="118">
        <v>1.5</v>
      </c>
      <c r="G44" s="118">
        <v>1.4</v>
      </c>
      <c r="H44" s="118"/>
      <c r="I44" s="118"/>
      <c r="J44" s="118"/>
      <c r="K44" s="118">
        <v>1.5</v>
      </c>
      <c r="L44" s="118">
        <v>0.66666666669999997</v>
      </c>
      <c r="M44" s="118">
        <v>0.66666666669999997</v>
      </c>
      <c r="N44" s="120">
        <f t="shared" si="0"/>
        <v>1.6353741496693874</v>
      </c>
    </row>
    <row r="45" spans="1:14" x14ac:dyDescent="0.25">
      <c r="A45" s="86" t="s">
        <v>38</v>
      </c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20" t="e">
        <f t="shared" si="0"/>
        <v>#DIV/0!</v>
      </c>
    </row>
    <row r="46" spans="1:14" x14ac:dyDescent="0.25">
      <c r="A46" s="86" t="s">
        <v>53</v>
      </c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20" t="e">
        <f t="shared" si="0"/>
        <v>#DIV/0!</v>
      </c>
    </row>
    <row r="47" spans="1:14" x14ac:dyDescent="0.25">
      <c r="A47" s="86" t="s">
        <v>60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20" t="e">
        <f t="shared" si="0"/>
        <v>#DIV/0!</v>
      </c>
    </row>
    <row r="48" spans="1:14" x14ac:dyDescent="0.25">
      <c r="A48" s="86" t="s">
        <v>67</v>
      </c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20" t="e">
        <f t="shared" si="0"/>
        <v>#DIV/0!</v>
      </c>
    </row>
    <row r="49" spans="1:14" x14ac:dyDescent="0.25">
      <c r="N49" s="120"/>
    </row>
    <row r="50" spans="1:14" x14ac:dyDescent="0.25">
      <c r="A50" s="154" t="s">
        <v>378</v>
      </c>
      <c r="B50" s="84">
        <v>1</v>
      </c>
      <c r="C50" s="84">
        <v>2</v>
      </c>
      <c r="D50" s="84">
        <v>3</v>
      </c>
      <c r="E50" s="84">
        <v>4</v>
      </c>
      <c r="F50" s="84">
        <v>5</v>
      </c>
      <c r="G50" s="84">
        <v>6</v>
      </c>
      <c r="H50" s="84">
        <v>7</v>
      </c>
      <c r="I50" s="84">
        <v>8</v>
      </c>
      <c r="J50" s="84">
        <v>9</v>
      </c>
      <c r="K50" s="84">
        <v>10</v>
      </c>
      <c r="L50" s="84">
        <v>11</v>
      </c>
      <c r="M50" s="84">
        <v>12</v>
      </c>
      <c r="N50" s="120"/>
    </row>
    <row r="51" spans="1:14" x14ac:dyDescent="0.25">
      <c r="A51" s="154"/>
      <c r="B51" s="85">
        <v>44449</v>
      </c>
      <c r="C51" s="85">
        <v>44456</v>
      </c>
      <c r="D51" s="85">
        <v>44463</v>
      </c>
      <c r="E51" s="85">
        <v>44470</v>
      </c>
      <c r="F51" s="85">
        <v>44477</v>
      </c>
      <c r="G51" s="85">
        <v>44484</v>
      </c>
      <c r="H51" s="85">
        <v>44491</v>
      </c>
      <c r="I51" s="85">
        <v>44498</v>
      </c>
      <c r="J51" s="85">
        <v>44505</v>
      </c>
      <c r="K51" s="85">
        <v>44512</v>
      </c>
      <c r="L51" s="85">
        <v>44519</v>
      </c>
      <c r="M51" s="85">
        <v>44526</v>
      </c>
      <c r="N51" s="120"/>
    </row>
    <row r="52" spans="1:14" x14ac:dyDescent="0.25">
      <c r="A52" s="86" t="s">
        <v>680</v>
      </c>
      <c r="B52" s="118"/>
      <c r="C52" s="118">
        <v>1.8571428571428572</v>
      </c>
      <c r="D52" s="118">
        <v>2.25</v>
      </c>
      <c r="E52" s="118"/>
      <c r="F52" s="118">
        <v>1.28571429</v>
      </c>
      <c r="G52" s="118">
        <v>1.6</v>
      </c>
      <c r="H52" s="118">
        <v>1</v>
      </c>
      <c r="I52" s="118">
        <v>0.67</v>
      </c>
      <c r="J52" s="118"/>
      <c r="K52" s="118">
        <v>1</v>
      </c>
      <c r="L52" s="118">
        <v>0.28571428999999998</v>
      </c>
      <c r="M52" s="118">
        <v>0.375</v>
      </c>
      <c r="N52" s="120">
        <f t="shared" si="0"/>
        <v>1.147063493015873</v>
      </c>
    </row>
    <row r="53" spans="1:14" x14ac:dyDescent="0.25">
      <c r="A53" s="86" t="s">
        <v>38</v>
      </c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20" t="e">
        <f t="shared" si="0"/>
        <v>#DIV/0!</v>
      </c>
    </row>
    <row r="54" spans="1:14" x14ac:dyDescent="0.25">
      <c r="A54" s="86" t="s">
        <v>53</v>
      </c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20" t="e">
        <f t="shared" si="0"/>
        <v>#DIV/0!</v>
      </c>
    </row>
    <row r="55" spans="1:14" x14ac:dyDescent="0.25">
      <c r="A55" s="86" t="s">
        <v>60</v>
      </c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20" t="e">
        <f t="shared" si="0"/>
        <v>#DIV/0!</v>
      </c>
    </row>
    <row r="56" spans="1:14" x14ac:dyDescent="0.25">
      <c r="A56" s="86" t="s">
        <v>67</v>
      </c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20" t="e">
        <f t="shared" si="0"/>
        <v>#DIV/0!</v>
      </c>
    </row>
    <row r="57" spans="1:14" x14ac:dyDescent="0.25">
      <c r="N57" s="120"/>
    </row>
    <row r="58" spans="1:14" x14ac:dyDescent="0.25">
      <c r="A58" s="154" t="s">
        <v>424</v>
      </c>
      <c r="B58" s="84">
        <v>1</v>
      </c>
      <c r="C58" s="84">
        <v>2</v>
      </c>
      <c r="D58" s="84">
        <v>3</v>
      </c>
      <c r="E58" s="84">
        <v>4</v>
      </c>
      <c r="F58" s="84">
        <v>5</v>
      </c>
      <c r="G58" s="84">
        <v>6</v>
      </c>
      <c r="H58" s="84">
        <v>7</v>
      </c>
      <c r="I58" s="84">
        <v>8</v>
      </c>
      <c r="J58" s="84">
        <v>9</v>
      </c>
      <c r="K58" s="84">
        <v>10</v>
      </c>
      <c r="L58" s="84">
        <v>11</v>
      </c>
      <c r="M58" s="84">
        <v>12</v>
      </c>
      <c r="N58" s="120"/>
    </row>
    <row r="59" spans="1:14" x14ac:dyDescent="0.25">
      <c r="A59" s="154"/>
      <c r="B59" s="85">
        <v>44449</v>
      </c>
      <c r="C59" s="85">
        <v>44456</v>
      </c>
      <c r="D59" s="85">
        <v>44463</v>
      </c>
      <c r="E59" s="85">
        <v>44470</v>
      </c>
      <c r="F59" s="85">
        <v>44477</v>
      </c>
      <c r="G59" s="85">
        <v>44484</v>
      </c>
      <c r="H59" s="85">
        <v>44491</v>
      </c>
      <c r="I59" s="85">
        <v>44498</v>
      </c>
      <c r="J59" s="85">
        <v>44505</v>
      </c>
      <c r="K59" s="85">
        <v>44512</v>
      </c>
      <c r="L59" s="85">
        <v>44519</v>
      </c>
      <c r="M59" s="85">
        <v>44526</v>
      </c>
      <c r="N59" s="120"/>
    </row>
    <row r="60" spans="1:14" x14ac:dyDescent="0.25">
      <c r="A60" s="86" t="s">
        <v>680</v>
      </c>
      <c r="B60" s="118"/>
      <c r="C60" s="118"/>
      <c r="D60" s="118">
        <v>0.77777777800000003</v>
      </c>
      <c r="E60" s="118"/>
      <c r="F60" s="118">
        <v>1.1000000000000001</v>
      </c>
      <c r="G60" s="118">
        <v>1.1000000000000001</v>
      </c>
      <c r="H60" s="118">
        <v>1</v>
      </c>
      <c r="I60" s="118">
        <v>1.5</v>
      </c>
      <c r="J60" s="118"/>
      <c r="K60" s="118"/>
      <c r="L60" s="118">
        <v>0.66666700000000001</v>
      </c>
      <c r="M60" s="118">
        <v>0.66666700000000001</v>
      </c>
      <c r="N60" s="120">
        <f t="shared" si="0"/>
        <v>0.97301596828571435</v>
      </c>
    </row>
    <row r="61" spans="1:14" x14ac:dyDescent="0.25">
      <c r="A61" s="86" t="s">
        <v>38</v>
      </c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20" t="e">
        <f t="shared" si="0"/>
        <v>#DIV/0!</v>
      </c>
    </row>
    <row r="62" spans="1:14" x14ac:dyDescent="0.25">
      <c r="A62" s="86" t="s">
        <v>53</v>
      </c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20" t="e">
        <f t="shared" si="0"/>
        <v>#DIV/0!</v>
      </c>
    </row>
    <row r="63" spans="1:14" x14ac:dyDescent="0.25">
      <c r="A63" s="86" t="s">
        <v>60</v>
      </c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20" t="e">
        <f t="shared" si="0"/>
        <v>#DIV/0!</v>
      </c>
    </row>
    <row r="64" spans="1:14" x14ac:dyDescent="0.25">
      <c r="A64" s="86" t="s">
        <v>67</v>
      </c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20" t="e">
        <f t="shared" si="0"/>
        <v>#DIV/0!</v>
      </c>
    </row>
  </sheetData>
  <mergeCells count="8">
    <mergeCell ref="A50:A51"/>
    <mergeCell ref="A58:A59"/>
    <mergeCell ref="A2:A3"/>
    <mergeCell ref="A10:A11"/>
    <mergeCell ref="A18:A19"/>
    <mergeCell ref="A26:A27"/>
    <mergeCell ref="A34:A35"/>
    <mergeCell ref="A42:A43"/>
  </mergeCells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E1A7-1457-42A6-96E2-60730A38A7F4}">
  <dimension ref="A2:M91"/>
  <sheetViews>
    <sheetView zoomScale="85" zoomScaleNormal="85" workbookViewId="0">
      <selection activeCell="K13" sqref="K13"/>
    </sheetView>
  </sheetViews>
  <sheetFormatPr baseColWidth="10" defaultColWidth="11.54296875" defaultRowHeight="15" x14ac:dyDescent="0.25"/>
  <cols>
    <col min="1" max="1" width="24.54296875" customWidth="1"/>
    <col min="2" max="13" width="12.6328125" customWidth="1"/>
  </cols>
  <sheetData>
    <row r="2" spans="1:13" x14ac:dyDescent="0.25">
      <c r="A2" s="154" t="s">
        <v>1</v>
      </c>
      <c r="B2" s="84">
        <v>1</v>
      </c>
      <c r="C2" s="84">
        <v>2</v>
      </c>
      <c r="D2" s="84">
        <v>3</v>
      </c>
      <c r="E2" s="84">
        <v>4</v>
      </c>
      <c r="F2" s="84">
        <v>5</v>
      </c>
      <c r="G2" s="84">
        <v>6</v>
      </c>
      <c r="H2" s="84">
        <v>7</v>
      </c>
      <c r="I2" s="84">
        <v>8</v>
      </c>
      <c r="J2" s="84">
        <v>9</v>
      </c>
      <c r="K2" s="84">
        <v>10</v>
      </c>
      <c r="L2" s="84">
        <v>11</v>
      </c>
      <c r="M2" s="84">
        <v>12</v>
      </c>
    </row>
    <row r="3" spans="1:13" x14ac:dyDescent="0.25">
      <c r="A3" s="154"/>
      <c r="B3" s="85">
        <v>44449</v>
      </c>
      <c r="C3" s="85">
        <v>44456</v>
      </c>
      <c r="D3" s="85">
        <v>44463</v>
      </c>
      <c r="E3" s="85">
        <v>44470</v>
      </c>
      <c r="F3" s="85">
        <v>44477</v>
      </c>
      <c r="G3" s="85">
        <v>44484</v>
      </c>
      <c r="H3" s="85">
        <v>44491</v>
      </c>
      <c r="I3" s="85">
        <v>44498</v>
      </c>
      <c r="J3" s="85">
        <v>44505</v>
      </c>
      <c r="K3" s="85">
        <v>44512</v>
      </c>
      <c r="L3" s="85">
        <v>44519</v>
      </c>
      <c r="M3" s="85">
        <v>44526</v>
      </c>
    </row>
    <row r="4" spans="1:13" x14ac:dyDescent="0.25">
      <c r="A4" s="86" t="s">
        <v>680</v>
      </c>
      <c r="B4" s="132" t="s">
        <v>681</v>
      </c>
      <c r="C4" s="132" t="s">
        <v>681</v>
      </c>
      <c r="D4" s="132">
        <f>('Bewertung Timo'!D4+'Bewertung Reem'!D4)/2</f>
        <v>2.3125</v>
      </c>
      <c r="E4" s="132" t="s">
        <v>681</v>
      </c>
      <c r="F4" s="132">
        <f>('Bewertung Timo'!F4+'Bewertung Reem'!F4)/2</f>
        <v>2.3125</v>
      </c>
      <c r="G4" s="132">
        <f>('Bewertung Timo'!G4+'Bewertung Reem'!G4)/2</f>
        <v>2.375</v>
      </c>
      <c r="H4" s="132">
        <f>('Bewertung Timo'!H4+'Bewertung Reem'!H4)/2</f>
        <v>2.6207142855000001</v>
      </c>
      <c r="I4" s="132">
        <f>('Bewertung Timo'!I4+'Bewertung Reem'!I4)/2</f>
        <v>2.3125</v>
      </c>
      <c r="J4" s="132" t="s">
        <v>681</v>
      </c>
      <c r="K4" s="132">
        <f>('Bewertung Timo'!K4+'Bewertung Reem'!K4)/2</f>
        <v>2.1875</v>
      </c>
      <c r="L4" s="132" t="s">
        <v>681</v>
      </c>
      <c r="M4" s="132">
        <f>('Bewertung Timo'!M4+'Bewertung Reem'!M4)/2</f>
        <v>2.25</v>
      </c>
    </row>
    <row r="5" spans="1:13" x14ac:dyDescent="0.25">
      <c r="A5" s="86" t="s">
        <v>38</v>
      </c>
      <c r="B5" s="132" t="s">
        <v>681</v>
      </c>
      <c r="C5" s="132" t="s">
        <v>681</v>
      </c>
      <c r="D5" s="132">
        <f>('Bewertung Timo'!D5+'Bewertung Reem'!D5)/2</f>
        <v>0.25</v>
      </c>
      <c r="E5" s="132" t="s">
        <v>681</v>
      </c>
      <c r="F5" s="132">
        <f>('Bewertung Timo'!F5+'Bewertung Reem'!F5)/2</f>
        <v>0.5</v>
      </c>
      <c r="G5" s="132">
        <f>('Bewertung Timo'!G5+'Bewertung Reem'!G5)/2</f>
        <v>0.5</v>
      </c>
      <c r="H5" s="132">
        <f>('Bewertung Timo'!H5+'Bewertung Reem'!H5)/2</f>
        <v>0.5</v>
      </c>
      <c r="I5" s="132">
        <f>('Bewertung Timo'!I5+'Bewertung Reem'!I5)/2</f>
        <v>0.75</v>
      </c>
      <c r="J5" s="132" t="s">
        <v>681</v>
      </c>
      <c r="K5" s="132">
        <f>('Bewertung Timo'!K5+'Bewertung Reem'!K5)/2</f>
        <v>1</v>
      </c>
      <c r="L5" s="132" t="s">
        <v>681</v>
      </c>
      <c r="M5" s="132">
        <f>('Bewertung Timo'!M5+'Bewertung Reem'!M5)/2</f>
        <v>0.25</v>
      </c>
    </row>
    <row r="6" spans="1:13" x14ac:dyDescent="0.25">
      <c r="A6" s="86" t="s">
        <v>53</v>
      </c>
      <c r="B6" s="132" t="s">
        <v>681</v>
      </c>
      <c r="C6" s="132" t="s">
        <v>681</v>
      </c>
      <c r="D6" s="132">
        <f>('Bewertung Timo'!D6+'Bewertung Reem'!D6)/2</f>
        <v>1.5</v>
      </c>
      <c r="E6" s="132" t="s">
        <v>681</v>
      </c>
      <c r="F6" s="132">
        <f>('Bewertung Timo'!F6+'Bewertung Reem'!F6)/2</f>
        <v>1.5</v>
      </c>
      <c r="G6" s="132">
        <f>('Bewertung Timo'!G6+'Bewertung Reem'!G6)/2</f>
        <v>1.5</v>
      </c>
      <c r="H6" s="132">
        <f>('Bewertung Timo'!H6+'Bewertung Reem'!H6)/2</f>
        <v>1.5</v>
      </c>
      <c r="I6" s="132">
        <f>('Bewertung Timo'!I6+'Bewertung Reem'!I6)/2</f>
        <v>1.25</v>
      </c>
      <c r="J6" s="132" t="s">
        <v>681</v>
      </c>
      <c r="K6" s="132">
        <f>('Bewertung Timo'!K6+'Bewertung Reem'!K6)/2</f>
        <v>1.5</v>
      </c>
      <c r="L6" s="132" t="s">
        <v>681</v>
      </c>
      <c r="M6" s="132">
        <f>('Bewertung Timo'!M6+'Bewertung Reem'!M6)/2</f>
        <v>1.25</v>
      </c>
    </row>
    <row r="7" spans="1:13" x14ac:dyDescent="0.25">
      <c r="A7" s="86" t="s">
        <v>60</v>
      </c>
      <c r="B7" s="132" t="s">
        <v>681</v>
      </c>
      <c r="C7" s="132" t="s">
        <v>681</v>
      </c>
      <c r="D7" s="132">
        <f>('Bewertung Timo'!D7+'Bewertung Reem'!D7)/2</f>
        <v>1</v>
      </c>
      <c r="E7" s="132" t="s">
        <v>681</v>
      </c>
      <c r="F7" s="132">
        <f>('Bewertung Timo'!F7+'Bewertung Reem'!F7)/2</f>
        <v>1.5</v>
      </c>
      <c r="G7" s="132">
        <f>('Bewertung Timo'!G7+'Bewertung Reem'!G7)/2</f>
        <v>1.5</v>
      </c>
      <c r="H7" s="132">
        <f>('Bewertung Timo'!H7+'Bewertung Reem'!H7)/2</f>
        <v>1</v>
      </c>
      <c r="I7" s="132">
        <f>('Bewertung Timo'!I7+'Bewertung Reem'!I7)/2</f>
        <v>1</v>
      </c>
      <c r="J7" s="132" t="s">
        <v>681</v>
      </c>
      <c r="K7" s="132">
        <f>('Bewertung Timo'!K7+'Bewertung Reem'!K7)/2</f>
        <v>1</v>
      </c>
      <c r="L7" s="132" t="s">
        <v>681</v>
      </c>
      <c r="M7" s="132">
        <f>('Bewertung Timo'!M7+'Bewertung Reem'!M7)/2</f>
        <v>1</v>
      </c>
    </row>
    <row r="8" spans="1:13" x14ac:dyDescent="0.25">
      <c r="A8" s="86" t="s">
        <v>67</v>
      </c>
      <c r="B8" s="132" t="s">
        <v>681</v>
      </c>
      <c r="C8" s="132" t="s">
        <v>681</v>
      </c>
      <c r="D8" s="132">
        <f>('Bewertung Timo'!D8+'Bewertung Reem'!D8)/2</f>
        <v>1</v>
      </c>
      <c r="E8" s="132" t="s">
        <v>681</v>
      </c>
      <c r="F8" s="132">
        <f>('Bewertung Timo'!F8+'Bewertung Reem'!F8)/2</f>
        <v>1.5</v>
      </c>
      <c r="G8" s="132">
        <f>('Bewertung Timo'!G8+'Bewertung Reem'!G8)/2</f>
        <v>1</v>
      </c>
      <c r="H8" s="132">
        <f>('Bewertung Timo'!H8+'Bewertung Reem'!H8)/2</f>
        <v>1.5</v>
      </c>
      <c r="I8" s="132">
        <f>('Bewertung Timo'!I8+'Bewertung Reem'!I8)/2</f>
        <v>1</v>
      </c>
      <c r="J8" s="132" t="s">
        <v>681</v>
      </c>
      <c r="K8" s="132">
        <f>('Bewertung Timo'!K8+'Bewertung Reem'!K8)/2</f>
        <v>1</v>
      </c>
      <c r="L8" s="132" t="s">
        <v>681</v>
      </c>
      <c r="M8" s="132">
        <f>('Bewertung Timo'!M8+'Bewertung Reem'!M8)/2</f>
        <v>1</v>
      </c>
    </row>
    <row r="10" spans="1:13" x14ac:dyDescent="0.25">
      <c r="A10" s="154" t="s">
        <v>95</v>
      </c>
      <c r="B10" s="84">
        <v>1</v>
      </c>
      <c r="C10" s="84">
        <v>2</v>
      </c>
      <c r="D10" s="84">
        <v>3</v>
      </c>
      <c r="E10" s="84">
        <v>4</v>
      </c>
      <c r="F10" s="84">
        <v>5</v>
      </c>
      <c r="G10" s="84">
        <v>6</v>
      </c>
      <c r="H10" s="84">
        <v>7</v>
      </c>
      <c r="I10" s="84">
        <v>8</v>
      </c>
      <c r="J10" s="84">
        <v>9</v>
      </c>
      <c r="K10" s="84">
        <v>10</v>
      </c>
      <c r="L10" s="84">
        <v>11</v>
      </c>
      <c r="M10" s="84">
        <v>12</v>
      </c>
    </row>
    <row r="11" spans="1:13" x14ac:dyDescent="0.25">
      <c r="A11" s="154"/>
      <c r="B11" s="85">
        <v>44449</v>
      </c>
      <c r="C11" s="85">
        <v>44456</v>
      </c>
      <c r="D11" s="85">
        <v>44463</v>
      </c>
      <c r="E11" s="85">
        <v>44470</v>
      </c>
      <c r="F11" s="85">
        <v>44477</v>
      </c>
      <c r="G11" s="85">
        <v>44484</v>
      </c>
      <c r="H11" s="85">
        <v>44491</v>
      </c>
      <c r="I11" s="85">
        <v>44498</v>
      </c>
      <c r="J11" s="85">
        <v>44505</v>
      </c>
      <c r="K11" s="85">
        <v>44512</v>
      </c>
      <c r="L11" s="85">
        <v>44519</v>
      </c>
      <c r="M11" s="85">
        <v>44526</v>
      </c>
    </row>
    <row r="12" spans="1:13" x14ac:dyDescent="0.25">
      <c r="A12" s="86" t="s">
        <v>680</v>
      </c>
      <c r="B12" s="118">
        <f>('Bewertung Timo'!B12+'Bewertung Reem'!B12)/2</f>
        <v>0</v>
      </c>
      <c r="C12" s="118">
        <f>('Bewertung Timo'!C12+'Bewertung Reem'!C12)/2</f>
        <v>1.9444444999999999</v>
      </c>
      <c r="D12" s="118">
        <f>('Bewertung Timo'!D12+'Bewertung Reem'!D12)/2</f>
        <v>2.0549999999999997</v>
      </c>
      <c r="E12" s="118">
        <f>('Bewertung Timo'!E12+'Bewertung Reem'!E12)/2</f>
        <v>0</v>
      </c>
      <c r="F12" s="118" t="s">
        <v>681</v>
      </c>
      <c r="G12" s="118">
        <f>('Bewertung Timo'!G12+'Bewertung Reem'!G12)/2</f>
        <v>2.0549999999999997</v>
      </c>
      <c r="H12" s="118">
        <f>('Bewertung Timo'!H12+'Bewertung Reem'!H12)/2</f>
        <v>1.9375</v>
      </c>
      <c r="I12" s="118">
        <f>('Bewertung Timo'!I12+'Bewertung Reem'!I12)/2</f>
        <v>1.94444445</v>
      </c>
      <c r="J12" s="118">
        <f>('Bewertung Timo'!J12+'Bewertung Reem'!J12)/2</f>
        <v>0</v>
      </c>
      <c r="K12" s="118" t="s">
        <v>681</v>
      </c>
      <c r="L12" s="118">
        <f>('Bewertung Timo'!L12+'Bewertung Reem'!L12)/2</f>
        <v>2.0555555000000001</v>
      </c>
      <c r="M12" s="118">
        <f>('Bewertung Timo'!M12+'Bewertung Reem'!M12)/2</f>
        <v>1.9375</v>
      </c>
    </row>
    <row r="13" spans="1:13" x14ac:dyDescent="0.25">
      <c r="A13" s="86" t="s">
        <v>38</v>
      </c>
      <c r="B13" s="118">
        <f>('Bewertung Timo'!B13+'Bewertung Reem'!B13)/2</f>
        <v>0</v>
      </c>
      <c r="C13" s="118">
        <f>('Bewertung Timo'!C13+'Bewertung Reem'!C13)/2</f>
        <v>0.83333333333333337</v>
      </c>
      <c r="D13" s="118">
        <f>('Bewertung Timo'!D13+'Bewertung Reem'!D13)/2</f>
        <v>0.5</v>
      </c>
      <c r="E13" s="118">
        <f>('Bewertung Timo'!E13+'Bewertung Reem'!E13)/2</f>
        <v>0</v>
      </c>
      <c r="F13" s="118">
        <f>('Bewertung Timo'!F13+'Bewertung Reem'!F13)/2</f>
        <v>0</v>
      </c>
      <c r="G13" s="118">
        <f>('Bewertung Timo'!G13+'Bewertung Reem'!G13)/2</f>
        <v>0.5</v>
      </c>
      <c r="H13" s="118">
        <f>('Bewertung Timo'!H13+'Bewertung Reem'!H13)/2</f>
        <v>0.5</v>
      </c>
      <c r="I13" s="118">
        <f>('Bewertung Timo'!I13+'Bewertung Reem'!I13)/2</f>
        <v>0.5</v>
      </c>
      <c r="J13" s="118">
        <f>('Bewertung Timo'!J13+'Bewertung Reem'!J13)/2</f>
        <v>0</v>
      </c>
      <c r="K13" s="118">
        <f>('Bewertung Timo'!K13+'Bewertung Reem'!K13)/2</f>
        <v>0</v>
      </c>
      <c r="L13" s="118">
        <f>('Bewertung Timo'!L13+'Bewertung Reem'!L13)/2</f>
        <v>0.5</v>
      </c>
      <c r="M13" s="118">
        <f>('Bewertung Timo'!M13+'Bewertung Reem'!M13)/2</f>
        <v>0.5</v>
      </c>
    </row>
    <row r="14" spans="1:13" x14ac:dyDescent="0.25">
      <c r="A14" s="86" t="s">
        <v>53</v>
      </c>
      <c r="B14" s="118">
        <f>('Bewertung Timo'!B14+'Bewertung Reem'!B14)/2</f>
        <v>0</v>
      </c>
      <c r="C14" s="118">
        <f>('Bewertung Timo'!C14+'Bewertung Reem'!C14)/2</f>
        <v>0</v>
      </c>
      <c r="D14" s="118">
        <f>('Bewertung Timo'!D14+'Bewertung Reem'!D14)/2</f>
        <v>0</v>
      </c>
      <c r="E14" s="118">
        <f>('Bewertung Timo'!E14+'Bewertung Reem'!E14)/2</f>
        <v>0</v>
      </c>
      <c r="F14" s="118">
        <f>('Bewertung Timo'!F14+'Bewertung Reem'!F14)/2</f>
        <v>0</v>
      </c>
      <c r="G14" s="118">
        <f>('Bewertung Timo'!G14+'Bewertung Reem'!G14)/2</f>
        <v>0</v>
      </c>
      <c r="H14" s="118">
        <f>('Bewertung Timo'!H14+'Bewertung Reem'!H14)/2</f>
        <v>0</v>
      </c>
      <c r="I14" s="118">
        <f>('Bewertung Timo'!I14+'Bewertung Reem'!I14)/2</f>
        <v>0</v>
      </c>
      <c r="J14" s="118">
        <f>('Bewertung Timo'!J14+'Bewertung Reem'!J14)/2</f>
        <v>0</v>
      </c>
      <c r="K14" s="118">
        <f>('Bewertung Timo'!K14+'Bewertung Reem'!K14)/2</f>
        <v>0</v>
      </c>
      <c r="L14" s="118">
        <f>('Bewertung Timo'!L14+'Bewertung Reem'!L14)/2</f>
        <v>0</v>
      </c>
      <c r="M14" s="118">
        <f>('Bewertung Timo'!M14+'Bewertung Reem'!M14)/2</f>
        <v>0</v>
      </c>
    </row>
    <row r="15" spans="1:13" x14ac:dyDescent="0.25">
      <c r="A15" s="86" t="s">
        <v>60</v>
      </c>
      <c r="B15" s="118">
        <f>('Bewertung Timo'!B15+'Bewertung Reem'!B15)/2</f>
        <v>0</v>
      </c>
      <c r="C15" s="118">
        <f>('Bewertung Timo'!C15+'Bewertung Reem'!C15)/2</f>
        <v>0</v>
      </c>
      <c r="D15" s="118">
        <f>('Bewertung Timo'!D15+'Bewertung Reem'!D15)/2</f>
        <v>0</v>
      </c>
      <c r="E15" s="118">
        <f>('Bewertung Timo'!E15+'Bewertung Reem'!E15)/2</f>
        <v>0</v>
      </c>
      <c r="F15" s="118">
        <f>('Bewertung Timo'!F15+'Bewertung Reem'!F15)/2</f>
        <v>0</v>
      </c>
      <c r="G15" s="118">
        <f>('Bewertung Timo'!G15+'Bewertung Reem'!G15)/2</f>
        <v>0</v>
      </c>
      <c r="H15" s="118">
        <f>('Bewertung Timo'!H15+'Bewertung Reem'!H15)/2</f>
        <v>0</v>
      </c>
      <c r="I15" s="118">
        <f>('Bewertung Timo'!I15+'Bewertung Reem'!I15)/2</f>
        <v>0</v>
      </c>
      <c r="J15" s="118">
        <f>('Bewertung Timo'!J15+'Bewertung Reem'!J15)/2</f>
        <v>0</v>
      </c>
      <c r="K15" s="118">
        <f>('Bewertung Timo'!K15+'Bewertung Reem'!K15)/2</f>
        <v>0</v>
      </c>
      <c r="L15" s="118">
        <f>('Bewertung Timo'!L15+'Bewertung Reem'!L15)/2</f>
        <v>0</v>
      </c>
      <c r="M15" s="118">
        <f>('Bewertung Timo'!M15+'Bewertung Reem'!M15)/2</f>
        <v>0</v>
      </c>
    </row>
    <row r="16" spans="1:13" x14ac:dyDescent="0.25">
      <c r="A16" s="86" t="s">
        <v>67</v>
      </c>
      <c r="B16" s="118">
        <f>('Bewertung Timo'!B16+'Bewertung Reem'!B16)/2</f>
        <v>0</v>
      </c>
      <c r="C16" s="118">
        <f>('Bewertung Timo'!C16+'Bewertung Reem'!C16)/2</f>
        <v>0</v>
      </c>
      <c r="D16" s="118">
        <f>('Bewertung Timo'!D16+'Bewertung Reem'!D16)/2</f>
        <v>0</v>
      </c>
      <c r="E16" s="118">
        <f>('Bewertung Timo'!E16+'Bewertung Reem'!E16)/2</f>
        <v>0</v>
      </c>
      <c r="F16" s="118">
        <f>('Bewertung Timo'!F16+'Bewertung Reem'!F16)/2</f>
        <v>0</v>
      </c>
      <c r="G16" s="118">
        <f>('Bewertung Timo'!G16+'Bewertung Reem'!G16)/2</f>
        <v>0</v>
      </c>
      <c r="H16" s="118">
        <f>('Bewertung Timo'!H16+'Bewertung Reem'!H16)/2</f>
        <v>0</v>
      </c>
      <c r="I16" s="118">
        <f>('Bewertung Timo'!I16+'Bewertung Reem'!I16)/2</f>
        <v>0</v>
      </c>
      <c r="J16" s="118">
        <f>('Bewertung Timo'!J16+'Bewertung Reem'!J16)/2</f>
        <v>0</v>
      </c>
      <c r="K16" s="118">
        <f>('Bewertung Timo'!K16+'Bewertung Reem'!K16)/2</f>
        <v>0</v>
      </c>
      <c r="L16" s="118">
        <f>('Bewertung Timo'!L16+'Bewertung Reem'!L16)/2</f>
        <v>0</v>
      </c>
      <c r="M16" s="118">
        <f>('Bewertung Timo'!M16+'Bewertung Reem'!M16)/2</f>
        <v>0</v>
      </c>
    </row>
    <row r="18" spans="1:13" x14ac:dyDescent="0.25">
      <c r="A18" s="154" t="s">
        <v>120</v>
      </c>
      <c r="B18" s="84">
        <v>1</v>
      </c>
      <c r="C18" s="84">
        <v>2</v>
      </c>
      <c r="D18" s="84">
        <v>3</v>
      </c>
      <c r="E18" s="84">
        <v>4</v>
      </c>
      <c r="F18" s="84">
        <v>5</v>
      </c>
      <c r="G18" s="84">
        <v>6</v>
      </c>
      <c r="H18" s="84">
        <v>7</v>
      </c>
      <c r="I18" s="84">
        <v>8</v>
      </c>
      <c r="J18" s="84">
        <v>9</v>
      </c>
      <c r="K18" s="84">
        <v>10</v>
      </c>
      <c r="L18" s="84">
        <v>11</v>
      </c>
      <c r="M18" s="84">
        <v>12</v>
      </c>
    </row>
    <row r="19" spans="1:13" x14ac:dyDescent="0.25">
      <c r="A19" s="154"/>
      <c r="B19" s="85">
        <v>44449</v>
      </c>
      <c r="C19" s="85">
        <v>44456</v>
      </c>
      <c r="D19" s="85">
        <v>44463</v>
      </c>
      <c r="E19" s="85">
        <v>44470</v>
      </c>
      <c r="F19" s="85">
        <v>44477</v>
      </c>
      <c r="G19" s="85">
        <v>44484</v>
      </c>
      <c r="H19" s="85">
        <v>44491</v>
      </c>
      <c r="I19" s="85">
        <v>44498</v>
      </c>
      <c r="J19" s="85">
        <v>44505</v>
      </c>
      <c r="K19" s="85">
        <v>44512</v>
      </c>
      <c r="L19" s="85">
        <v>44519</v>
      </c>
      <c r="M19" s="85">
        <v>44526</v>
      </c>
    </row>
    <row r="20" spans="1:13" x14ac:dyDescent="0.25">
      <c r="A20" s="86" t="s">
        <v>680</v>
      </c>
      <c r="B20" s="118">
        <f>('Bewertung Timo'!B20+'Bewertung Reem'!B20)/2</f>
        <v>0</v>
      </c>
      <c r="C20" s="118">
        <f>('Bewertung Timo'!C20+'Bewertung Reem'!C20)/2</f>
        <v>0</v>
      </c>
      <c r="D20" s="118">
        <f>('Bewertung Timo'!D20+'Bewertung Reem'!D20)/2</f>
        <v>0.46750000000000003</v>
      </c>
      <c r="E20" s="118">
        <f>('Bewertung Timo'!E20+'Bewertung Reem'!E20)/2</f>
        <v>0</v>
      </c>
      <c r="F20" s="118">
        <f>('Bewertung Timo'!F20+'Bewertung Reem'!F20)/2</f>
        <v>0.46750000000000003</v>
      </c>
      <c r="G20" s="118">
        <f>('Bewertung Timo'!G20+'Bewertung Reem'!G20)/2</f>
        <v>0.5</v>
      </c>
      <c r="H20" s="118">
        <f>('Bewertung Timo'!H20+'Bewertung Reem'!H20)/2</f>
        <v>0.375</v>
      </c>
      <c r="I20" s="118">
        <f>('Bewertung Timo'!I20+'Bewertung Reem'!I20)/2</f>
        <v>0.93055555499999998</v>
      </c>
      <c r="J20" s="118">
        <f>('Bewertung Timo'!J20+'Bewertung Reem'!J20)/2</f>
        <v>0</v>
      </c>
      <c r="K20" s="118">
        <f>('Bewertung Timo'!K20+'Bewertung Reem'!K20)/2</f>
        <v>0</v>
      </c>
      <c r="L20" s="118">
        <f>('Bewertung Timo'!L20+'Bewertung Reem'!L20)/2</f>
        <v>0.875</v>
      </c>
      <c r="M20" s="118">
        <f>('Bewertung Timo'!M20+'Bewertung Reem'!M20)/2</f>
        <v>0.93</v>
      </c>
    </row>
    <row r="21" spans="1:13" x14ac:dyDescent="0.25">
      <c r="A21" s="86" t="s">
        <v>38</v>
      </c>
      <c r="B21" s="118">
        <f>('Bewertung Timo'!B21+'Bewertung Reem'!B21)/2</f>
        <v>0</v>
      </c>
      <c r="C21" s="118">
        <f>('Bewertung Timo'!C21+'Bewertung Reem'!C21)/2</f>
        <v>0</v>
      </c>
      <c r="D21" s="118">
        <f>('Bewertung Timo'!D21+'Bewertung Reem'!D21)/2</f>
        <v>0</v>
      </c>
      <c r="E21" s="118">
        <f>('Bewertung Timo'!E21+'Bewertung Reem'!E21)/2</f>
        <v>0</v>
      </c>
      <c r="F21" s="118">
        <f>('Bewertung Timo'!F21+'Bewertung Reem'!F21)/2</f>
        <v>0</v>
      </c>
      <c r="G21" s="118">
        <f>('Bewertung Timo'!G21+'Bewertung Reem'!G21)/2</f>
        <v>0</v>
      </c>
      <c r="H21" s="118">
        <f>('Bewertung Timo'!H21+'Bewertung Reem'!H21)/2</f>
        <v>0</v>
      </c>
      <c r="I21" s="118">
        <f>('Bewertung Timo'!I21+'Bewertung Reem'!I21)/2</f>
        <v>0</v>
      </c>
      <c r="J21" s="118">
        <f>('Bewertung Timo'!J21+'Bewertung Reem'!J21)/2</f>
        <v>0</v>
      </c>
      <c r="K21" s="118">
        <f>('Bewertung Timo'!K21+'Bewertung Reem'!K21)/2</f>
        <v>0</v>
      </c>
      <c r="L21" s="118">
        <f>('Bewertung Timo'!L21+'Bewertung Reem'!L21)/2</f>
        <v>0</v>
      </c>
      <c r="M21" s="118">
        <f>('Bewertung Timo'!M21+'Bewertung Reem'!M21)/2</f>
        <v>0</v>
      </c>
    </row>
    <row r="22" spans="1:13" x14ac:dyDescent="0.25">
      <c r="A22" s="86" t="s">
        <v>53</v>
      </c>
      <c r="B22" s="118">
        <f>('Bewertung Timo'!B22+'Bewertung Reem'!B22)/2</f>
        <v>0</v>
      </c>
      <c r="C22" s="118">
        <f>('Bewertung Timo'!C22+'Bewertung Reem'!C22)/2</f>
        <v>0</v>
      </c>
      <c r="D22" s="118">
        <f>('Bewertung Timo'!D22+'Bewertung Reem'!D22)/2</f>
        <v>0</v>
      </c>
      <c r="E22" s="118">
        <f>('Bewertung Timo'!E22+'Bewertung Reem'!E22)/2</f>
        <v>0</v>
      </c>
      <c r="F22" s="118">
        <f>('Bewertung Timo'!F22+'Bewertung Reem'!F22)/2</f>
        <v>0</v>
      </c>
      <c r="G22" s="118">
        <f>('Bewertung Timo'!G22+'Bewertung Reem'!G22)/2</f>
        <v>0</v>
      </c>
      <c r="H22" s="118">
        <f>('Bewertung Timo'!H22+'Bewertung Reem'!H22)/2</f>
        <v>0</v>
      </c>
      <c r="I22" s="118">
        <f>('Bewertung Timo'!I22+'Bewertung Reem'!I22)/2</f>
        <v>0</v>
      </c>
      <c r="J22" s="118">
        <f>('Bewertung Timo'!J22+'Bewertung Reem'!J22)/2</f>
        <v>0</v>
      </c>
      <c r="K22" s="118">
        <f>('Bewertung Timo'!K22+'Bewertung Reem'!K22)/2</f>
        <v>0</v>
      </c>
      <c r="L22" s="118">
        <f>('Bewertung Timo'!L22+'Bewertung Reem'!L22)/2</f>
        <v>0</v>
      </c>
      <c r="M22" s="118">
        <f>('Bewertung Timo'!M22+'Bewertung Reem'!M22)/2</f>
        <v>0</v>
      </c>
    </row>
    <row r="23" spans="1:13" x14ac:dyDescent="0.25">
      <c r="A23" s="86" t="s">
        <v>60</v>
      </c>
      <c r="B23" s="118">
        <f>('Bewertung Timo'!B23+'Bewertung Reem'!B23)/2</f>
        <v>0</v>
      </c>
      <c r="C23" s="118">
        <f>('Bewertung Timo'!C23+'Bewertung Reem'!C23)/2</f>
        <v>0</v>
      </c>
      <c r="D23" s="118">
        <f>('Bewertung Timo'!D23+'Bewertung Reem'!D23)/2</f>
        <v>0</v>
      </c>
      <c r="E23" s="118">
        <f>('Bewertung Timo'!E23+'Bewertung Reem'!E23)/2</f>
        <v>0</v>
      </c>
      <c r="F23" s="118">
        <f>('Bewertung Timo'!F23+'Bewertung Reem'!F23)/2</f>
        <v>0</v>
      </c>
      <c r="G23" s="118">
        <f>('Bewertung Timo'!G23+'Bewertung Reem'!G23)/2</f>
        <v>0</v>
      </c>
      <c r="H23" s="118">
        <f>('Bewertung Timo'!H23+'Bewertung Reem'!H23)/2</f>
        <v>0</v>
      </c>
      <c r="I23" s="118">
        <f>('Bewertung Timo'!I23+'Bewertung Reem'!I23)/2</f>
        <v>0</v>
      </c>
      <c r="J23" s="118">
        <f>('Bewertung Timo'!J23+'Bewertung Reem'!J23)/2</f>
        <v>0</v>
      </c>
      <c r="K23" s="118">
        <f>('Bewertung Timo'!K23+'Bewertung Reem'!K23)/2</f>
        <v>0</v>
      </c>
      <c r="L23" s="118">
        <f>('Bewertung Timo'!L23+'Bewertung Reem'!L23)/2</f>
        <v>0</v>
      </c>
      <c r="M23" s="118">
        <f>('Bewertung Timo'!M23+'Bewertung Reem'!M23)/2</f>
        <v>0</v>
      </c>
    </row>
    <row r="24" spans="1:13" x14ac:dyDescent="0.25">
      <c r="A24" s="86" t="s">
        <v>67</v>
      </c>
      <c r="B24" s="118">
        <f>('Bewertung Timo'!B24+'Bewertung Reem'!B24)/2</f>
        <v>0</v>
      </c>
      <c r="C24" s="118">
        <f>('Bewertung Timo'!C24+'Bewertung Reem'!C24)/2</f>
        <v>0</v>
      </c>
      <c r="D24" s="118">
        <f>('Bewertung Timo'!D24+'Bewertung Reem'!D24)/2</f>
        <v>0</v>
      </c>
      <c r="E24" s="118">
        <f>('Bewertung Timo'!E24+'Bewertung Reem'!E24)/2</f>
        <v>0</v>
      </c>
      <c r="F24" s="118">
        <f>('Bewertung Timo'!F24+'Bewertung Reem'!F24)/2</f>
        <v>0</v>
      </c>
      <c r="G24" s="118">
        <f>('Bewertung Timo'!G24+'Bewertung Reem'!G24)/2</f>
        <v>0</v>
      </c>
      <c r="H24" s="118">
        <f>('Bewertung Timo'!H24+'Bewertung Reem'!H24)/2</f>
        <v>0</v>
      </c>
      <c r="I24" s="118">
        <f>('Bewertung Timo'!I24+'Bewertung Reem'!I24)/2</f>
        <v>0</v>
      </c>
      <c r="J24" s="118">
        <f>('Bewertung Timo'!J24+'Bewertung Reem'!J24)/2</f>
        <v>0</v>
      </c>
      <c r="K24" s="118">
        <f>('Bewertung Timo'!K24+'Bewertung Reem'!K24)/2</f>
        <v>0</v>
      </c>
      <c r="L24" s="118">
        <f>('Bewertung Timo'!L24+'Bewertung Reem'!L24)/2</f>
        <v>0</v>
      </c>
      <c r="M24" s="118">
        <f>('Bewertung Timo'!M24+'Bewertung Reem'!M24)/2</f>
        <v>0</v>
      </c>
    </row>
    <row r="26" spans="1:13" x14ac:dyDescent="0.25">
      <c r="A26" s="154" t="s">
        <v>164</v>
      </c>
      <c r="B26" s="84">
        <v>1</v>
      </c>
      <c r="C26" s="84">
        <v>2</v>
      </c>
      <c r="D26" s="84">
        <v>3</v>
      </c>
      <c r="E26" s="84">
        <v>4</v>
      </c>
      <c r="F26" s="84">
        <v>5</v>
      </c>
      <c r="G26" s="84">
        <v>6</v>
      </c>
      <c r="H26" s="84">
        <v>7</v>
      </c>
      <c r="I26" s="84">
        <v>8</v>
      </c>
      <c r="J26" s="84">
        <v>9</v>
      </c>
      <c r="K26" s="84">
        <v>10</v>
      </c>
      <c r="L26" s="84">
        <v>11</v>
      </c>
      <c r="M26" s="84">
        <v>12</v>
      </c>
    </row>
    <row r="27" spans="1:13" x14ac:dyDescent="0.25">
      <c r="A27" s="154"/>
      <c r="B27" s="85">
        <v>44449</v>
      </c>
      <c r="C27" s="85">
        <v>44456</v>
      </c>
      <c r="D27" s="85">
        <v>44463</v>
      </c>
      <c r="E27" s="85">
        <v>44470</v>
      </c>
      <c r="F27" s="85">
        <v>44477</v>
      </c>
      <c r="G27" s="85">
        <v>44484</v>
      </c>
      <c r="H27" s="85">
        <v>44491</v>
      </c>
      <c r="I27" s="85">
        <v>44498</v>
      </c>
      <c r="J27" s="85">
        <v>44505</v>
      </c>
      <c r="K27" s="85">
        <v>44512</v>
      </c>
      <c r="L27" s="85">
        <v>44519</v>
      </c>
      <c r="M27" s="85">
        <v>44526</v>
      </c>
    </row>
    <row r="28" spans="1:13" x14ac:dyDescent="0.25">
      <c r="A28" s="86" t="s">
        <v>680</v>
      </c>
      <c r="B28" s="118">
        <f>('Bewertung Timo'!B28+'Bewertung Reem'!B28)/2</f>
        <v>0</v>
      </c>
      <c r="C28" s="118">
        <f>('Bewertung Timo'!C28+'Bewertung Reem'!C28)/2</f>
        <v>1.4449999999999998</v>
      </c>
      <c r="D28" s="118">
        <f>('Bewertung Timo'!D28+'Bewertung Reem'!D28)/2</f>
        <v>1.3125</v>
      </c>
      <c r="E28" s="118">
        <f>('Bewertung Timo'!E28+'Bewertung Reem'!E28)/2</f>
        <v>0</v>
      </c>
      <c r="F28" s="118">
        <f>('Bewertung Timo'!F28+'Bewertung Reem'!F28)/2</f>
        <v>2.3661428799999999</v>
      </c>
      <c r="G28" s="118">
        <f>('Bewertung Timo'!G28+'Bewertung Reem'!G28)/2</f>
        <v>2.0625</v>
      </c>
      <c r="H28" s="118">
        <f>('Bewertung Timo'!H28+'Bewertung Reem'!H28)/2</f>
        <v>1.4</v>
      </c>
      <c r="I28" s="118">
        <f>('Bewertung Timo'!I28+'Bewertung Reem'!I28)/2</f>
        <v>1.33</v>
      </c>
      <c r="J28" s="118">
        <f>('Bewertung Timo'!J28+'Bewertung Reem'!J28)/2</f>
        <v>0</v>
      </c>
      <c r="K28" s="118">
        <f>('Bewertung Timo'!K28+'Bewertung Reem'!K28)/2</f>
        <v>0.57142856999999991</v>
      </c>
      <c r="L28" s="118">
        <f>('Bewertung Timo'!L28+'Bewertung Reem'!L28)/2</f>
        <v>0.5</v>
      </c>
      <c r="M28" s="118">
        <f>('Bewertung Timo'!M28+'Bewertung Reem'!M28)/2</f>
        <v>0.53571428500000007</v>
      </c>
    </row>
    <row r="29" spans="1:13" x14ac:dyDescent="0.25">
      <c r="A29" s="86" t="s">
        <v>38</v>
      </c>
      <c r="B29" s="118">
        <f>('Bewertung Timo'!B29+'Bewertung Reem'!B29)/2</f>
        <v>0</v>
      </c>
      <c r="C29" s="118">
        <f>('Bewertung Timo'!C29+'Bewertung Reem'!C29)/2</f>
        <v>0</v>
      </c>
      <c r="D29" s="118">
        <f>('Bewertung Timo'!D29+'Bewertung Reem'!D29)/2</f>
        <v>0</v>
      </c>
      <c r="E29" s="118">
        <f>('Bewertung Timo'!E29+'Bewertung Reem'!E29)/2</f>
        <v>0</v>
      </c>
      <c r="F29" s="118">
        <f>('Bewertung Timo'!F29+'Bewertung Reem'!F29)/2</f>
        <v>0</v>
      </c>
      <c r="G29" s="118">
        <f>('Bewertung Timo'!G29+'Bewertung Reem'!G29)/2</f>
        <v>0</v>
      </c>
      <c r="H29" s="118">
        <f>('Bewertung Timo'!H29+'Bewertung Reem'!H29)/2</f>
        <v>0</v>
      </c>
      <c r="I29" s="118">
        <f>('Bewertung Timo'!I29+'Bewertung Reem'!I29)/2</f>
        <v>0</v>
      </c>
      <c r="J29" s="118">
        <f>('Bewertung Timo'!J29+'Bewertung Reem'!J29)/2</f>
        <v>0</v>
      </c>
      <c r="K29" s="118">
        <f>('Bewertung Timo'!K29+'Bewertung Reem'!K29)/2</f>
        <v>0</v>
      </c>
      <c r="L29" s="118">
        <f>('Bewertung Timo'!L29+'Bewertung Reem'!L29)/2</f>
        <v>0</v>
      </c>
      <c r="M29" s="118">
        <f>('Bewertung Timo'!M29+'Bewertung Reem'!M29)/2</f>
        <v>0</v>
      </c>
    </row>
    <row r="30" spans="1:13" x14ac:dyDescent="0.25">
      <c r="A30" s="86" t="s">
        <v>53</v>
      </c>
      <c r="B30" s="118">
        <f>('Bewertung Timo'!B30+'Bewertung Reem'!B30)/2</f>
        <v>0</v>
      </c>
      <c r="C30" s="118">
        <f>('Bewertung Timo'!C30+'Bewertung Reem'!C30)/2</f>
        <v>0</v>
      </c>
      <c r="D30" s="118">
        <f>('Bewertung Timo'!D30+'Bewertung Reem'!D30)/2</f>
        <v>0</v>
      </c>
      <c r="E30" s="118">
        <f>('Bewertung Timo'!E30+'Bewertung Reem'!E30)/2</f>
        <v>0</v>
      </c>
      <c r="F30" s="118">
        <f>('Bewertung Timo'!F30+'Bewertung Reem'!F30)/2</f>
        <v>0</v>
      </c>
      <c r="G30" s="118">
        <f>('Bewertung Timo'!G30+'Bewertung Reem'!G30)/2</f>
        <v>0</v>
      </c>
      <c r="H30" s="118">
        <f>('Bewertung Timo'!H30+'Bewertung Reem'!H30)/2</f>
        <v>0</v>
      </c>
      <c r="I30" s="118">
        <f>('Bewertung Timo'!I30+'Bewertung Reem'!I30)/2</f>
        <v>0</v>
      </c>
      <c r="J30" s="118">
        <f>('Bewertung Timo'!J30+'Bewertung Reem'!J30)/2</f>
        <v>0</v>
      </c>
      <c r="K30" s="118">
        <f>('Bewertung Timo'!K30+'Bewertung Reem'!K30)/2</f>
        <v>0</v>
      </c>
      <c r="L30" s="118">
        <f>('Bewertung Timo'!L30+'Bewertung Reem'!L30)/2</f>
        <v>0</v>
      </c>
      <c r="M30" s="118">
        <f>('Bewertung Timo'!M30+'Bewertung Reem'!M30)/2</f>
        <v>0</v>
      </c>
    </row>
    <row r="31" spans="1:13" x14ac:dyDescent="0.25">
      <c r="A31" s="86" t="s">
        <v>60</v>
      </c>
      <c r="B31" s="118">
        <f>('Bewertung Timo'!B31+'Bewertung Reem'!B31)/2</f>
        <v>0</v>
      </c>
      <c r="C31" s="118">
        <f>('Bewertung Timo'!C31+'Bewertung Reem'!C31)/2</f>
        <v>0</v>
      </c>
      <c r="D31" s="118">
        <f>('Bewertung Timo'!D31+'Bewertung Reem'!D31)/2</f>
        <v>0</v>
      </c>
      <c r="E31" s="118">
        <f>('Bewertung Timo'!E31+'Bewertung Reem'!E31)/2</f>
        <v>0</v>
      </c>
      <c r="F31" s="118">
        <f>('Bewertung Timo'!F31+'Bewertung Reem'!F31)/2</f>
        <v>0</v>
      </c>
      <c r="G31" s="118">
        <f>('Bewertung Timo'!G31+'Bewertung Reem'!G31)/2</f>
        <v>0</v>
      </c>
      <c r="H31" s="118">
        <f>('Bewertung Timo'!H31+'Bewertung Reem'!H31)/2</f>
        <v>0</v>
      </c>
      <c r="I31" s="118">
        <f>('Bewertung Timo'!I31+'Bewertung Reem'!I31)/2</f>
        <v>0</v>
      </c>
      <c r="J31" s="118">
        <f>('Bewertung Timo'!J31+'Bewertung Reem'!J31)/2</f>
        <v>0</v>
      </c>
      <c r="K31" s="118">
        <f>('Bewertung Timo'!K31+'Bewertung Reem'!K31)/2</f>
        <v>0</v>
      </c>
      <c r="L31" s="118">
        <f>('Bewertung Timo'!L31+'Bewertung Reem'!L31)/2</f>
        <v>0</v>
      </c>
      <c r="M31" s="118">
        <f>('Bewertung Timo'!M31+'Bewertung Reem'!M31)/2</f>
        <v>0</v>
      </c>
    </row>
    <row r="32" spans="1:13" x14ac:dyDescent="0.25">
      <c r="A32" s="86" t="s">
        <v>67</v>
      </c>
      <c r="B32" s="118">
        <f>('Bewertung Timo'!B32+'Bewertung Reem'!B32)/2</f>
        <v>0</v>
      </c>
      <c r="C32" s="118">
        <f>('Bewertung Timo'!C32+'Bewertung Reem'!C32)/2</f>
        <v>0</v>
      </c>
      <c r="D32" s="118">
        <f>('Bewertung Timo'!D32+'Bewertung Reem'!D32)/2</f>
        <v>0</v>
      </c>
      <c r="E32" s="118">
        <f>('Bewertung Timo'!E32+'Bewertung Reem'!E32)/2</f>
        <v>0</v>
      </c>
      <c r="F32" s="118">
        <f>('Bewertung Timo'!F32+'Bewertung Reem'!F32)/2</f>
        <v>0</v>
      </c>
      <c r="G32" s="118">
        <f>('Bewertung Timo'!G32+'Bewertung Reem'!G32)/2</f>
        <v>0</v>
      </c>
      <c r="H32" s="118">
        <f>('Bewertung Timo'!H32+'Bewertung Reem'!H32)/2</f>
        <v>0</v>
      </c>
      <c r="I32" s="118">
        <f>('Bewertung Timo'!I32+'Bewertung Reem'!I32)/2</f>
        <v>0</v>
      </c>
      <c r="J32" s="118">
        <f>('Bewertung Timo'!J32+'Bewertung Reem'!J32)/2</f>
        <v>0</v>
      </c>
      <c r="K32" s="118">
        <f>('Bewertung Timo'!K32+'Bewertung Reem'!K32)/2</f>
        <v>0</v>
      </c>
      <c r="L32" s="118">
        <f>('Bewertung Timo'!L32+'Bewertung Reem'!L32)/2</f>
        <v>0</v>
      </c>
      <c r="M32" s="118">
        <f>('Bewertung Timo'!M32+'Bewertung Reem'!M32)/2</f>
        <v>0</v>
      </c>
    </row>
    <row r="34" spans="1:13" x14ac:dyDescent="0.25">
      <c r="A34" s="154" t="s">
        <v>242</v>
      </c>
      <c r="B34" s="84">
        <v>1</v>
      </c>
      <c r="C34" s="84">
        <v>2</v>
      </c>
      <c r="D34" s="84">
        <v>3</v>
      </c>
      <c r="E34" s="84">
        <v>4</v>
      </c>
      <c r="F34" s="84">
        <v>5</v>
      </c>
      <c r="G34" s="84">
        <v>6</v>
      </c>
      <c r="H34" s="84">
        <v>7</v>
      </c>
      <c r="I34" s="84">
        <v>8</v>
      </c>
      <c r="J34" s="84">
        <v>9</v>
      </c>
      <c r="K34" s="84">
        <v>10</v>
      </c>
      <c r="L34" s="84">
        <v>11</v>
      </c>
      <c r="M34" s="84">
        <v>12</v>
      </c>
    </row>
    <row r="35" spans="1:13" x14ac:dyDescent="0.25">
      <c r="A35" s="154"/>
      <c r="B35" s="85">
        <v>44449</v>
      </c>
      <c r="C35" s="85">
        <v>44456</v>
      </c>
      <c r="D35" s="85">
        <v>44463</v>
      </c>
      <c r="E35" s="85">
        <v>44470</v>
      </c>
      <c r="F35" s="85">
        <v>44477</v>
      </c>
      <c r="G35" s="85">
        <v>44484</v>
      </c>
      <c r="H35" s="85">
        <v>44491</v>
      </c>
      <c r="I35" s="85">
        <v>44498</v>
      </c>
      <c r="J35" s="85">
        <v>44505</v>
      </c>
      <c r="K35" s="85">
        <v>44512</v>
      </c>
      <c r="L35" s="85">
        <v>44519</v>
      </c>
      <c r="M35" s="85">
        <v>44526</v>
      </c>
    </row>
    <row r="36" spans="1:13" x14ac:dyDescent="0.25">
      <c r="A36" s="86" t="s">
        <v>680</v>
      </c>
      <c r="B36" s="118">
        <f>('Bewertung Timo'!B36+'Bewertung Reem'!B36)/2</f>
        <v>0</v>
      </c>
      <c r="C36" s="118">
        <f>('Bewertung Timo'!C36+'Bewertung Reem'!C36)/2</f>
        <v>2.2142857149999999</v>
      </c>
      <c r="D36" s="118">
        <f>('Bewertung Timo'!D36+'Bewertung Reem'!D36)/2</f>
        <v>2</v>
      </c>
      <c r="E36" s="118">
        <f>('Bewertung Timo'!E36+'Bewertung Reem'!E36)/2</f>
        <v>0</v>
      </c>
      <c r="F36" s="118">
        <f>('Bewertung Timo'!F36+'Bewertung Reem'!F36)/2</f>
        <v>2.125</v>
      </c>
      <c r="G36" s="118">
        <f>('Bewertung Timo'!G36+'Bewertung Reem'!G36)/2</f>
        <v>1.1875</v>
      </c>
      <c r="H36" s="118">
        <f>('Bewertung Timo'!H36+'Bewertung Reem'!H36)/2</f>
        <v>1.75</v>
      </c>
      <c r="I36" s="118">
        <f>('Bewertung Timo'!I36+'Bewertung Reem'!I36)/2</f>
        <v>1.875</v>
      </c>
      <c r="J36" s="118">
        <f>('Bewertung Timo'!J36+'Bewertung Reem'!J36)/2</f>
        <v>0</v>
      </c>
      <c r="K36" s="118">
        <f>('Bewertung Timo'!K36+'Bewertung Reem'!K36)/2</f>
        <v>1.7857142850000001</v>
      </c>
      <c r="L36" s="118">
        <f>('Bewertung Timo'!L36+'Bewertung Reem'!L36)/2</f>
        <v>0.625</v>
      </c>
      <c r="M36" s="118">
        <f>('Bewertung Timo'!M36+'Bewertung Reem'!M36)/2</f>
        <v>0.625</v>
      </c>
    </row>
    <row r="37" spans="1:13" x14ac:dyDescent="0.25">
      <c r="A37" s="86" t="s">
        <v>38</v>
      </c>
      <c r="B37" s="118">
        <f>('Bewertung Timo'!B37+'Bewertung Reem'!B37)/2</f>
        <v>0</v>
      </c>
      <c r="C37" s="118">
        <f>('Bewertung Timo'!C37+'Bewertung Reem'!C37)/2</f>
        <v>0</v>
      </c>
      <c r="D37" s="118">
        <f>('Bewertung Timo'!D37+'Bewertung Reem'!D37)/2</f>
        <v>0</v>
      </c>
      <c r="E37" s="118">
        <f>('Bewertung Timo'!E37+'Bewertung Reem'!E37)/2</f>
        <v>0</v>
      </c>
      <c r="F37" s="118">
        <f>('Bewertung Timo'!F37+'Bewertung Reem'!F37)/2</f>
        <v>0</v>
      </c>
      <c r="G37" s="118">
        <f>('Bewertung Timo'!G37+'Bewertung Reem'!G37)/2</f>
        <v>0</v>
      </c>
      <c r="H37" s="118">
        <f>('Bewertung Timo'!H37+'Bewertung Reem'!H37)/2</f>
        <v>0</v>
      </c>
      <c r="I37" s="118">
        <f>('Bewertung Timo'!I37+'Bewertung Reem'!I37)/2</f>
        <v>0</v>
      </c>
      <c r="J37" s="118">
        <f>('Bewertung Timo'!J37+'Bewertung Reem'!J37)/2</f>
        <v>0</v>
      </c>
      <c r="K37" s="118">
        <f>('Bewertung Timo'!K37+'Bewertung Reem'!K37)/2</f>
        <v>0</v>
      </c>
      <c r="L37" s="118">
        <f>('Bewertung Timo'!L37+'Bewertung Reem'!L37)/2</f>
        <v>0</v>
      </c>
      <c r="M37" s="118">
        <f>('Bewertung Timo'!M37+'Bewertung Reem'!M37)/2</f>
        <v>0</v>
      </c>
    </row>
    <row r="38" spans="1:13" x14ac:dyDescent="0.25">
      <c r="A38" s="86" t="s">
        <v>53</v>
      </c>
      <c r="B38" s="118">
        <f>('Bewertung Timo'!B38+'Bewertung Reem'!B38)/2</f>
        <v>0</v>
      </c>
      <c r="C38" s="118">
        <f>('Bewertung Timo'!C38+'Bewertung Reem'!C38)/2</f>
        <v>0</v>
      </c>
      <c r="D38" s="118">
        <f>('Bewertung Timo'!D38+'Bewertung Reem'!D38)/2</f>
        <v>0</v>
      </c>
      <c r="E38" s="118">
        <f>('Bewertung Timo'!E38+'Bewertung Reem'!E38)/2</f>
        <v>0</v>
      </c>
      <c r="F38" s="118">
        <f>('Bewertung Timo'!F38+'Bewertung Reem'!F38)/2</f>
        <v>0</v>
      </c>
      <c r="G38" s="118">
        <f>('Bewertung Timo'!G38+'Bewertung Reem'!G38)/2</f>
        <v>0</v>
      </c>
      <c r="H38" s="118">
        <f>('Bewertung Timo'!H38+'Bewertung Reem'!H38)/2</f>
        <v>0</v>
      </c>
      <c r="I38" s="118">
        <f>('Bewertung Timo'!I38+'Bewertung Reem'!I38)/2</f>
        <v>0</v>
      </c>
      <c r="J38" s="118">
        <f>('Bewertung Timo'!J38+'Bewertung Reem'!J38)/2</f>
        <v>0</v>
      </c>
      <c r="K38" s="118">
        <f>('Bewertung Timo'!K38+'Bewertung Reem'!K38)/2</f>
        <v>0</v>
      </c>
      <c r="L38" s="118">
        <f>('Bewertung Timo'!L38+'Bewertung Reem'!L38)/2</f>
        <v>0</v>
      </c>
      <c r="M38" s="118">
        <f>('Bewertung Timo'!M38+'Bewertung Reem'!M38)/2</f>
        <v>0</v>
      </c>
    </row>
    <row r="39" spans="1:13" x14ac:dyDescent="0.25">
      <c r="A39" s="86" t="s">
        <v>60</v>
      </c>
      <c r="B39" s="118">
        <f>('Bewertung Timo'!B39+'Bewertung Reem'!B39)/2</f>
        <v>0</v>
      </c>
      <c r="C39" s="118">
        <f>('Bewertung Timo'!C39+'Bewertung Reem'!C39)/2</f>
        <v>0</v>
      </c>
      <c r="D39" s="118">
        <f>('Bewertung Timo'!D39+'Bewertung Reem'!D39)/2</f>
        <v>0</v>
      </c>
      <c r="E39" s="118">
        <f>('Bewertung Timo'!E39+'Bewertung Reem'!E39)/2</f>
        <v>0</v>
      </c>
      <c r="F39" s="118">
        <f>('Bewertung Timo'!F39+'Bewertung Reem'!F39)/2</f>
        <v>0</v>
      </c>
      <c r="G39" s="118">
        <f>('Bewertung Timo'!G39+'Bewertung Reem'!G39)/2</f>
        <v>0</v>
      </c>
      <c r="H39" s="118">
        <f>('Bewertung Timo'!H39+'Bewertung Reem'!H39)/2</f>
        <v>0</v>
      </c>
      <c r="I39" s="118">
        <f>('Bewertung Timo'!I39+'Bewertung Reem'!I39)/2</f>
        <v>0</v>
      </c>
      <c r="J39" s="118">
        <f>('Bewertung Timo'!J39+'Bewertung Reem'!J39)/2</f>
        <v>0</v>
      </c>
      <c r="K39" s="118">
        <f>('Bewertung Timo'!K39+'Bewertung Reem'!K39)/2</f>
        <v>0</v>
      </c>
      <c r="L39" s="118">
        <f>('Bewertung Timo'!L39+'Bewertung Reem'!L39)/2</f>
        <v>0</v>
      </c>
      <c r="M39" s="118">
        <f>('Bewertung Timo'!M39+'Bewertung Reem'!M39)/2</f>
        <v>0</v>
      </c>
    </row>
    <row r="40" spans="1:13" x14ac:dyDescent="0.25">
      <c r="A40" s="86" t="s">
        <v>67</v>
      </c>
      <c r="B40" s="118">
        <f>('Bewertung Timo'!B40+'Bewertung Reem'!B40)/2</f>
        <v>0</v>
      </c>
      <c r="C40" s="118">
        <f>('Bewertung Timo'!C40+'Bewertung Reem'!C40)/2</f>
        <v>0</v>
      </c>
      <c r="D40" s="118">
        <f>('Bewertung Timo'!D40+'Bewertung Reem'!D40)/2</f>
        <v>0</v>
      </c>
      <c r="E40" s="118">
        <f>('Bewertung Timo'!E40+'Bewertung Reem'!E40)/2</f>
        <v>0</v>
      </c>
      <c r="F40" s="118">
        <f>('Bewertung Timo'!F40+'Bewertung Reem'!F40)/2</f>
        <v>0</v>
      </c>
      <c r="G40" s="118">
        <f>('Bewertung Timo'!G40+'Bewertung Reem'!G40)/2</f>
        <v>0</v>
      </c>
      <c r="H40" s="118">
        <f>('Bewertung Timo'!H40+'Bewertung Reem'!H40)/2</f>
        <v>0</v>
      </c>
      <c r="I40" s="118">
        <f>('Bewertung Timo'!I40+'Bewertung Reem'!I40)/2</f>
        <v>0</v>
      </c>
      <c r="J40" s="118">
        <f>('Bewertung Timo'!J40+'Bewertung Reem'!J40)/2</f>
        <v>0</v>
      </c>
      <c r="K40" s="118">
        <f>('Bewertung Timo'!K40+'Bewertung Reem'!K40)/2</f>
        <v>0</v>
      </c>
      <c r="L40" s="118">
        <f>('Bewertung Timo'!L40+'Bewertung Reem'!L40)/2</f>
        <v>0</v>
      </c>
      <c r="M40" s="118">
        <f>('Bewertung Timo'!M40+'Bewertung Reem'!M40)/2</f>
        <v>0</v>
      </c>
    </row>
    <row r="42" spans="1:13" x14ac:dyDescent="0.25">
      <c r="A42" s="154" t="s">
        <v>301</v>
      </c>
      <c r="B42" s="84">
        <v>1</v>
      </c>
      <c r="C42" s="84">
        <v>2</v>
      </c>
      <c r="D42" s="84">
        <v>3</v>
      </c>
      <c r="E42" s="84">
        <v>4</v>
      </c>
      <c r="F42" s="84">
        <v>5</v>
      </c>
      <c r="G42" s="84">
        <v>6</v>
      </c>
      <c r="H42" s="84">
        <v>7</v>
      </c>
      <c r="I42" s="84">
        <v>8</v>
      </c>
      <c r="J42" s="84">
        <v>9</v>
      </c>
      <c r="K42" s="84">
        <v>10</v>
      </c>
      <c r="L42" s="84">
        <v>11</v>
      </c>
      <c r="M42" s="84">
        <v>12</v>
      </c>
    </row>
    <row r="43" spans="1:13" x14ac:dyDescent="0.25">
      <c r="A43" s="154"/>
      <c r="B43" s="85">
        <v>44449</v>
      </c>
      <c r="C43" s="85">
        <v>44456</v>
      </c>
      <c r="D43" s="85">
        <v>44463</v>
      </c>
      <c r="E43" s="85">
        <v>44470</v>
      </c>
      <c r="F43" s="85">
        <v>44477</v>
      </c>
      <c r="G43" s="85">
        <v>44484</v>
      </c>
      <c r="H43" s="85">
        <v>44491</v>
      </c>
      <c r="I43" s="85">
        <v>44498</v>
      </c>
      <c r="J43" s="85">
        <v>44505</v>
      </c>
      <c r="K43" s="85">
        <v>44512</v>
      </c>
      <c r="L43" s="85">
        <v>44519</v>
      </c>
      <c r="M43" s="85">
        <v>44526</v>
      </c>
    </row>
    <row r="44" spans="1:13" x14ac:dyDescent="0.25">
      <c r="A44" s="86" t="s">
        <v>680</v>
      </c>
      <c r="B44" s="118">
        <f>('Bewertung Timo'!B44+'Bewertung Reem'!B44)/2</f>
        <v>0</v>
      </c>
      <c r="C44" s="118">
        <f>('Bewertung Timo'!C44+'Bewertung Reem'!C44)/2</f>
        <v>2.4285714285714288</v>
      </c>
      <c r="D44" s="118">
        <f>('Bewertung Timo'!D44+'Bewertung Reem'!D44)/2</f>
        <v>2.4285714285714288</v>
      </c>
      <c r="E44" s="118">
        <f>('Bewertung Timo'!E44+'Bewertung Reem'!E44)/2</f>
        <v>0</v>
      </c>
      <c r="F44" s="118">
        <f>('Bewertung Timo'!F44+'Bewertung Reem'!F44)/2</f>
        <v>1.5</v>
      </c>
      <c r="G44" s="118">
        <f>('Bewertung Timo'!G44+'Bewertung Reem'!G44)/2</f>
        <v>1.2</v>
      </c>
      <c r="H44" s="118">
        <f>('Bewertung Timo'!H44+'Bewertung Reem'!H44)/2</f>
        <v>0</v>
      </c>
      <c r="I44" s="118">
        <f>('Bewertung Timo'!I44+'Bewertung Reem'!I44)/2</f>
        <v>0</v>
      </c>
      <c r="J44" s="118">
        <f>('Bewertung Timo'!J44+'Bewertung Reem'!J44)/2</f>
        <v>0</v>
      </c>
      <c r="K44" s="118">
        <f>('Bewertung Timo'!K44+'Bewertung Reem'!K44)/2</f>
        <v>1.3333333349999998</v>
      </c>
      <c r="L44" s="118">
        <f>('Bewertung Timo'!L44+'Bewertung Reem'!L44)/2</f>
        <v>0.73333333335000006</v>
      </c>
      <c r="M44" s="118">
        <f>('Bewertung Timo'!M44+'Bewertung Reem'!M44)/2</f>
        <v>0.53333333334999999</v>
      </c>
    </row>
    <row r="45" spans="1:13" x14ac:dyDescent="0.25">
      <c r="A45" s="86" t="s">
        <v>38</v>
      </c>
      <c r="B45" s="118">
        <f>('Bewertung Timo'!B45+'Bewertung Reem'!B45)/2</f>
        <v>0</v>
      </c>
      <c r="C45" s="118">
        <f>('Bewertung Timo'!C45+'Bewertung Reem'!C45)/2</f>
        <v>0</v>
      </c>
      <c r="D45" s="118">
        <f>('Bewertung Timo'!D45+'Bewertung Reem'!D45)/2</f>
        <v>0</v>
      </c>
      <c r="E45" s="118">
        <f>('Bewertung Timo'!E45+'Bewertung Reem'!E45)/2</f>
        <v>0</v>
      </c>
      <c r="F45" s="118">
        <f>('Bewertung Timo'!F45+'Bewertung Reem'!F45)/2</f>
        <v>0</v>
      </c>
      <c r="G45" s="118">
        <f>('Bewertung Timo'!G45+'Bewertung Reem'!G45)/2</f>
        <v>0</v>
      </c>
      <c r="H45" s="118">
        <f>('Bewertung Timo'!H45+'Bewertung Reem'!H45)/2</f>
        <v>0</v>
      </c>
      <c r="I45" s="118">
        <f>('Bewertung Timo'!I45+'Bewertung Reem'!I45)/2</f>
        <v>0</v>
      </c>
      <c r="J45" s="118">
        <f>('Bewertung Timo'!J45+'Bewertung Reem'!J45)/2</f>
        <v>0</v>
      </c>
      <c r="K45" s="118">
        <f>('Bewertung Timo'!K45+'Bewertung Reem'!K45)/2</f>
        <v>0</v>
      </c>
      <c r="L45" s="118">
        <f>('Bewertung Timo'!L45+'Bewertung Reem'!L45)/2</f>
        <v>0</v>
      </c>
      <c r="M45" s="118">
        <f>('Bewertung Timo'!M45+'Bewertung Reem'!M45)/2</f>
        <v>0</v>
      </c>
    </row>
    <row r="46" spans="1:13" x14ac:dyDescent="0.25">
      <c r="A46" s="86" t="s">
        <v>53</v>
      </c>
      <c r="B46" s="118">
        <f>('Bewertung Timo'!B46+'Bewertung Reem'!B46)/2</f>
        <v>0</v>
      </c>
      <c r="C46" s="118">
        <f>('Bewertung Timo'!C46+'Bewertung Reem'!C46)/2</f>
        <v>0</v>
      </c>
      <c r="D46" s="118">
        <f>('Bewertung Timo'!D46+'Bewertung Reem'!D46)/2</f>
        <v>0</v>
      </c>
      <c r="E46" s="118">
        <f>('Bewertung Timo'!E46+'Bewertung Reem'!E46)/2</f>
        <v>0</v>
      </c>
      <c r="F46" s="118">
        <f>('Bewertung Timo'!F46+'Bewertung Reem'!F46)/2</f>
        <v>0</v>
      </c>
      <c r="G46" s="118">
        <f>('Bewertung Timo'!G46+'Bewertung Reem'!G46)/2</f>
        <v>0</v>
      </c>
      <c r="H46" s="118">
        <f>('Bewertung Timo'!H46+'Bewertung Reem'!H46)/2</f>
        <v>0</v>
      </c>
      <c r="I46" s="118">
        <f>('Bewertung Timo'!I46+'Bewertung Reem'!I46)/2</f>
        <v>0</v>
      </c>
      <c r="J46" s="118">
        <f>('Bewertung Timo'!J46+'Bewertung Reem'!J46)/2</f>
        <v>0</v>
      </c>
      <c r="K46" s="118">
        <f>('Bewertung Timo'!K46+'Bewertung Reem'!K46)/2</f>
        <v>0</v>
      </c>
      <c r="L46" s="118">
        <f>('Bewertung Timo'!L46+'Bewertung Reem'!L46)/2</f>
        <v>0</v>
      </c>
      <c r="M46" s="118">
        <f>('Bewertung Timo'!M46+'Bewertung Reem'!M46)/2</f>
        <v>0</v>
      </c>
    </row>
    <row r="47" spans="1:13" x14ac:dyDescent="0.25">
      <c r="A47" s="86" t="s">
        <v>60</v>
      </c>
      <c r="B47" s="118">
        <f>('Bewertung Timo'!B47+'Bewertung Reem'!B47)/2</f>
        <v>0</v>
      </c>
      <c r="C47" s="118">
        <f>('Bewertung Timo'!C47+'Bewertung Reem'!C47)/2</f>
        <v>0</v>
      </c>
      <c r="D47" s="118">
        <f>('Bewertung Timo'!D47+'Bewertung Reem'!D47)/2</f>
        <v>0</v>
      </c>
      <c r="E47" s="118">
        <f>('Bewertung Timo'!E47+'Bewertung Reem'!E47)/2</f>
        <v>0</v>
      </c>
      <c r="F47" s="118">
        <f>('Bewertung Timo'!F47+'Bewertung Reem'!F47)/2</f>
        <v>0</v>
      </c>
      <c r="G47" s="118">
        <f>('Bewertung Timo'!G47+'Bewertung Reem'!G47)/2</f>
        <v>0</v>
      </c>
      <c r="H47" s="118">
        <f>('Bewertung Timo'!H47+'Bewertung Reem'!H47)/2</f>
        <v>0</v>
      </c>
      <c r="I47" s="118">
        <f>('Bewertung Timo'!I47+'Bewertung Reem'!I47)/2</f>
        <v>0</v>
      </c>
      <c r="J47" s="118">
        <f>('Bewertung Timo'!J47+'Bewertung Reem'!J47)/2</f>
        <v>0</v>
      </c>
      <c r="K47" s="118">
        <f>('Bewertung Timo'!K47+'Bewertung Reem'!K47)/2</f>
        <v>0</v>
      </c>
      <c r="L47" s="118">
        <f>('Bewertung Timo'!L47+'Bewertung Reem'!L47)/2</f>
        <v>0</v>
      </c>
      <c r="M47" s="118">
        <f>('Bewertung Timo'!M47+'Bewertung Reem'!M47)/2</f>
        <v>0</v>
      </c>
    </row>
    <row r="48" spans="1:13" x14ac:dyDescent="0.25">
      <c r="A48" s="86" t="s">
        <v>67</v>
      </c>
      <c r="B48" s="118">
        <f>('Bewertung Timo'!B48+'Bewertung Reem'!B48)/2</f>
        <v>0</v>
      </c>
      <c r="C48" s="118">
        <f>('Bewertung Timo'!C48+'Bewertung Reem'!C48)/2</f>
        <v>0</v>
      </c>
      <c r="D48" s="118">
        <f>('Bewertung Timo'!D48+'Bewertung Reem'!D48)/2</f>
        <v>0</v>
      </c>
      <c r="E48" s="118">
        <f>('Bewertung Timo'!E48+'Bewertung Reem'!E48)/2</f>
        <v>0</v>
      </c>
      <c r="F48" s="118">
        <f>('Bewertung Timo'!F48+'Bewertung Reem'!F48)/2</f>
        <v>0</v>
      </c>
      <c r="G48" s="118">
        <f>('Bewertung Timo'!G48+'Bewertung Reem'!G48)/2</f>
        <v>0</v>
      </c>
      <c r="H48" s="118">
        <f>('Bewertung Timo'!H48+'Bewertung Reem'!H48)/2</f>
        <v>0</v>
      </c>
      <c r="I48" s="118">
        <f>('Bewertung Timo'!I48+'Bewertung Reem'!I48)/2</f>
        <v>0</v>
      </c>
      <c r="J48" s="118">
        <f>('Bewertung Timo'!J48+'Bewertung Reem'!J48)/2</f>
        <v>0</v>
      </c>
      <c r="K48" s="118">
        <f>('Bewertung Timo'!K48+'Bewertung Reem'!K48)/2</f>
        <v>0</v>
      </c>
      <c r="L48" s="118">
        <f>('Bewertung Timo'!L48+'Bewertung Reem'!L48)/2</f>
        <v>0</v>
      </c>
      <c r="M48" s="118">
        <f>('Bewertung Timo'!M48+'Bewertung Reem'!M48)/2</f>
        <v>0</v>
      </c>
    </row>
    <row r="50" spans="1:13" x14ac:dyDescent="0.25">
      <c r="A50" s="154" t="s">
        <v>378</v>
      </c>
      <c r="B50" s="84">
        <v>1</v>
      </c>
      <c r="C50" s="84">
        <v>2</v>
      </c>
      <c r="D50" s="84">
        <v>3</v>
      </c>
      <c r="E50" s="84">
        <v>4</v>
      </c>
      <c r="F50" s="84">
        <v>5</v>
      </c>
      <c r="G50" s="84">
        <v>6</v>
      </c>
      <c r="H50" s="84">
        <v>7</v>
      </c>
      <c r="I50" s="84">
        <v>8</v>
      </c>
      <c r="J50" s="84">
        <v>9</v>
      </c>
      <c r="K50" s="84">
        <v>10</v>
      </c>
      <c r="L50" s="84">
        <v>11</v>
      </c>
      <c r="M50" s="84">
        <v>12</v>
      </c>
    </row>
    <row r="51" spans="1:13" x14ac:dyDescent="0.25">
      <c r="A51" s="154"/>
      <c r="B51" s="85">
        <v>44449</v>
      </c>
      <c r="C51" s="85">
        <v>44456</v>
      </c>
      <c r="D51" s="85">
        <v>44463</v>
      </c>
      <c r="E51" s="85">
        <v>44470</v>
      </c>
      <c r="F51" s="85">
        <v>44477</v>
      </c>
      <c r="G51" s="85">
        <v>44484</v>
      </c>
      <c r="H51" s="85">
        <v>44491</v>
      </c>
      <c r="I51" s="85">
        <v>44498</v>
      </c>
      <c r="J51" s="85">
        <v>44505</v>
      </c>
      <c r="K51" s="85">
        <v>44512</v>
      </c>
      <c r="L51" s="85">
        <v>44519</v>
      </c>
      <c r="M51" s="85">
        <v>44526</v>
      </c>
    </row>
    <row r="52" spans="1:13" x14ac:dyDescent="0.25">
      <c r="A52" s="86" t="s">
        <v>680</v>
      </c>
      <c r="B52" s="118">
        <f>('Bewertung Timo'!B52+'Bewertung Reem'!B52)/2</f>
        <v>0</v>
      </c>
      <c r="C52" s="118">
        <f>('Bewertung Timo'!C52+'Bewertung Reem'!C52)/2</f>
        <v>2.0119047635714287</v>
      </c>
      <c r="D52" s="118">
        <f>('Bewertung Timo'!D52+'Bewertung Reem'!D52)/2</f>
        <v>2.2678571449999998</v>
      </c>
      <c r="E52" s="118">
        <f>('Bewertung Timo'!E52+'Bewertung Reem'!E52)/2</f>
        <v>0</v>
      </c>
      <c r="F52" s="118">
        <f>('Bewertung Timo'!F52+'Bewertung Reem'!F52)/2</f>
        <v>1.142857145</v>
      </c>
      <c r="G52" s="118">
        <f>('Bewertung Timo'!G52+'Bewertung Reem'!G52)/2</f>
        <v>1.5</v>
      </c>
      <c r="H52" s="118">
        <f>('Bewertung Timo'!H52+'Bewertung Reem'!H52)/2</f>
        <v>1</v>
      </c>
      <c r="I52" s="118">
        <f>('Bewertung Timo'!I52+'Bewertung Reem'!I52)/2</f>
        <v>0.67</v>
      </c>
      <c r="J52" s="118">
        <f>('Bewertung Timo'!J52+'Bewertung Reem'!J52)/2</f>
        <v>0</v>
      </c>
      <c r="K52" s="118">
        <f>('Bewertung Timo'!K52+'Bewertung Reem'!K52)/2</f>
        <v>1</v>
      </c>
      <c r="L52" s="118">
        <f>('Bewertung Timo'!L52+'Bewertung Reem'!L52)/2</f>
        <v>0.42857142999999998</v>
      </c>
      <c r="M52" s="118">
        <f>('Bewertung Timo'!M52+'Bewertung Reem'!M52)/2</f>
        <v>0.375</v>
      </c>
    </row>
    <row r="53" spans="1:13" x14ac:dyDescent="0.25">
      <c r="A53" s="86" t="s">
        <v>38</v>
      </c>
      <c r="B53" s="118">
        <f>('Bewertung Timo'!B53+'Bewertung Reem'!B53)/2</f>
        <v>0</v>
      </c>
      <c r="C53" s="118">
        <f>('Bewertung Timo'!C53+'Bewertung Reem'!C53)/2</f>
        <v>0</v>
      </c>
      <c r="D53" s="118">
        <f>('Bewertung Timo'!D53+'Bewertung Reem'!D53)/2</f>
        <v>0</v>
      </c>
      <c r="E53" s="118">
        <f>('Bewertung Timo'!E53+'Bewertung Reem'!E53)/2</f>
        <v>0</v>
      </c>
      <c r="F53" s="118">
        <f>('Bewertung Timo'!F53+'Bewertung Reem'!F53)/2</f>
        <v>0</v>
      </c>
      <c r="G53" s="118">
        <f>('Bewertung Timo'!G53+'Bewertung Reem'!G53)/2</f>
        <v>0</v>
      </c>
      <c r="H53" s="118">
        <f>('Bewertung Timo'!H53+'Bewertung Reem'!H53)/2</f>
        <v>0</v>
      </c>
      <c r="I53" s="118">
        <f>('Bewertung Timo'!I53+'Bewertung Reem'!I53)/2</f>
        <v>0</v>
      </c>
      <c r="J53" s="118">
        <f>('Bewertung Timo'!J53+'Bewertung Reem'!J53)/2</f>
        <v>0</v>
      </c>
      <c r="K53" s="118">
        <f>('Bewertung Timo'!K53+'Bewertung Reem'!K53)/2</f>
        <v>0</v>
      </c>
      <c r="L53" s="118">
        <f>('Bewertung Timo'!L53+'Bewertung Reem'!L53)/2</f>
        <v>0</v>
      </c>
      <c r="M53" s="118">
        <f>('Bewertung Timo'!M53+'Bewertung Reem'!M53)/2</f>
        <v>0</v>
      </c>
    </row>
    <row r="54" spans="1:13" x14ac:dyDescent="0.25">
      <c r="A54" s="86" t="s">
        <v>53</v>
      </c>
      <c r="B54" s="118">
        <f>('Bewertung Timo'!B54+'Bewertung Reem'!B54)/2</f>
        <v>0</v>
      </c>
      <c r="C54" s="118">
        <f>('Bewertung Timo'!C54+'Bewertung Reem'!C54)/2</f>
        <v>0</v>
      </c>
      <c r="D54" s="118">
        <f>('Bewertung Timo'!D54+'Bewertung Reem'!D54)/2</f>
        <v>0</v>
      </c>
      <c r="E54" s="118">
        <f>('Bewertung Timo'!E54+'Bewertung Reem'!E54)/2</f>
        <v>0</v>
      </c>
      <c r="F54" s="118">
        <f>('Bewertung Timo'!F54+'Bewertung Reem'!F54)/2</f>
        <v>0</v>
      </c>
      <c r="G54" s="118">
        <f>('Bewertung Timo'!G54+'Bewertung Reem'!G54)/2</f>
        <v>0</v>
      </c>
      <c r="H54" s="118">
        <f>('Bewertung Timo'!H54+'Bewertung Reem'!H54)/2</f>
        <v>0</v>
      </c>
      <c r="I54" s="118">
        <f>('Bewertung Timo'!I54+'Bewertung Reem'!I54)/2</f>
        <v>0</v>
      </c>
      <c r="J54" s="118">
        <f>('Bewertung Timo'!J54+'Bewertung Reem'!J54)/2</f>
        <v>0</v>
      </c>
      <c r="K54" s="118">
        <f>('Bewertung Timo'!K54+'Bewertung Reem'!K54)/2</f>
        <v>0</v>
      </c>
      <c r="L54" s="118">
        <f>('Bewertung Timo'!L54+'Bewertung Reem'!L54)/2</f>
        <v>0</v>
      </c>
      <c r="M54" s="118">
        <f>('Bewertung Timo'!M54+'Bewertung Reem'!M54)/2</f>
        <v>0</v>
      </c>
    </row>
    <row r="55" spans="1:13" x14ac:dyDescent="0.25">
      <c r="A55" s="86" t="s">
        <v>60</v>
      </c>
      <c r="B55" s="118">
        <f>('Bewertung Timo'!B55+'Bewertung Reem'!B55)/2</f>
        <v>0</v>
      </c>
      <c r="C55" s="118">
        <f>('Bewertung Timo'!C55+'Bewertung Reem'!C55)/2</f>
        <v>0</v>
      </c>
      <c r="D55" s="118">
        <f>('Bewertung Timo'!D55+'Bewertung Reem'!D55)/2</f>
        <v>0</v>
      </c>
      <c r="E55" s="118">
        <f>('Bewertung Timo'!E55+'Bewertung Reem'!E55)/2</f>
        <v>0</v>
      </c>
      <c r="F55" s="118">
        <f>('Bewertung Timo'!F55+'Bewertung Reem'!F55)/2</f>
        <v>0</v>
      </c>
      <c r="G55" s="118">
        <f>('Bewertung Timo'!G55+'Bewertung Reem'!G55)/2</f>
        <v>0</v>
      </c>
      <c r="H55" s="118">
        <f>('Bewertung Timo'!H55+'Bewertung Reem'!H55)/2</f>
        <v>0</v>
      </c>
      <c r="I55" s="118">
        <f>('Bewertung Timo'!I55+'Bewertung Reem'!I55)/2</f>
        <v>0</v>
      </c>
      <c r="J55" s="118">
        <f>('Bewertung Timo'!J55+'Bewertung Reem'!J55)/2</f>
        <v>0</v>
      </c>
      <c r="K55" s="118">
        <f>('Bewertung Timo'!K55+'Bewertung Reem'!K55)/2</f>
        <v>0</v>
      </c>
      <c r="L55" s="118">
        <f>('Bewertung Timo'!L55+'Bewertung Reem'!L55)/2</f>
        <v>0</v>
      </c>
      <c r="M55" s="118">
        <f>('Bewertung Timo'!M55+'Bewertung Reem'!M55)/2</f>
        <v>0</v>
      </c>
    </row>
    <row r="56" spans="1:13" x14ac:dyDescent="0.25">
      <c r="A56" s="86" t="s">
        <v>67</v>
      </c>
      <c r="B56" s="118">
        <f>('Bewertung Timo'!B56+'Bewertung Reem'!B56)/2</f>
        <v>0</v>
      </c>
      <c r="C56" s="118">
        <f>('Bewertung Timo'!C56+'Bewertung Reem'!C56)/2</f>
        <v>0</v>
      </c>
      <c r="D56" s="118">
        <f>('Bewertung Timo'!D56+'Bewertung Reem'!D56)/2</f>
        <v>0</v>
      </c>
      <c r="E56" s="118">
        <f>('Bewertung Timo'!E56+'Bewertung Reem'!E56)/2</f>
        <v>0</v>
      </c>
      <c r="F56" s="118">
        <f>('Bewertung Timo'!F56+'Bewertung Reem'!F56)/2</f>
        <v>0</v>
      </c>
      <c r="G56" s="118">
        <f>('Bewertung Timo'!G56+'Bewertung Reem'!G56)/2</f>
        <v>0</v>
      </c>
      <c r="H56" s="118">
        <f>('Bewertung Timo'!H56+'Bewertung Reem'!H56)/2</f>
        <v>0</v>
      </c>
      <c r="I56" s="118">
        <f>('Bewertung Timo'!I56+'Bewertung Reem'!I56)/2</f>
        <v>0</v>
      </c>
      <c r="J56" s="118">
        <f>('Bewertung Timo'!J56+'Bewertung Reem'!J56)/2</f>
        <v>0</v>
      </c>
      <c r="K56" s="118">
        <f>('Bewertung Timo'!K56+'Bewertung Reem'!K56)/2</f>
        <v>0</v>
      </c>
      <c r="L56" s="118">
        <f>('Bewertung Timo'!L56+'Bewertung Reem'!L56)/2</f>
        <v>0</v>
      </c>
      <c r="M56" s="118">
        <f>('Bewertung Timo'!M56+'Bewertung Reem'!M56)/2</f>
        <v>0</v>
      </c>
    </row>
    <row r="58" spans="1:13" x14ac:dyDescent="0.25">
      <c r="A58" s="154" t="s">
        <v>424</v>
      </c>
      <c r="B58" s="84">
        <v>1</v>
      </c>
      <c r="C58" s="84">
        <v>2</v>
      </c>
      <c r="D58" s="84">
        <v>3</v>
      </c>
      <c r="E58" s="84">
        <v>4</v>
      </c>
      <c r="F58" s="84">
        <v>5</v>
      </c>
      <c r="G58" s="84">
        <v>6</v>
      </c>
      <c r="H58" s="84">
        <v>7</v>
      </c>
      <c r="I58" s="84">
        <v>8</v>
      </c>
      <c r="J58" s="84">
        <v>9</v>
      </c>
      <c r="K58" s="84">
        <v>10</v>
      </c>
      <c r="L58" s="84">
        <v>11</v>
      </c>
      <c r="M58" s="84">
        <v>12</v>
      </c>
    </row>
    <row r="59" spans="1:13" x14ac:dyDescent="0.25">
      <c r="A59" s="154"/>
      <c r="B59" s="85">
        <v>44449</v>
      </c>
      <c r="C59" s="85">
        <v>44456</v>
      </c>
      <c r="D59" s="85">
        <v>44463</v>
      </c>
      <c r="E59" s="85">
        <v>44470</v>
      </c>
      <c r="F59" s="85">
        <v>44477</v>
      </c>
      <c r="G59" s="85">
        <v>44484</v>
      </c>
      <c r="H59" s="85">
        <v>44491</v>
      </c>
      <c r="I59" s="85">
        <v>44498</v>
      </c>
      <c r="J59" s="85">
        <v>44505</v>
      </c>
      <c r="K59" s="85">
        <v>44512</v>
      </c>
      <c r="L59" s="85">
        <v>44519</v>
      </c>
      <c r="M59" s="85">
        <v>44526</v>
      </c>
    </row>
    <row r="60" spans="1:13" x14ac:dyDescent="0.25">
      <c r="A60" s="86" t="s">
        <v>680</v>
      </c>
      <c r="B60" s="118">
        <f>('Bewertung Timo'!B60+'Bewertung Reem'!B60)/2</f>
        <v>0</v>
      </c>
      <c r="C60" s="118">
        <f>('Bewertung Timo'!C60+'Bewertung Reem'!C60)/2</f>
        <v>0</v>
      </c>
      <c r="D60" s="118">
        <f>('Bewertung Timo'!D60+'Bewertung Reem'!D60)/2</f>
        <v>0.99888888900000006</v>
      </c>
      <c r="E60" s="118">
        <f>('Bewertung Timo'!E60+'Bewertung Reem'!E60)/2</f>
        <v>0</v>
      </c>
      <c r="F60" s="118">
        <f>('Bewertung Timo'!F60+'Bewertung Reem'!F60)/2</f>
        <v>1.2000000000000002</v>
      </c>
      <c r="G60" s="118">
        <f>('Bewertung Timo'!G60+'Bewertung Reem'!G60)/2</f>
        <v>1.25</v>
      </c>
      <c r="H60" s="118">
        <f>('Bewertung Timo'!H60+'Bewertung Reem'!H60)/2</f>
        <v>1.05</v>
      </c>
      <c r="I60" s="118">
        <f>('Bewertung Timo'!I60+'Bewertung Reem'!I60)/2</f>
        <v>1.3</v>
      </c>
      <c r="J60" s="118">
        <f>('Bewertung Timo'!J60+'Bewertung Reem'!J60)/2</f>
        <v>0</v>
      </c>
      <c r="K60" s="118">
        <f>('Bewertung Timo'!K60+'Bewertung Reem'!K60)/2</f>
        <v>0</v>
      </c>
      <c r="L60" s="118">
        <f>('Bewertung Timo'!L60+'Bewertung Reem'!L60)/2</f>
        <v>0.99833349999999998</v>
      </c>
      <c r="M60" s="118">
        <f>('Bewertung Timo'!M60+'Bewertung Reem'!M60)/2</f>
        <v>1.0833334999999999</v>
      </c>
    </row>
    <row r="61" spans="1:13" x14ac:dyDescent="0.25">
      <c r="A61" s="86" t="s">
        <v>38</v>
      </c>
      <c r="B61" s="118">
        <f>('Bewertung Timo'!B61+'Bewertung Reem'!B61)/2</f>
        <v>0</v>
      </c>
      <c r="C61" s="118">
        <f>('Bewertung Timo'!C61+'Bewertung Reem'!C61)/2</f>
        <v>0</v>
      </c>
      <c r="D61" s="118">
        <f>('Bewertung Timo'!D61+'Bewertung Reem'!D61)/2</f>
        <v>0</v>
      </c>
      <c r="E61" s="118">
        <f>('Bewertung Timo'!E61+'Bewertung Reem'!E61)/2</f>
        <v>0</v>
      </c>
      <c r="F61" s="118">
        <f>('Bewertung Timo'!F61+'Bewertung Reem'!F61)/2</f>
        <v>0</v>
      </c>
      <c r="G61" s="118">
        <f>('Bewertung Timo'!G61+'Bewertung Reem'!G61)/2</f>
        <v>0</v>
      </c>
      <c r="H61" s="118">
        <f>('Bewertung Timo'!H61+'Bewertung Reem'!H61)/2</f>
        <v>0</v>
      </c>
      <c r="I61" s="118">
        <f>('Bewertung Timo'!I61+'Bewertung Reem'!I61)/2</f>
        <v>0</v>
      </c>
      <c r="J61" s="118">
        <f>('Bewertung Timo'!J61+'Bewertung Reem'!J61)/2</f>
        <v>0</v>
      </c>
      <c r="K61" s="118">
        <f>('Bewertung Timo'!K61+'Bewertung Reem'!K61)/2</f>
        <v>0</v>
      </c>
      <c r="L61" s="118">
        <f>('Bewertung Timo'!L61+'Bewertung Reem'!L61)/2</f>
        <v>0</v>
      </c>
      <c r="M61" s="118">
        <f>('Bewertung Timo'!M61+'Bewertung Reem'!M61)/2</f>
        <v>0</v>
      </c>
    </row>
    <row r="62" spans="1:13" x14ac:dyDescent="0.25">
      <c r="A62" s="86" t="s">
        <v>53</v>
      </c>
      <c r="B62" s="118">
        <f>('Bewertung Timo'!B62+'Bewertung Reem'!B62)/2</f>
        <v>0</v>
      </c>
      <c r="C62" s="118">
        <f>('Bewertung Timo'!C62+'Bewertung Reem'!C62)/2</f>
        <v>0</v>
      </c>
      <c r="D62" s="118">
        <f>('Bewertung Timo'!D62+'Bewertung Reem'!D62)/2</f>
        <v>0</v>
      </c>
      <c r="E62" s="118">
        <f>('Bewertung Timo'!E62+'Bewertung Reem'!E62)/2</f>
        <v>0</v>
      </c>
      <c r="F62" s="118">
        <f>('Bewertung Timo'!F62+'Bewertung Reem'!F62)/2</f>
        <v>0</v>
      </c>
      <c r="G62" s="118">
        <f>('Bewertung Timo'!G62+'Bewertung Reem'!G62)/2</f>
        <v>0</v>
      </c>
      <c r="H62" s="118">
        <f>('Bewertung Timo'!H62+'Bewertung Reem'!H62)/2</f>
        <v>0</v>
      </c>
      <c r="I62" s="118">
        <f>('Bewertung Timo'!I62+'Bewertung Reem'!I62)/2</f>
        <v>0</v>
      </c>
      <c r="J62" s="118">
        <f>('Bewertung Timo'!J62+'Bewertung Reem'!J62)/2</f>
        <v>0</v>
      </c>
      <c r="K62" s="118">
        <f>('Bewertung Timo'!K62+'Bewertung Reem'!K62)/2</f>
        <v>0</v>
      </c>
      <c r="L62" s="118">
        <f>('Bewertung Timo'!L62+'Bewertung Reem'!L62)/2</f>
        <v>0</v>
      </c>
      <c r="M62" s="118">
        <f>('Bewertung Timo'!M62+'Bewertung Reem'!M62)/2</f>
        <v>0</v>
      </c>
    </row>
    <row r="63" spans="1:13" x14ac:dyDescent="0.25">
      <c r="A63" s="86" t="s">
        <v>60</v>
      </c>
      <c r="B63" s="118">
        <f>('Bewertung Timo'!B63+'Bewertung Reem'!B63)/2</f>
        <v>0</v>
      </c>
      <c r="C63" s="118">
        <f>('Bewertung Timo'!C63+'Bewertung Reem'!C63)/2</f>
        <v>0</v>
      </c>
      <c r="D63" s="118">
        <f>('Bewertung Timo'!D63+'Bewertung Reem'!D63)/2</f>
        <v>0</v>
      </c>
      <c r="E63" s="118">
        <f>('Bewertung Timo'!E63+'Bewertung Reem'!E63)/2</f>
        <v>0</v>
      </c>
      <c r="F63" s="118">
        <f>('Bewertung Timo'!F63+'Bewertung Reem'!F63)/2</f>
        <v>0</v>
      </c>
      <c r="G63" s="118">
        <f>('Bewertung Timo'!G63+'Bewertung Reem'!G63)/2</f>
        <v>0</v>
      </c>
      <c r="H63" s="118">
        <f>('Bewertung Timo'!H63+'Bewertung Reem'!H63)/2</f>
        <v>0</v>
      </c>
      <c r="I63" s="118">
        <f>('Bewertung Timo'!I63+'Bewertung Reem'!I63)/2</f>
        <v>0</v>
      </c>
      <c r="J63" s="118">
        <f>('Bewertung Timo'!J63+'Bewertung Reem'!J63)/2</f>
        <v>0</v>
      </c>
      <c r="K63" s="118">
        <f>('Bewertung Timo'!K63+'Bewertung Reem'!K63)/2</f>
        <v>0</v>
      </c>
      <c r="L63" s="118">
        <f>('Bewertung Timo'!L63+'Bewertung Reem'!L63)/2</f>
        <v>0</v>
      </c>
      <c r="M63" s="118">
        <f>('Bewertung Timo'!M63+'Bewertung Reem'!M63)/2</f>
        <v>0</v>
      </c>
    </row>
    <row r="64" spans="1:13" x14ac:dyDescent="0.25">
      <c r="A64" s="86" t="s">
        <v>67</v>
      </c>
      <c r="B64" s="118">
        <f>('Bewertung Timo'!B64+'Bewertung Reem'!B64)/2</f>
        <v>0</v>
      </c>
      <c r="C64" s="118">
        <f>('Bewertung Timo'!C64+'Bewertung Reem'!C64)/2</f>
        <v>0</v>
      </c>
      <c r="D64" s="118">
        <f>('Bewertung Timo'!D64+'Bewertung Reem'!D64)/2</f>
        <v>0</v>
      </c>
      <c r="E64" s="118">
        <f>('Bewertung Timo'!E64+'Bewertung Reem'!E64)/2</f>
        <v>0</v>
      </c>
      <c r="F64" s="118">
        <f>('Bewertung Timo'!F64+'Bewertung Reem'!F64)/2</f>
        <v>0</v>
      </c>
      <c r="G64" s="118">
        <f>('Bewertung Timo'!G64+'Bewertung Reem'!G64)/2</f>
        <v>0</v>
      </c>
      <c r="H64" s="118">
        <f>('Bewertung Timo'!H64+'Bewertung Reem'!H64)/2</f>
        <v>0</v>
      </c>
      <c r="I64" s="118">
        <f>('Bewertung Timo'!I64+'Bewertung Reem'!I64)/2</f>
        <v>0</v>
      </c>
      <c r="J64" s="118">
        <f>('Bewertung Timo'!J64+'Bewertung Reem'!J64)/2</f>
        <v>0</v>
      </c>
      <c r="K64" s="118">
        <f>('Bewertung Timo'!K64+'Bewertung Reem'!K64)/2</f>
        <v>0</v>
      </c>
      <c r="L64" s="118">
        <f>('Bewertung Timo'!L64+'Bewertung Reem'!L64)/2</f>
        <v>0</v>
      </c>
      <c r="M64" s="118">
        <f>('Bewertung Timo'!M64+'Bewertung Reem'!M64)/2</f>
        <v>0</v>
      </c>
    </row>
    <row r="69" spans="1:13" x14ac:dyDescent="0.25">
      <c r="A69" s="154" t="s">
        <v>166</v>
      </c>
      <c r="B69" s="84">
        <v>1</v>
      </c>
      <c r="C69" s="84">
        <v>2</v>
      </c>
      <c r="D69" s="84">
        <v>3</v>
      </c>
      <c r="E69" s="84">
        <v>4</v>
      </c>
      <c r="F69" s="84">
        <v>5</v>
      </c>
      <c r="G69" s="84">
        <v>6</v>
      </c>
      <c r="H69" s="84">
        <v>7</v>
      </c>
      <c r="I69" s="84">
        <v>8</v>
      </c>
      <c r="J69" s="84">
        <v>9</v>
      </c>
      <c r="K69" s="84">
        <v>10</v>
      </c>
      <c r="L69" s="84">
        <v>11</v>
      </c>
      <c r="M69" s="84">
        <v>12</v>
      </c>
    </row>
    <row r="70" spans="1:13" x14ac:dyDescent="0.25">
      <c r="A70" s="154"/>
      <c r="B70" s="85">
        <v>44449</v>
      </c>
      <c r="C70" s="85">
        <v>44456</v>
      </c>
      <c r="D70" s="85">
        <v>44463</v>
      </c>
      <c r="E70" s="85">
        <v>44470</v>
      </c>
      <c r="F70" s="85">
        <v>44477</v>
      </c>
      <c r="G70" s="85">
        <v>44484</v>
      </c>
      <c r="H70" s="85">
        <v>44491</v>
      </c>
      <c r="I70" s="85">
        <v>44498</v>
      </c>
      <c r="J70" s="85">
        <v>44505</v>
      </c>
      <c r="K70" s="85">
        <v>44512</v>
      </c>
      <c r="L70" s="85">
        <v>44519</v>
      </c>
      <c r="M70" s="85">
        <v>44526</v>
      </c>
    </row>
    <row r="71" spans="1:13" x14ac:dyDescent="0.25">
      <c r="A71" s="86" t="s">
        <v>680</v>
      </c>
      <c r="B71" s="118">
        <f>AVERAGE(B36,B28)</f>
        <v>0</v>
      </c>
      <c r="C71" s="118">
        <f t="shared" ref="C71:M71" si="0">AVERAGE(C36,C28)</f>
        <v>1.8296428574999999</v>
      </c>
      <c r="D71" s="118">
        <f t="shared" si="0"/>
        <v>1.65625</v>
      </c>
      <c r="E71" s="118">
        <f t="shared" si="0"/>
        <v>0</v>
      </c>
      <c r="F71" s="118">
        <f t="shared" si="0"/>
        <v>2.24557144</v>
      </c>
      <c r="G71" s="118">
        <f t="shared" si="0"/>
        <v>1.625</v>
      </c>
      <c r="H71" s="118">
        <f t="shared" si="0"/>
        <v>1.575</v>
      </c>
      <c r="I71" s="118">
        <f t="shared" si="0"/>
        <v>1.6025</v>
      </c>
      <c r="J71" s="118">
        <f t="shared" si="0"/>
        <v>0</v>
      </c>
      <c r="K71" s="118">
        <f t="shared" si="0"/>
        <v>1.1785714275000001</v>
      </c>
      <c r="L71" s="118">
        <f t="shared" si="0"/>
        <v>0.5625</v>
      </c>
      <c r="M71" s="118">
        <f t="shared" si="0"/>
        <v>0.58035714250000003</v>
      </c>
    </row>
    <row r="72" spans="1:13" x14ac:dyDescent="0.25">
      <c r="A72" s="86" t="s">
        <v>38</v>
      </c>
      <c r="B72" s="118">
        <f t="shared" ref="B72:M72" si="1">AVERAGE(B37,B29)</f>
        <v>0</v>
      </c>
      <c r="C72" s="118">
        <f t="shared" si="1"/>
        <v>0</v>
      </c>
      <c r="D72" s="118">
        <f t="shared" si="1"/>
        <v>0</v>
      </c>
      <c r="E72" s="118">
        <f t="shared" si="1"/>
        <v>0</v>
      </c>
      <c r="F72" s="118">
        <f t="shared" si="1"/>
        <v>0</v>
      </c>
      <c r="G72" s="118">
        <f t="shared" si="1"/>
        <v>0</v>
      </c>
      <c r="H72" s="118">
        <f t="shared" si="1"/>
        <v>0</v>
      </c>
      <c r="I72" s="118">
        <f t="shared" si="1"/>
        <v>0</v>
      </c>
      <c r="J72" s="118">
        <f t="shared" si="1"/>
        <v>0</v>
      </c>
      <c r="K72" s="118">
        <f t="shared" si="1"/>
        <v>0</v>
      </c>
      <c r="L72" s="118">
        <f t="shared" si="1"/>
        <v>0</v>
      </c>
      <c r="M72" s="118">
        <f t="shared" si="1"/>
        <v>0</v>
      </c>
    </row>
    <row r="73" spans="1:13" x14ac:dyDescent="0.25">
      <c r="A73" s="86" t="s">
        <v>53</v>
      </c>
      <c r="B73" s="118">
        <f t="shared" ref="B73:M73" si="2">AVERAGE(B38,B30)</f>
        <v>0</v>
      </c>
      <c r="C73" s="118">
        <f t="shared" si="2"/>
        <v>0</v>
      </c>
      <c r="D73" s="118">
        <f t="shared" si="2"/>
        <v>0</v>
      </c>
      <c r="E73" s="118">
        <f t="shared" si="2"/>
        <v>0</v>
      </c>
      <c r="F73" s="118">
        <f t="shared" si="2"/>
        <v>0</v>
      </c>
      <c r="G73" s="118">
        <f t="shared" si="2"/>
        <v>0</v>
      </c>
      <c r="H73" s="118">
        <f t="shared" si="2"/>
        <v>0</v>
      </c>
      <c r="I73" s="118">
        <f t="shared" si="2"/>
        <v>0</v>
      </c>
      <c r="J73" s="118">
        <f t="shared" si="2"/>
        <v>0</v>
      </c>
      <c r="K73" s="118">
        <f t="shared" si="2"/>
        <v>0</v>
      </c>
      <c r="L73" s="118">
        <f t="shared" si="2"/>
        <v>0</v>
      </c>
      <c r="M73" s="118">
        <f t="shared" si="2"/>
        <v>0</v>
      </c>
    </row>
    <row r="74" spans="1:13" x14ac:dyDescent="0.25">
      <c r="A74" s="86" t="s">
        <v>60</v>
      </c>
      <c r="B74" s="118">
        <f t="shared" ref="B74:M74" si="3">AVERAGE(B39,B31)</f>
        <v>0</v>
      </c>
      <c r="C74" s="118">
        <f t="shared" si="3"/>
        <v>0</v>
      </c>
      <c r="D74" s="118">
        <f t="shared" si="3"/>
        <v>0</v>
      </c>
      <c r="E74" s="118">
        <f t="shared" si="3"/>
        <v>0</v>
      </c>
      <c r="F74" s="118">
        <f t="shared" si="3"/>
        <v>0</v>
      </c>
      <c r="G74" s="118">
        <f t="shared" si="3"/>
        <v>0</v>
      </c>
      <c r="H74" s="118">
        <f t="shared" si="3"/>
        <v>0</v>
      </c>
      <c r="I74" s="118">
        <f t="shared" si="3"/>
        <v>0</v>
      </c>
      <c r="J74" s="118">
        <f t="shared" si="3"/>
        <v>0</v>
      </c>
      <c r="K74" s="118">
        <f t="shared" si="3"/>
        <v>0</v>
      </c>
      <c r="L74" s="118">
        <f t="shared" si="3"/>
        <v>0</v>
      </c>
      <c r="M74" s="118">
        <f t="shared" si="3"/>
        <v>0</v>
      </c>
    </row>
    <row r="75" spans="1:13" x14ac:dyDescent="0.25">
      <c r="A75" s="86" t="s">
        <v>67</v>
      </c>
      <c r="B75" s="118">
        <f t="shared" ref="B75:M75" si="4">AVERAGE(B40,B32)</f>
        <v>0</v>
      </c>
      <c r="C75" s="118">
        <f t="shared" si="4"/>
        <v>0</v>
      </c>
      <c r="D75" s="118">
        <f t="shared" si="4"/>
        <v>0</v>
      </c>
      <c r="E75" s="118">
        <f t="shared" si="4"/>
        <v>0</v>
      </c>
      <c r="F75" s="118">
        <f t="shared" si="4"/>
        <v>0</v>
      </c>
      <c r="G75" s="118">
        <f t="shared" si="4"/>
        <v>0</v>
      </c>
      <c r="H75" s="118">
        <f t="shared" si="4"/>
        <v>0</v>
      </c>
      <c r="I75" s="118">
        <f t="shared" si="4"/>
        <v>0</v>
      </c>
      <c r="J75" s="118">
        <f t="shared" si="4"/>
        <v>0</v>
      </c>
      <c r="K75" s="118">
        <f t="shared" si="4"/>
        <v>0</v>
      </c>
      <c r="L75" s="118">
        <f t="shared" si="4"/>
        <v>0</v>
      </c>
      <c r="M75" s="118">
        <f t="shared" si="4"/>
        <v>0</v>
      </c>
    </row>
    <row r="77" spans="1:13" x14ac:dyDescent="0.25">
      <c r="A77" s="154" t="s">
        <v>682</v>
      </c>
      <c r="B77" s="84">
        <v>1</v>
      </c>
      <c r="C77" s="84">
        <v>2</v>
      </c>
      <c r="D77" s="84">
        <v>3</v>
      </c>
      <c r="E77" s="84">
        <v>4</v>
      </c>
      <c r="F77" s="84">
        <v>5</v>
      </c>
      <c r="G77" s="84">
        <v>6</v>
      </c>
      <c r="H77" s="84">
        <v>7</v>
      </c>
      <c r="I77" s="84">
        <v>8</v>
      </c>
      <c r="J77" s="84">
        <v>9</v>
      </c>
      <c r="K77" s="84">
        <v>10</v>
      </c>
      <c r="L77" s="84">
        <v>11</v>
      </c>
      <c r="M77" s="84">
        <v>12</v>
      </c>
    </row>
    <row r="78" spans="1:13" x14ac:dyDescent="0.25">
      <c r="A78" s="154"/>
      <c r="B78" s="85">
        <v>44449</v>
      </c>
      <c r="C78" s="85">
        <v>44456</v>
      </c>
      <c r="D78" s="85">
        <v>44463</v>
      </c>
      <c r="E78" s="85">
        <v>44470</v>
      </c>
      <c r="F78" s="85">
        <v>44477</v>
      </c>
      <c r="G78" s="85">
        <v>44484</v>
      </c>
      <c r="H78" s="85">
        <v>44491</v>
      </c>
      <c r="I78" s="85">
        <v>44498</v>
      </c>
      <c r="J78" s="85">
        <v>44505</v>
      </c>
      <c r="K78" s="85">
        <v>44512</v>
      </c>
      <c r="L78" s="85">
        <v>44519</v>
      </c>
      <c r="M78" s="85">
        <v>44526</v>
      </c>
    </row>
    <row r="79" spans="1:13" x14ac:dyDescent="0.25">
      <c r="A79" s="86" t="s">
        <v>680</v>
      </c>
      <c r="B79" s="118">
        <f>AVERAGE(B52,B44,B60)</f>
        <v>0</v>
      </c>
      <c r="C79" s="118">
        <f t="shared" ref="C79:M79" si="5">AVERAGE(C52,C44,C60)</f>
        <v>1.4801587307142858</v>
      </c>
      <c r="D79" s="118">
        <f t="shared" si="5"/>
        <v>1.8984391541904762</v>
      </c>
      <c r="E79" s="118">
        <f t="shared" si="5"/>
        <v>0</v>
      </c>
      <c r="F79" s="118">
        <f t="shared" si="5"/>
        <v>1.2809523816666666</v>
      </c>
      <c r="G79" s="118">
        <f t="shared" si="5"/>
        <v>1.3166666666666667</v>
      </c>
      <c r="H79" s="118">
        <f t="shared" si="5"/>
        <v>0.68333333333333324</v>
      </c>
      <c r="I79" s="118">
        <f t="shared" si="5"/>
        <v>0.65666666666666673</v>
      </c>
      <c r="J79" s="118">
        <f t="shared" si="5"/>
        <v>0</v>
      </c>
      <c r="K79" s="118">
        <f t="shared" si="5"/>
        <v>0.77777777833333328</v>
      </c>
      <c r="L79" s="118">
        <f t="shared" si="5"/>
        <v>0.72007942111666667</v>
      </c>
      <c r="M79" s="118">
        <f t="shared" si="5"/>
        <v>0.66388894445000002</v>
      </c>
    </row>
    <row r="80" spans="1:13" x14ac:dyDescent="0.25">
      <c r="A80" s="86" t="s">
        <v>38</v>
      </c>
      <c r="B80" s="118">
        <f t="shared" ref="B80:M80" si="6">AVERAGE(B53,B45,B61)</f>
        <v>0</v>
      </c>
      <c r="C80" s="118">
        <f t="shared" si="6"/>
        <v>0</v>
      </c>
      <c r="D80" s="118">
        <f t="shared" si="6"/>
        <v>0</v>
      </c>
      <c r="E80" s="118">
        <f t="shared" si="6"/>
        <v>0</v>
      </c>
      <c r="F80" s="118">
        <f t="shared" si="6"/>
        <v>0</v>
      </c>
      <c r="G80" s="118">
        <f t="shared" si="6"/>
        <v>0</v>
      </c>
      <c r="H80" s="118">
        <f t="shared" si="6"/>
        <v>0</v>
      </c>
      <c r="I80" s="118">
        <f t="shared" si="6"/>
        <v>0</v>
      </c>
      <c r="J80" s="118">
        <f t="shared" si="6"/>
        <v>0</v>
      </c>
      <c r="K80" s="118">
        <f t="shared" si="6"/>
        <v>0</v>
      </c>
      <c r="L80" s="118">
        <f t="shared" si="6"/>
        <v>0</v>
      </c>
      <c r="M80" s="118">
        <f t="shared" si="6"/>
        <v>0</v>
      </c>
    </row>
    <row r="81" spans="1:13" x14ac:dyDescent="0.25">
      <c r="A81" s="86" t="s">
        <v>53</v>
      </c>
      <c r="B81" s="118">
        <f t="shared" ref="B81:M81" si="7">AVERAGE(B54,B46,B62)</f>
        <v>0</v>
      </c>
      <c r="C81" s="118">
        <f t="shared" si="7"/>
        <v>0</v>
      </c>
      <c r="D81" s="118">
        <f t="shared" si="7"/>
        <v>0</v>
      </c>
      <c r="E81" s="118">
        <f t="shared" si="7"/>
        <v>0</v>
      </c>
      <c r="F81" s="118">
        <f t="shared" si="7"/>
        <v>0</v>
      </c>
      <c r="G81" s="118">
        <f t="shared" si="7"/>
        <v>0</v>
      </c>
      <c r="H81" s="118">
        <f t="shared" si="7"/>
        <v>0</v>
      </c>
      <c r="I81" s="118">
        <f t="shared" si="7"/>
        <v>0</v>
      </c>
      <c r="J81" s="118">
        <f t="shared" si="7"/>
        <v>0</v>
      </c>
      <c r="K81" s="118">
        <f t="shared" si="7"/>
        <v>0</v>
      </c>
      <c r="L81" s="118">
        <f t="shared" si="7"/>
        <v>0</v>
      </c>
      <c r="M81" s="118">
        <f t="shared" si="7"/>
        <v>0</v>
      </c>
    </row>
    <row r="82" spans="1:13" x14ac:dyDescent="0.25">
      <c r="A82" s="86" t="s">
        <v>60</v>
      </c>
      <c r="B82" s="118">
        <f t="shared" ref="B82:M82" si="8">AVERAGE(B55,B47,B63)</f>
        <v>0</v>
      </c>
      <c r="C82" s="118">
        <f t="shared" si="8"/>
        <v>0</v>
      </c>
      <c r="D82" s="118">
        <f t="shared" si="8"/>
        <v>0</v>
      </c>
      <c r="E82" s="118">
        <f t="shared" si="8"/>
        <v>0</v>
      </c>
      <c r="F82" s="118">
        <f t="shared" si="8"/>
        <v>0</v>
      </c>
      <c r="G82" s="118">
        <f t="shared" si="8"/>
        <v>0</v>
      </c>
      <c r="H82" s="118">
        <f t="shared" si="8"/>
        <v>0</v>
      </c>
      <c r="I82" s="118">
        <f t="shared" si="8"/>
        <v>0</v>
      </c>
      <c r="J82" s="118">
        <f t="shared" si="8"/>
        <v>0</v>
      </c>
      <c r="K82" s="118">
        <f t="shared" si="8"/>
        <v>0</v>
      </c>
      <c r="L82" s="118">
        <f t="shared" si="8"/>
        <v>0</v>
      </c>
      <c r="M82" s="118">
        <f t="shared" si="8"/>
        <v>0</v>
      </c>
    </row>
    <row r="83" spans="1:13" x14ac:dyDescent="0.25">
      <c r="A83" s="86" t="s">
        <v>67</v>
      </c>
      <c r="B83" s="118">
        <f t="shared" ref="B83:M83" si="9">AVERAGE(B56,B48,B64)</f>
        <v>0</v>
      </c>
      <c r="C83" s="118">
        <f t="shared" si="9"/>
        <v>0</v>
      </c>
      <c r="D83" s="118">
        <f t="shared" si="9"/>
        <v>0</v>
      </c>
      <c r="E83" s="118">
        <f t="shared" si="9"/>
        <v>0</v>
      </c>
      <c r="F83" s="118">
        <f t="shared" si="9"/>
        <v>0</v>
      </c>
      <c r="G83" s="118">
        <f t="shared" si="9"/>
        <v>0</v>
      </c>
      <c r="H83" s="118">
        <f t="shared" si="9"/>
        <v>0</v>
      </c>
      <c r="I83" s="118">
        <f t="shared" si="9"/>
        <v>0</v>
      </c>
      <c r="J83" s="118">
        <f t="shared" si="9"/>
        <v>0</v>
      </c>
      <c r="K83" s="118">
        <f t="shared" si="9"/>
        <v>0</v>
      </c>
      <c r="L83" s="118">
        <f t="shared" si="9"/>
        <v>0</v>
      </c>
      <c r="M83" s="118">
        <f t="shared" si="9"/>
        <v>0</v>
      </c>
    </row>
    <row r="85" spans="1:13" x14ac:dyDescent="0.25">
      <c r="A85" s="154" t="s">
        <v>683</v>
      </c>
      <c r="B85" s="84">
        <v>1</v>
      </c>
      <c r="C85" s="84">
        <v>2</v>
      </c>
      <c r="D85" s="84">
        <v>3</v>
      </c>
      <c r="E85" s="84">
        <v>4</v>
      </c>
      <c r="F85" s="84">
        <v>5</v>
      </c>
      <c r="G85" s="84">
        <v>6</v>
      </c>
      <c r="H85" s="84">
        <v>7</v>
      </c>
      <c r="I85" s="84">
        <v>8</v>
      </c>
      <c r="J85" s="84">
        <v>9</v>
      </c>
      <c r="K85" s="84">
        <v>10</v>
      </c>
      <c r="L85" s="84">
        <v>11</v>
      </c>
      <c r="M85" s="84">
        <v>12</v>
      </c>
    </row>
    <row r="86" spans="1:13" x14ac:dyDescent="0.25">
      <c r="A86" s="154"/>
      <c r="B86" s="85">
        <v>44449</v>
      </c>
      <c r="C86" s="85">
        <v>44456</v>
      </c>
      <c r="D86" s="85">
        <v>44463</v>
      </c>
      <c r="E86" s="85">
        <v>44470</v>
      </c>
      <c r="F86" s="85">
        <v>44477</v>
      </c>
      <c r="G86" s="85">
        <v>44484</v>
      </c>
      <c r="H86" s="85">
        <v>44491</v>
      </c>
      <c r="I86" s="85">
        <v>44498</v>
      </c>
      <c r="J86" s="85">
        <v>44505</v>
      </c>
      <c r="K86" s="85">
        <v>44512</v>
      </c>
      <c r="L86" s="85">
        <v>44519</v>
      </c>
      <c r="M86" s="85">
        <v>44526</v>
      </c>
    </row>
    <row r="87" spans="1:13" x14ac:dyDescent="0.25">
      <c r="A87" s="86" t="s">
        <v>680</v>
      </c>
      <c r="B87" s="118">
        <f>AVERAGE(B4,B12)</f>
        <v>0</v>
      </c>
      <c r="C87" s="118">
        <f t="shared" ref="C87:M87" si="10">AVERAGE(C4,C12)</f>
        <v>1.9444444999999999</v>
      </c>
      <c r="D87" s="118">
        <f t="shared" si="10"/>
        <v>2.1837499999999999</v>
      </c>
      <c r="E87" s="118">
        <f t="shared" si="10"/>
        <v>0</v>
      </c>
      <c r="F87" s="118">
        <f t="shared" si="10"/>
        <v>2.3125</v>
      </c>
      <c r="G87" s="118">
        <f t="shared" si="10"/>
        <v>2.2149999999999999</v>
      </c>
      <c r="H87" s="118">
        <f t="shared" si="10"/>
        <v>2.27910714275</v>
      </c>
      <c r="I87" s="118">
        <f t="shared" si="10"/>
        <v>2.1284722249999999</v>
      </c>
      <c r="J87" s="118">
        <f t="shared" si="10"/>
        <v>0</v>
      </c>
      <c r="K87" s="118">
        <f t="shared" si="10"/>
        <v>2.1875</v>
      </c>
      <c r="L87" s="118">
        <f t="shared" si="10"/>
        <v>2.0555555000000001</v>
      </c>
      <c r="M87" s="118">
        <f t="shared" si="10"/>
        <v>2.09375</v>
      </c>
    </row>
    <row r="88" spans="1:13" x14ac:dyDescent="0.25">
      <c r="A88" s="86" t="s">
        <v>38</v>
      </c>
      <c r="B88" s="118">
        <f t="shared" ref="B88:M88" si="11">AVERAGE(B5,B13)</f>
        <v>0</v>
      </c>
      <c r="C88" s="118">
        <f t="shared" si="11"/>
        <v>0.83333333333333337</v>
      </c>
      <c r="D88" s="118">
        <f t="shared" si="11"/>
        <v>0.375</v>
      </c>
      <c r="E88" s="118">
        <f t="shared" si="11"/>
        <v>0</v>
      </c>
      <c r="F88" s="118">
        <f t="shared" si="11"/>
        <v>0.25</v>
      </c>
      <c r="G88" s="118">
        <f t="shared" si="11"/>
        <v>0.5</v>
      </c>
      <c r="H88" s="118">
        <f t="shared" si="11"/>
        <v>0.5</v>
      </c>
      <c r="I88" s="118">
        <f t="shared" si="11"/>
        <v>0.625</v>
      </c>
      <c r="J88" s="118">
        <f t="shared" si="11"/>
        <v>0</v>
      </c>
      <c r="K88" s="118">
        <f t="shared" si="11"/>
        <v>0.5</v>
      </c>
      <c r="L88" s="118">
        <f t="shared" si="11"/>
        <v>0.5</v>
      </c>
      <c r="M88" s="118">
        <f t="shared" si="11"/>
        <v>0.375</v>
      </c>
    </row>
    <row r="89" spans="1:13" x14ac:dyDescent="0.25">
      <c r="A89" s="86" t="s">
        <v>53</v>
      </c>
      <c r="B89" s="118">
        <f t="shared" ref="B89:M89" si="12">AVERAGE(B6,B14)</f>
        <v>0</v>
      </c>
      <c r="C89" s="118">
        <f t="shared" si="12"/>
        <v>0</v>
      </c>
      <c r="D89" s="118">
        <f t="shared" si="12"/>
        <v>0.75</v>
      </c>
      <c r="E89" s="118">
        <f t="shared" si="12"/>
        <v>0</v>
      </c>
      <c r="F89" s="118">
        <f t="shared" si="12"/>
        <v>0.75</v>
      </c>
      <c r="G89" s="118">
        <f t="shared" si="12"/>
        <v>0.75</v>
      </c>
      <c r="H89" s="118">
        <f t="shared" si="12"/>
        <v>0.75</v>
      </c>
      <c r="I89" s="118">
        <f t="shared" si="12"/>
        <v>0.625</v>
      </c>
      <c r="J89" s="118">
        <f t="shared" si="12"/>
        <v>0</v>
      </c>
      <c r="K89" s="118">
        <f t="shared" si="12"/>
        <v>0.75</v>
      </c>
      <c r="L89" s="118">
        <f t="shared" si="12"/>
        <v>0</v>
      </c>
      <c r="M89" s="118">
        <f t="shared" si="12"/>
        <v>0.625</v>
      </c>
    </row>
    <row r="90" spans="1:13" x14ac:dyDescent="0.25">
      <c r="A90" s="86" t="s">
        <v>60</v>
      </c>
      <c r="B90" s="118">
        <f t="shared" ref="B90:M90" si="13">AVERAGE(B7,B15)</f>
        <v>0</v>
      </c>
      <c r="C90" s="118">
        <f t="shared" si="13"/>
        <v>0</v>
      </c>
      <c r="D90" s="118">
        <f t="shared" si="13"/>
        <v>0.5</v>
      </c>
      <c r="E90" s="118">
        <f t="shared" si="13"/>
        <v>0</v>
      </c>
      <c r="F90" s="118">
        <f t="shared" si="13"/>
        <v>0.75</v>
      </c>
      <c r="G90" s="118">
        <f t="shared" si="13"/>
        <v>0.75</v>
      </c>
      <c r="H90" s="118">
        <f t="shared" si="13"/>
        <v>0.5</v>
      </c>
      <c r="I90" s="118">
        <f t="shared" si="13"/>
        <v>0.5</v>
      </c>
      <c r="J90" s="118">
        <f t="shared" si="13"/>
        <v>0</v>
      </c>
      <c r="K90" s="118">
        <f t="shared" si="13"/>
        <v>0.5</v>
      </c>
      <c r="L90" s="118">
        <f t="shared" si="13"/>
        <v>0</v>
      </c>
      <c r="M90" s="118">
        <f t="shared" si="13"/>
        <v>0.5</v>
      </c>
    </row>
    <row r="91" spans="1:13" x14ac:dyDescent="0.25">
      <c r="A91" s="86" t="s">
        <v>67</v>
      </c>
      <c r="B91" s="118">
        <f t="shared" ref="B91:M91" si="14">AVERAGE(B8,B16)</f>
        <v>0</v>
      </c>
      <c r="C91" s="118">
        <f t="shared" si="14"/>
        <v>0</v>
      </c>
      <c r="D91" s="118">
        <f t="shared" si="14"/>
        <v>0.5</v>
      </c>
      <c r="E91" s="118">
        <f t="shared" si="14"/>
        <v>0</v>
      </c>
      <c r="F91" s="118">
        <f t="shared" si="14"/>
        <v>0.75</v>
      </c>
      <c r="G91" s="118">
        <f t="shared" si="14"/>
        <v>0.5</v>
      </c>
      <c r="H91" s="118">
        <f t="shared" si="14"/>
        <v>0.75</v>
      </c>
      <c r="I91" s="118">
        <f t="shared" si="14"/>
        <v>0.5</v>
      </c>
      <c r="J91" s="118">
        <f t="shared" si="14"/>
        <v>0</v>
      </c>
      <c r="K91" s="118">
        <f t="shared" si="14"/>
        <v>0.5</v>
      </c>
      <c r="L91" s="118">
        <f t="shared" si="14"/>
        <v>0</v>
      </c>
      <c r="M91" s="118">
        <f t="shared" si="14"/>
        <v>0.5</v>
      </c>
    </row>
  </sheetData>
  <mergeCells count="11">
    <mergeCell ref="A69:A70"/>
    <mergeCell ref="A77:A78"/>
    <mergeCell ref="A85:A86"/>
    <mergeCell ref="A50:A51"/>
    <mergeCell ref="A58:A59"/>
    <mergeCell ref="A42:A43"/>
    <mergeCell ref="A2:A3"/>
    <mergeCell ref="A10:A11"/>
    <mergeCell ref="A18:A19"/>
    <mergeCell ref="A26:A27"/>
    <mergeCell ref="A34:A35"/>
  </mergeCell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02B6FE70-F9C0-4714-9B5A-01979449AA66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28" id="{9460A8C1-0ED3-4392-ABDD-132DF7686324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A2:M8</xm:sqref>
        </x14:conditionalFormatting>
        <x14:conditionalFormatting xmlns:xm="http://schemas.microsoft.com/office/excel/2006/main">
          <x14:cfRule type="expression" priority="25" id="{73A56741-A7AB-4B57-85F9-45B8CF3637CF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26" id="{2A21A765-C076-4FED-8926-05B477C7F8DF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B12:M16</xm:sqref>
        </x14:conditionalFormatting>
        <x14:conditionalFormatting xmlns:xm="http://schemas.microsoft.com/office/excel/2006/main">
          <x14:cfRule type="expression" priority="21" id="{A5C329C3-DD40-4E5E-BB1D-B8C64469461F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22" id="{60046660-F750-4023-95F8-E01BA5B456A3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B20:M24</xm:sqref>
        </x14:conditionalFormatting>
        <x14:conditionalFormatting xmlns:xm="http://schemas.microsoft.com/office/excel/2006/main">
          <x14:cfRule type="expression" priority="17" id="{70E3744C-C4D8-43AE-96E9-B2FEEB224082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18" id="{8F4F501F-6C87-4874-B85D-F42F77EC4DE4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B28:M32</xm:sqref>
        </x14:conditionalFormatting>
        <x14:conditionalFormatting xmlns:xm="http://schemas.microsoft.com/office/excel/2006/main">
          <x14:cfRule type="expression" priority="15" id="{686D1266-FA67-4118-A312-ED0F33244711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16" id="{464C62D2-65B8-4E90-ABBF-D8F8E09B3361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B36:M40</xm:sqref>
        </x14:conditionalFormatting>
        <x14:conditionalFormatting xmlns:xm="http://schemas.microsoft.com/office/excel/2006/main">
          <x14:cfRule type="expression" priority="13" id="{658AC421-FE25-4E9B-A58F-A249222FD497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14" id="{F084D50F-FA78-47D3-AA4A-4C84473B451E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B44:M48</xm:sqref>
        </x14:conditionalFormatting>
        <x14:conditionalFormatting xmlns:xm="http://schemas.microsoft.com/office/excel/2006/main">
          <x14:cfRule type="expression" priority="11" id="{672E5837-9063-49A9-B980-0F5FB7BBBBA2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12" id="{12CC3554-EC2D-455A-97F3-D4AA18480A12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B52:M56</xm:sqref>
        </x14:conditionalFormatting>
        <x14:conditionalFormatting xmlns:xm="http://schemas.microsoft.com/office/excel/2006/main">
          <x14:cfRule type="expression" priority="9" id="{8C3B2B3D-9EB9-429F-860B-E65D39AC2E31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10" id="{FBCB83F9-B802-4218-9ECA-2F15430E382B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B60:M64</xm:sqref>
        </x14:conditionalFormatting>
        <x14:conditionalFormatting xmlns:xm="http://schemas.microsoft.com/office/excel/2006/main">
          <x14:cfRule type="expression" priority="5" id="{BFC55915-4138-47F5-A163-3379ABEFF1C5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7A61C4B9-49B9-4122-A66B-E918A0108AAF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B71:M75</xm:sqref>
        </x14:conditionalFormatting>
        <x14:conditionalFormatting xmlns:xm="http://schemas.microsoft.com/office/excel/2006/main">
          <x14:cfRule type="expression" priority="3" id="{FE32CAD0-D32D-4CF1-B90C-CABC829F3043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4" id="{DC99DC4A-80AE-4276-8F04-E05D65E456D8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B79:M83</xm:sqref>
        </x14:conditionalFormatting>
        <x14:conditionalFormatting xmlns:xm="http://schemas.microsoft.com/office/excel/2006/main">
          <x14:cfRule type="expression" priority="1" id="{8FCB8452-B1AC-4267-9828-03E3DDAF2E08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9821F5E5-BC1B-4FDA-BCB7-D3EBE5B50046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B87:M91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DCD2-85DE-4825-9108-535ECD228612}">
  <dimension ref="A2:P72"/>
  <sheetViews>
    <sheetView topLeftCell="A43" zoomScale="85" zoomScaleNormal="85" workbookViewId="0">
      <selection activeCell="A67" sqref="A67:E72"/>
    </sheetView>
  </sheetViews>
  <sheetFormatPr baseColWidth="10" defaultColWidth="11.54296875" defaultRowHeight="15" x14ac:dyDescent="0.25"/>
  <cols>
    <col min="1" max="1" width="24.54296875" customWidth="1"/>
    <col min="2" max="13" width="12.6328125" customWidth="1"/>
    <col min="15" max="15" width="15.453125" customWidth="1"/>
  </cols>
  <sheetData>
    <row r="2" spans="1:16" x14ac:dyDescent="0.25">
      <c r="A2" s="154" t="s">
        <v>1</v>
      </c>
      <c r="B2" s="84">
        <v>1</v>
      </c>
      <c r="C2" s="84">
        <v>2</v>
      </c>
      <c r="D2" s="84">
        <v>3</v>
      </c>
      <c r="E2" s="84">
        <v>4</v>
      </c>
      <c r="F2" s="84">
        <v>5</v>
      </c>
      <c r="G2" s="84">
        <v>6</v>
      </c>
      <c r="H2" s="84">
        <v>7</v>
      </c>
      <c r="I2" s="84">
        <v>8</v>
      </c>
      <c r="J2" s="84">
        <v>9</v>
      </c>
      <c r="K2" s="84">
        <v>10</v>
      </c>
      <c r="L2" s="84">
        <v>11</v>
      </c>
      <c r="M2" s="84">
        <v>12</v>
      </c>
      <c r="N2" s="155" t="s">
        <v>684</v>
      </c>
    </row>
    <row r="3" spans="1:16" x14ac:dyDescent="0.25">
      <c r="A3" s="154"/>
      <c r="B3" s="85">
        <v>44449</v>
      </c>
      <c r="C3" s="85">
        <v>44456</v>
      </c>
      <c r="D3" s="85">
        <v>44463</v>
      </c>
      <c r="E3" s="85">
        <v>44470</v>
      </c>
      <c r="F3" s="85">
        <v>44477</v>
      </c>
      <c r="G3" s="85">
        <v>44484</v>
      </c>
      <c r="H3" s="85">
        <v>44491</v>
      </c>
      <c r="I3" s="85">
        <v>44498</v>
      </c>
      <c r="J3" s="85">
        <v>44505</v>
      </c>
      <c r="K3" s="85">
        <v>44512</v>
      </c>
      <c r="L3" s="85">
        <v>44519</v>
      </c>
      <c r="M3" s="85">
        <v>44526</v>
      </c>
      <c r="N3" s="155"/>
    </row>
    <row r="4" spans="1:16" x14ac:dyDescent="0.25">
      <c r="A4" s="86" t="s">
        <v>680</v>
      </c>
      <c r="B4" s="118" t="s">
        <v>681</v>
      </c>
      <c r="C4" s="118" t="s">
        <v>681</v>
      </c>
      <c r="D4" s="118">
        <f>'Bewertung Timo'!D4-'Bewertung Reem'!D4</f>
        <v>-0.375</v>
      </c>
      <c r="E4" s="118" t="s">
        <v>681</v>
      </c>
      <c r="F4" s="118">
        <f>'Bewertung Timo'!F4-'Bewertung Reem'!F4</f>
        <v>-0.125</v>
      </c>
      <c r="G4" s="118">
        <f>'Bewertung Timo'!G4-'Bewertung Reem'!G4</f>
        <v>0.25</v>
      </c>
      <c r="H4" s="118">
        <f>'Bewertung Timo'!H4-'Bewertung Reem'!H4</f>
        <v>-9.8571428999999711E-2</v>
      </c>
      <c r="I4" s="118">
        <f>'Bewertung Timo'!I4-'Bewertung Reem'!I4</f>
        <v>-0.125</v>
      </c>
      <c r="J4" s="118" t="s">
        <v>681</v>
      </c>
      <c r="K4" s="118">
        <f>'Bewertung Timo'!K4-'Bewertung Reem'!K4</f>
        <v>-0.125</v>
      </c>
      <c r="L4" s="118" t="s">
        <v>681</v>
      </c>
      <c r="M4" s="118">
        <f>'Bewertung Timo'!M4-'Bewertung Reem'!M4</f>
        <v>0</v>
      </c>
      <c r="N4" s="86">
        <f>SUMIF(B4:M4,"&lt;&gt;X")/12</f>
        <v>-4.9880952416666645E-2</v>
      </c>
    </row>
    <row r="5" spans="1:16" x14ac:dyDescent="0.25">
      <c r="A5" s="86" t="s">
        <v>38</v>
      </c>
      <c r="B5" s="118" t="s">
        <v>681</v>
      </c>
      <c r="C5" s="118" t="s">
        <v>681</v>
      </c>
      <c r="D5" s="118">
        <f>'Bewertung Timo'!D5-'Bewertung Reem'!D5</f>
        <v>0.5</v>
      </c>
      <c r="E5" s="118" t="s">
        <v>681</v>
      </c>
      <c r="F5" s="118">
        <f>'Bewertung Timo'!F5-'Bewertung Reem'!F5</f>
        <v>1</v>
      </c>
      <c r="G5" s="118">
        <f>'Bewertung Timo'!G5-'Bewertung Reem'!G5</f>
        <v>1</v>
      </c>
      <c r="H5" s="118">
        <f>'Bewertung Timo'!H5-'Bewertung Reem'!H5</f>
        <v>1</v>
      </c>
      <c r="I5" s="118">
        <f>'Bewertung Timo'!I5-'Bewertung Reem'!I5</f>
        <v>1.5</v>
      </c>
      <c r="J5" s="118" t="s">
        <v>681</v>
      </c>
      <c r="K5" s="118">
        <f>'Bewertung Timo'!K5-'Bewertung Reem'!K5</f>
        <v>2</v>
      </c>
      <c r="L5" s="118" t="s">
        <v>681</v>
      </c>
      <c r="M5" s="118">
        <f>'Bewertung Timo'!M5-'Bewertung Reem'!M5</f>
        <v>0.5</v>
      </c>
      <c r="N5" s="86">
        <f t="shared" ref="N5:N64" si="0">SUMIF(B5:M5,"&lt;&gt;X")/12</f>
        <v>0.625</v>
      </c>
    </row>
    <row r="6" spans="1:16" x14ac:dyDescent="0.25">
      <c r="A6" s="86" t="s">
        <v>53</v>
      </c>
      <c r="B6" s="118" t="s">
        <v>681</v>
      </c>
      <c r="C6" s="118" t="s">
        <v>681</v>
      </c>
      <c r="D6" s="118">
        <f>'Bewertung Timo'!D6-'Bewertung Reem'!D6</f>
        <v>3</v>
      </c>
      <c r="E6" s="118" t="s">
        <v>681</v>
      </c>
      <c r="F6" s="118">
        <f>'Bewertung Timo'!F6-'Bewertung Reem'!F6</f>
        <v>3</v>
      </c>
      <c r="G6" s="118">
        <f>'Bewertung Timo'!G6-'Bewertung Reem'!G6</f>
        <v>3</v>
      </c>
      <c r="H6" s="118">
        <f>'Bewertung Timo'!H6-'Bewertung Reem'!H6</f>
        <v>3</v>
      </c>
      <c r="I6" s="118">
        <f>'Bewertung Timo'!I6-'Bewertung Reem'!I6</f>
        <v>2.5</v>
      </c>
      <c r="J6" s="118" t="s">
        <v>681</v>
      </c>
      <c r="K6" s="118">
        <f>'Bewertung Timo'!K6-'Bewertung Reem'!K6</f>
        <v>3</v>
      </c>
      <c r="L6" s="118" t="s">
        <v>681</v>
      </c>
      <c r="M6" s="118">
        <f>'Bewertung Timo'!M6-'Bewertung Reem'!M6</f>
        <v>2.5</v>
      </c>
      <c r="N6" s="86">
        <f t="shared" si="0"/>
        <v>1.6666666666666667</v>
      </c>
      <c r="O6" t="s">
        <v>685</v>
      </c>
      <c r="P6">
        <f>SUMIF(B4:M8,"&lt;&gt;X")/60</f>
        <v>0.98169047618333327</v>
      </c>
    </row>
    <row r="7" spans="1:16" x14ac:dyDescent="0.25">
      <c r="A7" s="86" t="s">
        <v>60</v>
      </c>
      <c r="B7" s="118" t="s">
        <v>681</v>
      </c>
      <c r="C7" s="118" t="s">
        <v>681</v>
      </c>
      <c r="D7" s="118">
        <f>'Bewertung Timo'!D7-'Bewertung Reem'!D7</f>
        <v>2</v>
      </c>
      <c r="E7" s="118" t="s">
        <v>681</v>
      </c>
      <c r="F7" s="118">
        <f>'Bewertung Timo'!F7-'Bewertung Reem'!F7</f>
        <v>3</v>
      </c>
      <c r="G7" s="118">
        <f>'Bewertung Timo'!G7-'Bewertung Reem'!G7</f>
        <v>3</v>
      </c>
      <c r="H7" s="118">
        <f>'Bewertung Timo'!H7-'Bewertung Reem'!H7</f>
        <v>2</v>
      </c>
      <c r="I7" s="118">
        <f>'Bewertung Timo'!I7-'Bewertung Reem'!I7</f>
        <v>2</v>
      </c>
      <c r="J7" s="118" t="s">
        <v>681</v>
      </c>
      <c r="K7" s="118">
        <f>'Bewertung Timo'!K7-'Bewertung Reem'!K7</f>
        <v>2</v>
      </c>
      <c r="L7" s="118" t="s">
        <v>681</v>
      </c>
      <c r="M7" s="118">
        <f>'Bewertung Timo'!M7-'Bewertung Reem'!M7</f>
        <v>2</v>
      </c>
      <c r="N7" s="86">
        <f t="shared" si="0"/>
        <v>1.3333333333333333</v>
      </c>
      <c r="O7" t="s">
        <v>686</v>
      </c>
      <c r="P7">
        <f>COUNTIF(B4:M8,"&lt;&gt;0") - COUNTIF(B4:M8,"X")</f>
        <v>34</v>
      </c>
    </row>
    <row r="8" spans="1:16" x14ac:dyDescent="0.25">
      <c r="A8" s="86" t="s">
        <v>67</v>
      </c>
      <c r="B8" s="118" t="s">
        <v>681</v>
      </c>
      <c r="C8" s="118" t="s">
        <v>681</v>
      </c>
      <c r="D8" s="118">
        <f>'Bewertung Timo'!D8-'Bewertung Reem'!D8</f>
        <v>2</v>
      </c>
      <c r="E8" s="118" t="s">
        <v>681</v>
      </c>
      <c r="F8" s="118">
        <f>'Bewertung Timo'!F8-'Bewertung Reem'!F8</f>
        <v>3</v>
      </c>
      <c r="G8" s="118">
        <f>'Bewertung Timo'!G8-'Bewertung Reem'!G8</f>
        <v>2</v>
      </c>
      <c r="H8" s="118">
        <f>'Bewertung Timo'!H8-'Bewertung Reem'!H8</f>
        <v>3</v>
      </c>
      <c r="I8" s="118">
        <f>'Bewertung Timo'!I8-'Bewertung Reem'!I8</f>
        <v>2</v>
      </c>
      <c r="J8" s="118" t="s">
        <v>681</v>
      </c>
      <c r="K8" s="118">
        <f>'Bewertung Timo'!K8-'Bewertung Reem'!K8</f>
        <v>2</v>
      </c>
      <c r="L8" s="118" t="s">
        <v>681</v>
      </c>
      <c r="M8" s="118">
        <f>'Bewertung Timo'!M8-'Bewertung Reem'!M8</f>
        <v>2</v>
      </c>
      <c r="N8" s="86">
        <f t="shared" si="0"/>
        <v>1.3333333333333333</v>
      </c>
    </row>
    <row r="9" spans="1:16" x14ac:dyDescent="0.25">
      <c r="N9">
        <f t="shared" si="0"/>
        <v>0</v>
      </c>
    </row>
    <row r="10" spans="1:16" x14ac:dyDescent="0.25">
      <c r="A10" s="154" t="s">
        <v>95</v>
      </c>
      <c r="B10" s="84">
        <v>1</v>
      </c>
      <c r="C10" s="84">
        <v>2</v>
      </c>
      <c r="D10" s="84">
        <v>3</v>
      </c>
      <c r="E10" s="84">
        <v>4</v>
      </c>
      <c r="F10" s="84">
        <v>5</v>
      </c>
      <c r="G10" s="84">
        <v>6</v>
      </c>
      <c r="H10" s="84">
        <v>7</v>
      </c>
      <c r="I10" s="84">
        <v>8</v>
      </c>
      <c r="J10" s="84">
        <v>9</v>
      </c>
      <c r="K10" s="84">
        <v>10</v>
      </c>
      <c r="L10" s="84">
        <v>11</v>
      </c>
      <c r="M10" s="84">
        <v>12</v>
      </c>
      <c r="N10" s="155" t="s">
        <v>684</v>
      </c>
    </row>
    <row r="11" spans="1:16" x14ac:dyDescent="0.25">
      <c r="A11" s="154"/>
      <c r="B11" s="85">
        <v>44449</v>
      </c>
      <c r="C11" s="85">
        <v>44456</v>
      </c>
      <c r="D11" s="85">
        <v>44463</v>
      </c>
      <c r="E11" s="85">
        <v>44470</v>
      </c>
      <c r="F11" s="85">
        <v>44477</v>
      </c>
      <c r="G11" s="85">
        <v>44484</v>
      </c>
      <c r="H11" s="85">
        <v>44491</v>
      </c>
      <c r="I11" s="85">
        <v>44498</v>
      </c>
      <c r="J11" s="85">
        <v>44505</v>
      </c>
      <c r="K11" s="85">
        <v>44512</v>
      </c>
      <c r="L11" s="85">
        <v>44519</v>
      </c>
      <c r="M11" s="85">
        <v>44526</v>
      </c>
      <c r="N11" s="155"/>
    </row>
    <row r="12" spans="1:16" x14ac:dyDescent="0.25">
      <c r="A12" s="86" t="s">
        <v>680</v>
      </c>
      <c r="B12" s="118" t="s">
        <v>681</v>
      </c>
      <c r="C12" s="118">
        <f>'Bewertung Timo'!C12-'Bewertung Reem'!C12</f>
        <v>0.11111099999999996</v>
      </c>
      <c r="D12" s="118">
        <f>'Bewertung Timo'!D12-'Bewertung Reem'!D12</f>
        <v>0.10999999999999988</v>
      </c>
      <c r="E12" s="118" t="s">
        <v>681</v>
      </c>
      <c r="F12" s="118" t="s">
        <v>681</v>
      </c>
      <c r="G12" s="118">
        <f>'Bewertung Timo'!G12-'Bewertung Reem'!G12</f>
        <v>0.10999999999999988</v>
      </c>
      <c r="H12" s="118">
        <f>'Bewertung Timo'!H12-'Bewertung Reem'!H12</f>
        <v>0.125</v>
      </c>
      <c r="I12" s="118">
        <f>'Bewertung Timo'!I12-'Bewertung Reem'!I12</f>
        <v>0.11111110000000002</v>
      </c>
      <c r="J12" s="118" t="s">
        <v>681</v>
      </c>
      <c r="K12" s="118" t="s">
        <v>681</v>
      </c>
      <c r="L12" s="118">
        <f>'Bewertung Timo'!L12-'Bewertung Reem'!L12</f>
        <v>0.11111100000000018</v>
      </c>
      <c r="M12" s="118">
        <f>'Bewertung Timo'!M12-'Bewertung Reem'!M12</f>
        <v>0.125</v>
      </c>
      <c r="N12" s="86">
        <f t="shared" si="0"/>
        <v>6.6944424999999988E-2</v>
      </c>
    </row>
    <row r="13" spans="1:16" x14ac:dyDescent="0.25">
      <c r="A13" s="86" t="s">
        <v>38</v>
      </c>
      <c r="B13" s="118" t="s">
        <v>681</v>
      </c>
      <c r="C13" s="118">
        <f>'Bewertung Timo'!C13-'Bewertung Reem'!C13</f>
        <v>1.6666666666666667</v>
      </c>
      <c r="D13" s="118">
        <f>'Bewertung Timo'!D13-'Bewertung Reem'!D13</f>
        <v>1</v>
      </c>
      <c r="E13" s="118" t="s">
        <v>681</v>
      </c>
      <c r="F13" s="118" t="s">
        <v>681</v>
      </c>
      <c r="G13" s="118">
        <f>'Bewertung Timo'!G13-'Bewertung Reem'!G13</f>
        <v>1</v>
      </c>
      <c r="H13" s="118">
        <f>'Bewertung Timo'!H13-'Bewertung Reem'!H13</f>
        <v>1</v>
      </c>
      <c r="I13" s="118">
        <f>'Bewertung Timo'!I13-'Bewertung Reem'!I13</f>
        <v>1</v>
      </c>
      <c r="J13" s="118" t="s">
        <v>681</v>
      </c>
      <c r="K13" s="118" t="s">
        <v>681</v>
      </c>
      <c r="L13" s="118">
        <f>'Bewertung Timo'!L13-'Bewertung Reem'!L13</f>
        <v>1</v>
      </c>
      <c r="M13" s="118">
        <f>'Bewertung Timo'!M13-'Bewertung Reem'!M13</f>
        <v>1</v>
      </c>
      <c r="N13" s="86">
        <f t="shared" si="0"/>
        <v>0.63888888888888895</v>
      </c>
    </row>
    <row r="14" spans="1:16" x14ac:dyDescent="0.25">
      <c r="A14" s="86" t="s">
        <v>53</v>
      </c>
      <c r="B14" s="118" t="s">
        <v>681</v>
      </c>
      <c r="C14" s="118">
        <f>'Bewertung Timo'!C14-'Bewertung Reem'!C14</f>
        <v>0</v>
      </c>
      <c r="D14" s="118">
        <f>'Bewertung Timo'!D14-'Bewertung Reem'!D14</f>
        <v>0</v>
      </c>
      <c r="E14" s="118" t="s">
        <v>681</v>
      </c>
      <c r="F14" s="118" t="s">
        <v>681</v>
      </c>
      <c r="G14" s="118">
        <f>'Bewertung Timo'!G14-'Bewertung Reem'!G14</f>
        <v>0</v>
      </c>
      <c r="H14" s="118">
        <f>'Bewertung Timo'!H14-'Bewertung Reem'!H14</f>
        <v>0</v>
      </c>
      <c r="I14" s="118">
        <f>'Bewertung Timo'!I14-'Bewertung Reem'!I14</f>
        <v>0</v>
      </c>
      <c r="J14" s="118" t="s">
        <v>681</v>
      </c>
      <c r="K14" s="118" t="s">
        <v>681</v>
      </c>
      <c r="L14" s="118">
        <f>'Bewertung Timo'!L14-'Bewertung Reem'!L14</f>
        <v>0</v>
      </c>
      <c r="M14" s="118">
        <f>'Bewertung Timo'!M14-'Bewertung Reem'!M14</f>
        <v>0</v>
      </c>
      <c r="N14" s="86">
        <f t="shared" si="0"/>
        <v>0</v>
      </c>
      <c r="O14" t="s">
        <v>685</v>
      </c>
      <c r="P14">
        <f>SUMIF(B12:M16,"&lt;&gt;X")/60</f>
        <v>0.14116666277777778</v>
      </c>
    </row>
    <row r="15" spans="1:16" x14ac:dyDescent="0.25">
      <c r="A15" s="86" t="s">
        <v>60</v>
      </c>
      <c r="B15" s="118" t="s">
        <v>681</v>
      </c>
      <c r="C15" s="118">
        <f>'Bewertung Timo'!C15-'Bewertung Reem'!C15</f>
        <v>0</v>
      </c>
      <c r="D15" s="118">
        <f>'Bewertung Timo'!D15-'Bewertung Reem'!D15</f>
        <v>0</v>
      </c>
      <c r="E15" s="118" t="s">
        <v>681</v>
      </c>
      <c r="F15" s="118" t="s">
        <v>681</v>
      </c>
      <c r="G15" s="118">
        <f>'Bewertung Timo'!G15-'Bewertung Reem'!G15</f>
        <v>0</v>
      </c>
      <c r="H15" s="118">
        <f>'Bewertung Timo'!H15-'Bewertung Reem'!H15</f>
        <v>0</v>
      </c>
      <c r="I15" s="118">
        <f>'Bewertung Timo'!I15-'Bewertung Reem'!I15</f>
        <v>0</v>
      </c>
      <c r="J15" s="118" t="s">
        <v>681</v>
      </c>
      <c r="K15" s="118" t="s">
        <v>681</v>
      </c>
      <c r="L15" s="118">
        <f>'Bewertung Timo'!L15-'Bewertung Reem'!L15</f>
        <v>0</v>
      </c>
      <c r="M15" s="118">
        <f>'Bewertung Timo'!M15-'Bewertung Reem'!M15</f>
        <v>0</v>
      </c>
      <c r="N15" s="86">
        <f t="shared" si="0"/>
        <v>0</v>
      </c>
      <c r="O15" t="s">
        <v>686</v>
      </c>
      <c r="P15">
        <f>COUNTIF(B12:M16,"&lt;&gt;0") - COUNTIF(B12:M16,"X")</f>
        <v>14</v>
      </c>
    </row>
    <row r="16" spans="1:16" x14ac:dyDescent="0.25">
      <c r="A16" s="86" t="s">
        <v>67</v>
      </c>
      <c r="B16" s="118" t="s">
        <v>681</v>
      </c>
      <c r="C16" s="118">
        <f>'Bewertung Timo'!C16-'Bewertung Reem'!C16</f>
        <v>0</v>
      </c>
      <c r="D16" s="118">
        <f>'Bewertung Timo'!D16-'Bewertung Reem'!D16</f>
        <v>0</v>
      </c>
      <c r="E16" s="118" t="s">
        <v>681</v>
      </c>
      <c r="F16" s="118" t="s">
        <v>681</v>
      </c>
      <c r="G16" s="118">
        <f>'Bewertung Timo'!G16-'Bewertung Reem'!G16</f>
        <v>0</v>
      </c>
      <c r="H16" s="118">
        <f>'Bewertung Timo'!H16-'Bewertung Reem'!H16</f>
        <v>0</v>
      </c>
      <c r="I16" s="118">
        <f>'Bewertung Timo'!I16-'Bewertung Reem'!I16</f>
        <v>0</v>
      </c>
      <c r="J16" s="118" t="s">
        <v>681</v>
      </c>
      <c r="K16" s="118" t="s">
        <v>681</v>
      </c>
      <c r="L16" s="118">
        <f>'Bewertung Timo'!L16-'Bewertung Reem'!L16</f>
        <v>0</v>
      </c>
      <c r="M16" s="118">
        <f>'Bewertung Timo'!M16-'Bewertung Reem'!M16</f>
        <v>0</v>
      </c>
      <c r="N16" s="86">
        <f t="shared" si="0"/>
        <v>0</v>
      </c>
    </row>
    <row r="17" spans="1:16" x14ac:dyDescent="0.25">
      <c r="N17">
        <f t="shared" si="0"/>
        <v>0</v>
      </c>
    </row>
    <row r="18" spans="1:16" x14ac:dyDescent="0.25">
      <c r="A18" s="154" t="s">
        <v>120</v>
      </c>
      <c r="B18" s="84">
        <v>1</v>
      </c>
      <c r="C18" s="84">
        <v>2</v>
      </c>
      <c r="D18" s="84">
        <v>3</v>
      </c>
      <c r="E18" s="84">
        <v>4</v>
      </c>
      <c r="F18" s="84">
        <v>5</v>
      </c>
      <c r="G18" s="84">
        <v>6</v>
      </c>
      <c r="H18" s="84">
        <v>7</v>
      </c>
      <c r="I18" s="84">
        <v>8</v>
      </c>
      <c r="J18" s="84">
        <v>9</v>
      </c>
      <c r="K18" s="84">
        <v>10</v>
      </c>
      <c r="L18" s="84">
        <v>11</v>
      </c>
      <c r="M18" s="84">
        <v>12</v>
      </c>
      <c r="N18" s="155" t="s">
        <v>684</v>
      </c>
    </row>
    <row r="19" spans="1:16" x14ac:dyDescent="0.25">
      <c r="A19" s="154"/>
      <c r="B19" s="85">
        <v>44449</v>
      </c>
      <c r="C19" s="85">
        <v>44456</v>
      </c>
      <c r="D19" s="85">
        <v>44463</v>
      </c>
      <c r="E19" s="85">
        <v>44470</v>
      </c>
      <c r="F19" s="85">
        <v>44477</v>
      </c>
      <c r="G19" s="85">
        <v>44484</v>
      </c>
      <c r="H19" s="85">
        <v>44491</v>
      </c>
      <c r="I19" s="85">
        <v>44498</v>
      </c>
      <c r="J19" s="85">
        <v>44505</v>
      </c>
      <c r="K19" s="85">
        <v>44512</v>
      </c>
      <c r="L19" s="85">
        <v>44519</v>
      </c>
      <c r="M19" s="85">
        <v>44526</v>
      </c>
      <c r="N19" s="155"/>
    </row>
    <row r="20" spans="1:16" x14ac:dyDescent="0.25">
      <c r="A20" s="86" t="s">
        <v>680</v>
      </c>
      <c r="B20" s="118" t="s">
        <v>681</v>
      </c>
      <c r="C20" s="118" t="s">
        <v>681</v>
      </c>
      <c r="D20" s="118">
        <f>'Bewertung Timo'!D20-'Bewertung Reem'!D20</f>
        <v>0.18500000000000005</v>
      </c>
      <c r="E20" s="118" t="s">
        <v>681</v>
      </c>
      <c r="F20" s="118">
        <f>'Bewertung Timo'!F20-'Bewertung Reem'!F20</f>
        <v>0.18500000000000005</v>
      </c>
      <c r="G20" s="118">
        <f>'Bewertung Timo'!G20-'Bewertung Reem'!G20</f>
        <v>0.12000000000000005</v>
      </c>
      <c r="H20" s="118">
        <f>'Bewertung Timo'!H20-'Bewertung Reem'!H20</f>
        <v>0</v>
      </c>
      <c r="I20" s="118">
        <f>'Bewertung Timo'!I20-'Bewertung Reem'!I20</f>
        <v>0.36111110999999996</v>
      </c>
      <c r="J20" s="118" t="s">
        <v>681</v>
      </c>
      <c r="K20" s="118" t="s">
        <v>681</v>
      </c>
      <c r="L20" s="118">
        <f>'Bewertung Timo'!L20-'Bewertung Reem'!L20</f>
        <v>0.25</v>
      </c>
      <c r="M20" s="118">
        <f>'Bewertung Timo'!M20-'Bewertung Reem'!M20</f>
        <v>0.3600000000000001</v>
      </c>
      <c r="N20" s="86">
        <f t="shared" si="0"/>
        <v>0.12175925916666669</v>
      </c>
    </row>
    <row r="21" spans="1:16" x14ac:dyDescent="0.25">
      <c r="A21" s="86" t="s">
        <v>38</v>
      </c>
      <c r="B21" s="118" t="s">
        <v>681</v>
      </c>
      <c r="C21" s="118" t="s">
        <v>681</v>
      </c>
      <c r="D21" s="118">
        <f>'Bewertung Timo'!D21-'Bewertung Reem'!D21</f>
        <v>0</v>
      </c>
      <c r="E21" s="118" t="s">
        <v>681</v>
      </c>
      <c r="F21" s="118">
        <f>'Bewertung Timo'!F21-'Bewertung Reem'!F21</f>
        <v>0</v>
      </c>
      <c r="G21" s="118">
        <f>'Bewertung Timo'!G21-'Bewertung Reem'!G21</f>
        <v>0</v>
      </c>
      <c r="H21" s="118">
        <f>'Bewertung Timo'!H21-'Bewertung Reem'!H21</f>
        <v>0</v>
      </c>
      <c r="I21" s="118">
        <f>'Bewertung Timo'!I21-'Bewertung Reem'!I21</f>
        <v>0</v>
      </c>
      <c r="J21" s="118" t="s">
        <v>681</v>
      </c>
      <c r="K21" s="118" t="s">
        <v>681</v>
      </c>
      <c r="L21" s="118">
        <f>'Bewertung Timo'!L21-'Bewertung Reem'!L21</f>
        <v>0</v>
      </c>
      <c r="M21" s="118">
        <f>'Bewertung Timo'!M21-'Bewertung Reem'!M21</f>
        <v>0</v>
      </c>
      <c r="N21" s="86">
        <f t="shared" si="0"/>
        <v>0</v>
      </c>
    </row>
    <row r="22" spans="1:16" x14ac:dyDescent="0.25">
      <c r="A22" s="86" t="s">
        <v>53</v>
      </c>
      <c r="B22" s="118" t="s">
        <v>681</v>
      </c>
      <c r="C22" s="118" t="s">
        <v>681</v>
      </c>
      <c r="D22" s="118">
        <f>'Bewertung Timo'!D22-'Bewertung Reem'!D22</f>
        <v>0</v>
      </c>
      <c r="E22" s="118" t="s">
        <v>681</v>
      </c>
      <c r="F22" s="118">
        <f>'Bewertung Timo'!F22-'Bewertung Reem'!F22</f>
        <v>0</v>
      </c>
      <c r="G22" s="118">
        <f>'Bewertung Timo'!G22-'Bewertung Reem'!G22</f>
        <v>0</v>
      </c>
      <c r="H22" s="118">
        <f>'Bewertung Timo'!H22-'Bewertung Reem'!H22</f>
        <v>0</v>
      </c>
      <c r="I22" s="118">
        <f>'Bewertung Timo'!I22-'Bewertung Reem'!I22</f>
        <v>0</v>
      </c>
      <c r="J22" s="118" t="s">
        <v>681</v>
      </c>
      <c r="K22" s="118" t="s">
        <v>681</v>
      </c>
      <c r="L22" s="118">
        <f>'Bewertung Timo'!L22-'Bewertung Reem'!L22</f>
        <v>0</v>
      </c>
      <c r="M22" s="118">
        <f>'Bewertung Timo'!M22-'Bewertung Reem'!M22</f>
        <v>0</v>
      </c>
      <c r="N22" s="86">
        <f t="shared" si="0"/>
        <v>0</v>
      </c>
      <c r="O22" t="s">
        <v>685</v>
      </c>
      <c r="P22">
        <f>SUMIF(B20:M24,"&lt;&gt;X")/60</f>
        <v>2.4351851833333337E-2</v>
      </c>
    </row>
    <row r="23" spans="1:16" x14ac:dyDescent="0.25">
      <c r="A23" s="86" t="s">
        <v>60</v>
      </c>
      <c r="B23" s="118" t="s">
        <v>681</v>
      </c>
      <c r="C23" s="118" t="s">
        <v>681</v>
      </c>
      <c r="D23" s="118">
        <f>'Bewertung Timo'!D23-'Bewertung Reem'!D23</f>
        <v>0</v>
      </c>
      <c r="E23" s="118" t="s">
        <v>681</v>
      </c>
      <c r="F23" s="118">
        <f>'Bewertung Timo'!F23-'Bewertung Reem'!F23</f>
        <v>0</v>
      </c>
      <c r="G23" s="118">
        <f>'Bewertung Timo'!G23-'Bewertung Reem'!G23</f>
        <v>0</v>
      </c>
      <c r="H23" s="118">
        <f>'Bewertung Timo'!H23-'Bewertung Reem'!H23</f>
        <v>0</v>
      </c>
      <c r="I23" s="118">
        <f>'Bewertung Timo'!I23-'Bewertung Reem'!I23</f>
        <v>0</v>
      </c>
      <c r="J23" s="118" t="s">
        <v>681</v>
      </c>
      <c r="K23" s="118" t="s">
        <v>681</v>
      </c>
      <c r="L23" s="118">
        <f>'Bewertung Timo'!L23-'Bewertung Reem'!L23</f>
        <v>0</v>
      </c>
      <c r="M23" s="118">
        <f>'Bewertung Timo'!M23-'Bewertung Reem'!M23</f>
        <v>0</v>
      </c>
      <c r="N23" s="86">
        <f t="shared" si="0"/>
        <v>0</v>
      </c>
      <c r="O23" t="s">
        <v>686</v>
      </c>
      <c r="P23">
        <f>COUNTIF(B20:M24,"&lt;&gt;0") - COUNTIF(B20:M24,"X")</f>
        <v>6</v>
      </c>
    </row>
    <row r="24" spans="1:16" x14ac:dyDescent="0.25">
      <c r="A24" s="86" t="s">
        <v>67</v>
      </c>
      <c r="B24" s="118" t="s">
        <v>681</v>
      </c>
      <c r="C24" s="118" t="s">
        <v>681</v>
      </c>
      <c r="D24" s="118">
        <f>'Bewertung Timo'!D24-'Bewertung Reem'!D24</f>
        <v>0</v>
      </c>
      <c r="E24" s="118" t="s">
        <v>681</v>
      </c>
      <c r="F24" s="118">
        <f>'Bewertung Timo'!F24-'Bewertung Reem'!F24</f>
        <v>0</v>
      </c>
      <c r="G24" s="118">
        <f>'Bewertung Timo'!G24-'Bewertung Reem'!G24</f>
        <v>0</v>
      </c>
      <c r="H24" s="118">
        <f>'Bewertung Timo'!H24-'Bewertung Reem'!H24</f>
        <v>0</v>
      </c>
      <c r="I24" s="118">
        <f>'Bewertung Timo'!I24-'Bewertung Reem'!I24</f>
        <v>0</v>
      </c>
      <c r="J24" s="118" t="s">
        <v>681</v>
      </c>
      <c r="K24" s="118" t="s">
        <v>681</v>
      </c>
      <c r="L24" s="118">
        <f>'Bewertung Timo'!L24-'Bewertung Reem'!L24</f>
        <v>0</v>
      </c>
      <c r="M24" s="118">
        <f>'Bewertung Timo'!M24-'Bewertung Reem'!M24</f>
        <v>0</v>
      </c>
      <c r="N24" s="86">
        <f t="shared" si="0"/>
        <v>0</v>
      </c>
    </row>
    <row r="26" spans="1:16" x14ac:dyDescent="0.25">
      <c r="A26" s="154" t="s">
        <v>164</v>
      </c>
      <c r="B26" s="84">
        <v>1</v>
      </c>
      <c r="C26" s="84">
        <v>2</v>
      </c>
      <c r="D26" s="84">
        <v>3</v>
      </c>
      <c r="E26" s="84">
        <v>4</v>
      </c>
      <c r="F26" s="84">
        <v>5</v>
      </c>
      <c r="G26" s="84">
        <v>6</v>
      </c>
      <c r="H26" s="84">
        <v>7</v>
      </c>
      <c r="I26" s="84">
        <v>8</v>
      </c>
      <c r="J26" s="84">
        <v>9</v>
      </c>
      <c r="K26" s="84">
        <v>10</v>
      </c>
      <c r="L26" s="84">
        <v>11</v>
      </c>
      <c r="M26" s="84">
        <v>12</v>
      </c>
      <c r="N26" s="155" t="s">
        <v>684</v>
      </c>
    </row>
    <row r="27" spans="1:16" x14ac:dyDescent="0.25">
      <c r="A27" s="154"/>
      <c r="B27" s="85">
        <v>44449</v>
      </c>
      <c r="C27" s="85">
        <v>44456</v>
      </c>
      <c r="D27" s="85">
        <v>44463</v>
      </c>
      <c r="E27" s="85">
        <v>44470</v>
      </c>
      <c r="F27" s="85">
        <v>44477</v>
      </c>
      <c r="G27" s="85">
        <v>44484</v>
      </c>
      <c r="H27" s="85">
        <v>44491</v>
      </c>
      <c r="I27" s="85">
        <v>44498</v>
      </c>
      <c r="J27" s="85">
        <v>44505</v>
      </c>
      <c r="K27" s="85">
        <v>44512</v>
      </c>
      <c r="L27" s="85">
        <v>44519</v>
      </c>
      <c r="M27" s="85">
        <v>44526</v>
      </c>
      <c r="N27" s="155"/>
    </row>
    <row r="28" spans="1:16" x14ac:dyDescent="0.25">
      <c r="A28" s="86" t="s">
        <v>680</v>
      </c>
      <c r="B28" s="118" t="s">
        <v>681</v>
      </c>
      <c r="C28" s="118">
        <f>'Bewertung Timo'!C28-'Bewertung Reem'!D28</f>
        <v>0.7649999999999999</v>
      </c>
      <c r="D28" s="118">
        <f>'Bewertung Timo'!D28-'Bewertung Reem'!E28</f>
        <v>1.5</v>
      </c>
      <c r="E28" s="118" t="s">
        <v>681</v>
      </c>
      <c r="F28" s="118">
        <f>'Bewertung Timo'!F28-'Bewertung Reem'!G28</f>
        <v>1.1071428999999999</v>
      </c>
      <c r="G28" s="118">
        <f>'Bewertung Timo'!G28-'Bewertung Reem'!H28</f>
        <v>0.97500000000000009</v>
      </c>
      <c r="H28" s="118">
        <f>'Bewertung Timo'!H28-'Bewertung Reem'!I28</f>
        <v>6.999999999999984E-2</v>
      </c>
      <c r="I28" s="118">
        <f>'Bewertung Timo'!I28-'Bewertung Reem'!J28</f>
        <v>1.33</v>
      </c>
      <c r="J28" s="118" t="s">
        <v>681</v>
      </c>
      <c r="K28" s="118">
        <f>'Bewertung Timo'!K28-'Bewertung Reem'!L28</f>
        <v>-0.14285714000000005</v>
      </c>
      <c r="L28" s="118">
        <f>'Bewertung Timo'!L28-'Bewertung Reem'!M28</f>
        <v>-0.14285714000000005</v>
      </c>
      <c r="M28" s="118">
        <f>'Bewertung Timo'!M28-'Bewertung Reem'!N28</f>
        <v>-0.53372857100000015</v>
      </c>
      <c r="N28" s="86">
        <f t="shared" si="0"/>
        <v>0.41064167074999997</v>
      </c>
    </row>
    <row r="29" spans="1:16" x14ac:dyDescent="0.25">
      <c r="A29" s="86" t="s">
        <v>38</v>
      </c>
      <c r="B29" s="118" t="s">
        <v>681</v>
      </c>
      <c r="C29" s="118">
        <f>'Bewertung Timo'!C29-'Bewertung Reem'!C29</f>
        <v>0</v>
      </c>
      <c r="D29" s="118">
        <f>'Bewertung Timo'!D29-'Bewertung Reem'!D29</f>
        <v>0</v>
      </c>
      <c r="E29" s="118" t="s">
        <v>681</v>
      </c>
      <c r="F29" s="118">
        <f>'Bewertung Timo'!F29-'Bewertung Reem'!F29</f>
        <v>0</v>
      </c>
      <c r="G29" s="118">
        <f>'Bewertung Timo'!G29-'Bewertung Reem'!G29</f>
        <v>0</v>
      </c>
      <c r="H29" s="118">
        <f>'Bewertung Timo'!H29-'Bewertung Reem'!H29</f>
        <v>0</v>
      </c>
      <c r="I29" s="118">
        <f>'Bewertung Timo'!I29-'Bewertung Reem'!I29</f>
        <v>0</v>
      </c>
      <c r="J29" s="118" t="s">
        <v>681</v>
      </c>
      <c r="K29" s="118">
        <f>'Bewertung Timo'!K29-'Bewertung Reem'!K29</f>
        <v>0</v>
      </c>
      <c r="L29" s="118">
        <f>'Bewertung Timo'!L29-'Bewertung Reem'!L29</f>
        <v>0</v>
      </c>
      <c r="M29" s="118">
        <f>'Bewertung Timo'!M29-'Bewertung Reem'!M29</f>
        <v>0</v>
      </c>
      <c r="N29" s="86">
        <f t="shared" si="0"/>
        <v>0</v>
      </c>
    </row>
    <row r="30" spans="1:16" x14ac:dyDescent="0.25">
      <c r="A30" s="86" t="s">
        <v>53</v>
      </c>
      <c r="B30" s="118" t="s">
        <v>681</v>
      </c>
      <c r="C30" s="118">
        <f>'Bewertung Timo'!C30-'Bewertung Reem'!C30</f>
        <v>0</v>
      </c>
      <c r="D30" s="118">
        <f>'Bewertung Timo'!D30-'Bewertung Reem'!D30</f>
        <v>0</v>
      </c>
      <c r="E30" s="118" t="s">
        <v>681</v>
      </c>
      <c r="F30" s="118">
        <f>'Bewertung Timo'!F30-'Bewertung Reem'!F30</f>
        <v>0</v>
      </c>
      <c r="G30" s="118">
        <f>'Bewertung Timo'!G30-'Bewertung Reem'!G30</f>
        <v>0</v>
      </c>
      <c r="H30" s="118">
        <f>'Bewertung Timo'!H30-'Bewertung Reem'!H30</f>
        <v>0</v>
      </c>
      <c r="I30" s="118">
        <f>'Bewertung Timo'!I30-'Bewertung Reem'!I30</f>
        <v>0</v>
      </c>
      <c r="J30" s="118" t="s">
        <v>681</v>
      </c>
      <c r="K30" s="118">
        <f>'Bewertung Timo'!K30-'Bewertung Reem'!K30</f>
        <v>0</v>
      </c>
      <c r="L30" s="118">
        <f>'Bewertung Timo'!L30-'Bewertung Reem'!L30</f>
        <v>0</v>
      </c>
      <c r="M30" s="118">
        <f>'Bewertung Timo'!M30-'Bewertung Reem'!M30</f>
        <v>0</v>
      </c>
      <c r="N30" s="86">
        <f t="shared" si="0"/>
        <v>0</v>
      </c>
      <c r="O30" t="s">
        <v>685</v>
      </c>
      <c r="P30">
        <f>SUMIF(B28:M32,"&lt;&gt;X")/60</f>
        <v>8.2128334149999996E-2</v>
      </c>
    </row>
    <row r="31" spans="1:16" x14ac:dyDescent="0.25">
      <c r="A31" s="86" t="s">
        <v>60</v>
      </c>
      <c r="B31" s="118" t="s">
        <v>681</v>
      </c>
      <c r="C31" s="118">
        <f>'Bewertung Timo'!C31-'Bewertung Reem'!C31</f>
        <v>0</v>
      </c>
      <c r="D31" s="118">
        <f>'Bewertung Timo'!D31-'Bewertung Reem'!D31</f>
        <v>0</v>
      </c>
      <c r="E31" s="118" t="s">
        <v>681</v>
      </c>
      <c r="F31" s="118">
        <f>'Bewertung Timo'!F31-'Bewertung Reem'!F31</f>
        <v>0</v>
      </c>
      <c r="G31" s="118">
        <f>'Bewertung Timo'!G31-'Bewertung Reem'!G31</f>
        <v>0</v>
      </c>
      <c r="H31" s="118">
        <f>'Bewertung Timo'!H31-'Bewertung Reem'!H31</f>
        <v>0</v>
      </c>
      <c r="I31" s="118">
        <f>'Bewertung Timo'!I31-'Bewertung Reem'!I31</f>
        <v>0</v>
      </c>
      <c r="J31" s="118" t="s">
        <v>681</v>
      </c>
      <c r="K31" s="118">
        <f>'Bewertung Timo'!K31-'Bewertung Reem'!K31</f>
        <v>0</v>
      </c>
      <c r="L31" s="118">
        <f>'Bewertung Timo'!L31-'Bewertung Reem'!L31</f>
        <v>0</v>
      </c>
      <c r="M31" s="118">
        <f>'Bewertung Timo'!M31-'Bewertung Reem'!M31</f>
        <v>0</v>
      </c>
      <c r="N31" s="86">
        <f t="shared" si="0"/>
        <v>0</v>
      </c>
      <c r="O31" t="s">
        <v>686</v>
      </c>
      <c r="P31">
        <f>COUNTIF(B28:M32,"&lt;&gt;0") - COUNTIF(B28:M32,"X")</f>
        <v>9</v>
      </c>
    </row>
    <row r="32" spans="1:16" x14ac:dyDescent="0.25">
      <c r="A32" s="86" t="s">
        <v>67</v>
      </c>
      <c r="B32" s="118" t="s">
        <v>681</v>
      </c>
      <c r="C32" s="118">
        <f>'Bewertung Timo'!C32-'Bewertung Reem'!C32</f>
        <v>0</v>
      </c>
      <c r="D32" s="118">
        <f>'Bewertung Timo'!D32-'Bewertung Reem'!D32</f>
        <v>0</v>
      </c>
      <c r="E32" s="118" t="s">
        <v>681</v>
      </c>
      <c r="F32" s="118">
        <f>'Bewertung Timo'!F32-'Bewertung Reem'!F32</f>
        <v>0</v>
      </c>
      <c r="G32" s="118">
        <f>'Bewertung Timo'!G32-'Bewertung Reem'!G32</f>
        <v>0</v>
      </c>
      <c r="H32" s="118">
        <f>'Bewertung Timo'!H32-'Bewertung Reem'!H32</f>
        <v>0</v>
      </c>
      <c r="I32" s="118">
        <f>'Bewertung Timo'!I32-'Bewertung Reem'!I32</f>
        <v>0</v>
      </c>
      <c r="J32" s="118" t="s">
        <v>681</v>
      </c>
      <c r="K32" s="118">
        <f>'Bewertung Timo'!K32-'Bewertung Reem'!K32</f>
        <v>0</v>
      </c>
      <c r="L32" s="118">
        <f>'Bewertung Timo'!L32-'Bewertung Reem'!L32</f>
        <v>0</v>
      </c>
      <c r="M32" s="118">
        <f>'Bewertung Timo'!M32-'Bewertung Reem'!M32</f>
        <v>0</v>
      </c>
      <c r="N32" s="86">
        <f t="shared" si="0"/>
        <v>0</v>
      </c>
    </row>
    <row r="34" spans="1:16" x14ac:dyDescent="0.25">
      <c r="A34" s="154" t="s">
        <v>242</v>
      </c>
      <c r="B34" s="84">
        <v>1</v>
      </c>
      <c r="C34" s="84">
        <v>2</v>
      </c>
      <c r="D34" s="84">
        <v>3</v>
      </c>
      <c r="E34" s="84">
        <v>4</v>
      </c>
      <c r="F34" s="84">
        <v>5</v>
      </c>
      <c r="G34" s="84">
        <v>6</v>
      </c>
      <c r="H34" s="84">
        <v>7</v>
      </c>
      <c r="I34" s="84">
        <v>8</v>
      </c>
      <c r="J34" s="84">
        <v>9</v>
      </c>
      <c r="K34" s="84">
        <v>10</v>
      </c>
      <c r="L34" s="84">
        <v>11</v>
      </c>
      <c r="M34" s="84">
        <v>12</v>
      </c>
      <c r="N34" s="155" t="s">
        <v>684</v>
      </c>
    </row>
    <row r="35" spans="1:16" x14ac:dyDescent="0.25">
      <c r="A35" s="154"/>
      <c r="B35" s="85">
        <v>44449</v>
      </c>
      <c r="C35" s="85">
        <v>44456</v>
      </c>
      <c r="D35" s="85">
        <v>44463</v>
      </c>
      <c r="E35" s="85">
        <v>44470</v>
      </c>
      <c r="F35" s="85">
        <v>44477</v>
      </c>
      <c r="G35" s="85">
        <v>44484</v>
      </c>
      <c r="H35" s="85">
        <v>44491</v>
      </c>
      <c r="I35" s="85">
        <v>44498</v>
      </c>
      <c r="J35" s="85">
        <v>44505</v>
      </c>
      <c r="K35" s="85">
        <v>44512</v>
      </c>
      <c r="L35" s="85">
        <v>44519</v>
      </c>
      <c r="M35" s="85">
        <v>44526</v>
      </c>
      <c r="N35" s="155"/>
    </row>
    <row r="36" spans="1:16" x14ac:dyDescent="0.25">
      <c r="A36" s="86" t="s">
        <v>680</v>
      </c>
      <c r="B36" s="118" t="s">
        <v>681</v>
      </c>
      <c r="C36" s="118">
        <f>'Bewertung Timo'!C36-'Bewertung Reem'!C36</f>
        <v>0.42857142999999986</v>
      </c>
      <c r="D36" s="118">
        <f>'Bewertung Timo'!D36-'Bewertung Reem'!D36</f>
        <v>0.25</v>
      </c>
      <c r="E36" s="118" t="s">
        <v>681</v>
      </c>
      <c r="F36" s="118">
        <f>'Bewertung Timo'!F36-'Bewertung Reem'!F36</f>
        <v>0.25</v>
      </c>
      <c r="G36" s="118">
        <f>'Bewertung Timo'!G36-'Bewertung Reem'!G36</f>
        <v>-0.125</v>
      </c>
      <c r="H36" s="118">
        <f>'Bewertung Timo'!H36-'Bewertung Reem'!H36</f>
        <v>0</v>
      </c>
      <c r="I36" s="118">
        <f>'Bewertung Timo'!I36-'Bewertung Reem'!I36</f>
        <v>0</v>
      </c>
      <c r="J36" s="118" t="s">
        <v>681</v>
      </c>
      <c r="K36" s="118">
        <f>'Bewertung Timo'!K36-'Bewertung Reem'!K36</f>
        <v>-0.14285714999999999</v>
      </c>
      <c r="L36" s="118">
        <f>'Bewertung Timo'!L36-'Bewertung Reem'!L36</f>
        <v>0</v>
      </c>
      <c r="M36" s="118">
        <f>'Bewertung Timo'!M36-'Bewertung Reem'!M36</f>
        <v>0.25</v>
      </c>
      <c r="N36" s="86">
        <f t="shared" si="0"/>
        <v>7.5892856666666661E-2</v>
      </c>
    </row>
    <row r="37" spans="1:16" x14ac:dyDescent="0.25">
      <c r="A37" s="86" t="s">
        <v>38</v>
      </c>
      <c r="B37" s="118" t="s">
        <v>681</v>
      </c>
      <c r="C37" s="118">
        <f>'Bewertung Timo'!C37-'Bewertung Reem'!C37</f>
        <v>0</v>
      </c>
      <c r="D37" s="118">
        <f>'Bewertung Timo'!D37-'Bewertung Reem'!D37</f>
        <v>0</v>
      </c>
      <c r="E37" s="118" t="s">
        <v>681</v>
      </c>
      <c r="F37" s="118">
        <f>'Bewertung Timo'!F37-'Bewertung Reem'!F37</f>
        <v>0</v>
      </c>
      <c r="G37" s="118">
        <f>'Bewertung Timo'!G37-'Bewertung Reem'!G37</f>
        <v>0</v>
      </c>
      <c r="H37" s="118">
        <f>'Bewertung Timo'!H37-'Bewertung Reem'!H37</f>
        <v>0</v>
      </c>
      <c r="I37" s="118">
        <f>'Bewertung Timo'!I37-'Bewertung Reem'!I37</f>
        <v>0</v>
      </c>
      <c r="J37" s="118" t="s">
        <v>681</v>
      </c>
      <c r="K37" s="118">
        <f>'Bewertung Timo'!K37-'Bewertung Reem'!K37</f>
        <v>0</v>
      </c>
      <c r="L37" s="118">
        <f>'Bewertung Timo'!L37-'Bewertung Reem'!L37</f>
        <v>0</v>
      </c>
      <c r="M37" s="118">
        <f>'Bewertung Timo'!M37-'Bewertung Reem'!M37</f>
        <v>0</v>
      </c>
      <c r="N37" s="86">
        <f t="shared" si="0"/>
        <v>0</v>
      </c>
    </row>
    <row r="38" spans="1:16" x14ac:dyDescent="0.25">
      <c r="A38" s="86" t="s">
        <v>53</v>
      </c>
      <c r="B38" s="118" t="s">
        <v>681</v>
      </c>
      <c r="C38" s="118">
        <f>'Bewertung Timo'!C38-'Bewertung Reem'!C38</f>
        <v>0</v>
      </c>
      <c r="D38" s="118">
        <f>'Bewertung Timo'!D38-'Bewertung Reem'!D38</f>
        <v>0</v>
      </c>
      <c r="E38" s="118" t="s">
        <v>681</v>
      </c>
      <c r="F38" s="118">
        <f>'Bewertung Timo'!F38-'Bewertung Reem'!F38</f>
        <v>0</v>
      </c>
      <c r="G38" s="118">
        <f>'Bewertung Timo'!G38-'Bewertung Reem'!G38</f>
        <v>0</v>
      </c>
      <c r="H38" s="118">
        <f>'Bewertung Timo'!H38-'Bewertung Reem'!H38</f>
        <v>0</v>
      </c>
      <c r="I38" s="118">
        <f>'Bewertung Timo'!I38-'Bewertung Reem'!I38</f>
        <v>0</v>
      </c>
      <c r="J38" s="118" t="s">
        <v>681</v>
      </c>
      <c r="K38" s="118">
        <f>'Bewertung Timo'!K38-'Bewertung Reem'!K38</f>
        <v>0</v>
      </c>
      <c r="L38" s="118">
        <f>'Bewertung Timo'!L38-'Bewertung Reem'!L38</f>
        <v>0</v>
      </c>
      <c r="M38" s="118">
        <f>'Bewertung Timo'!M38-'Bewertung Reem'!M38</f>
        <v>0</v>
      </c>
      <c r="N38" s="86">
        <f t="shared" si="0"/>
        <v>0</v>
      </c>
      <c r="O38" t="s">
        <v>685</v>
      </c>
      <c r="P38">
        <f>SUMIF(B36:M40,"&lt;&gt;X")/60</f>
        <v>1.5178571333333332E-2</v>
      </c>
    </row>
    <row r="39" spans="1:16" x14ac:dyDescent="0.25">
      <c r="A39" s="86" t="s">
        <v>60</v>
      </c>
      <c r="B39" s="118" t="s">
        <v>681</v>
      </c>
      <c r="C39" s="118">
        <f>'Bewertung Timo'!C39-'Bewertung Reem'!C39</f>
        <v>0</v>
      </c>
      <c r="D39" s="118">
        <f>'Bewertung Timo'!D39-'Bewertung Reem'!D39</f>
        <v>0</v>
      </c>
      <c r="E39" s="118" t="s">
        <v>681</v>
      </c>
      <c r="F39" s="118">
        <f>'Bewertung Timo'!F39-'Bewertung Reem'!F39</f>
        <v>0</v>
      </c>
      <c r="G39" s="118">
        <f>'Bewertung Timo'!G39-'Bewertung Reem'!G39</f>
        <v>0</v>
      </c>
      <c r="H39" s="118">
        <f>'Bewertung Timo'!H39-'Bewertung Reem'!H39</f>
        <v>0</v>
      </c>
      <c r="I39" s="118">
        <f>'Bewertung Timo'!I39-'Bewertung Reem'!I39</f>
        <v>0</v>
      </c>
      <c r="J39" s="118" t="s">
        <v>681</v>
      </c>
      <c r="K39" s="118">
        <f>'Bewertung Timo'!K39-'Bewertung Reem'!K39</f>
        <v>0</v>
      </c>
      <c r="L39" s="118">
        <f>'Bewertung Timo'!L39-'Bewertung Reem'!L39</f>
        <v>0</v>
      </c>
      <c r="M39" s="118">
        <f>'Bewertung Timo'!M39-'Bewertung Reem'!M39</f>
        <v>0</v>
      </c>
      <c r="N39" s="86">
        <f t="shared" si="0"/>
        <v>0</v>
      </c>
      <c r="O39" t="s">
        <v>686</v>
      </c>
      <c r="P39">
        <f>COUNTIF(B36:M40,"&lt;&gt;0") - COUNTIF(B36:M40,"X")</f>
        <v>6</v>
      </c>
    </row>
    <row r="40" spans="1:16" x14ac:dyDescent="0.25">
      <c r="A40" s="86" t="s">
        <v>67</v>
      </c>
      <c r="B40" s="118" t="s">
        <v>681</v>
      </c>
      <c r="C40" s="118">
        <f>'Bewertung Timo'!C40-'Bewertung Reem'!C40</f>
        <v>0</v>
      </c>
      <c r="D40" s="118">
        <f>'Bewertung Timo'!D40-'Bewertung Reem'!D40</f>
        <v>0</v>
      </c>
      <c r="E40" s="118" t="s">
        <v>681</v>
      </c>
      <c r="F40" s="118">
        <f>'Bewertung Timo'!F40-'Bewertung Reem'!F40</f>
        <v>0</v>
      </c>
      <c r="G40" s="118">
        <f>'Bewertung Timo'!G40-'Bewertung Reem'!G40</f>
        <v>0</v>
      </c>
      <c r="H40" s="118">
        <f>'Bewertung Timo'!H40-'Bewertung Reem'!H40</f>
        <v>0</v>
      </c>
      <c r="I40" s="118">
        <f>'Bewertung Timo'!I40-'Bewertung Reem'!I40</f>
        <v>0</v>
      </c>
      <c r="J40" s="118" t="s">
        <v>681</v>
      </c>
      <c r="K40" s="118">
        <f>'Bewertung Timo'!K40-'Bewertung Reem'!K40</f>
        <v>0</v>
      </c>
      <c r="L40" s="118">
        <f>'Bewertung Timo'!L40-'Bewertung Reem'!L40</f>
        <v>0</v>
      </c>
      <c r="M40" s="118">
        <f>'Bewertung Timo'!M40-'Bewertung Reem'!M40</f>
        <v>0</v>
      </c>
      <c r="N40" s="86">
        <f t="shared" si="0"/>
        <v>0</v>
      </c>
    </row>
    <row r="42" spans="1:16" x14ac:dyDescent="0.25">
      <c r="A42" s="154" t="s">
        <v>301</v>
      </c>
      <c r="B42" s="84">
        <v>1</v>
      </c>
      <c r="C42" s="84">
        <v>2</v>
      </c>
      <c r="D42" s="84">
        <v>3</v>
      </c>
      <c r="E42" s="84">
        <v>4</v>
      </c>
      <c r="F42" s="84">
        <v>5</v>
      </c>
      <c r="G42" s="84">
        <v>6</v>
      </c>
      <c r="H42" s="84">
        <v>7</v>
      </c>
      <c r="I42" s="84">
        <v>8</v>
      </c>
      <c r="J42" s="84">
        <v>9</v>
      </c>
      <c r="K42" s="84">
        <v>10</v>
      </c>
      <c r="L42" s="84">
        <v>11</v>
      </c>
      <c r="M42" s="84">
        <v>12</v>
      </c>
      <c r="N42" s="155" t="s">
        <v>684</v>
      </c>
    </row>
    <row r="43" spans="1:16" x14ac:dyDescent="0.25">
      <c r="A43" s="154"/>
      <c r="B43" s="85">
        <v>44449</v>
      </c>
      <c r="C43" s="85">
        <v>44456</v>
      </c>
      <c r="D43" s="85">
        <v>44463</v>
      </c>
      <c r="E43" s="85">
        <v>44470</v>
      </c>
      <c r="F43" s="85">
        <v>44477</v>
      </c>
      <c r="G43" s="85">
        <v>44484</v>
      </c>
      <c r="H43" s="85">
        <v>44491</v>
      </c>
      <c r="I43" s="85">
        <v>44498</v>
      </c>
      <c r="J43" s="85">
        <v>44505</v>
      </c>
      <c r="K43" s="85">
        <v>44512</v>
      </c>
      <c r="L43" s="85">
        <v>44519</v>
      </c>
      <c r="M43" s="85">
        <v>44526</v>
      </c>
      <c r="N43" s="155"/>
    </row>
    <row r="44" spans="1:16" x14ac:dyDescent="0.25">
      <c r="A44" s="86" t="s">
        <v>680</v>
      </c>
      <c r="B44" s="118" t="s">
        <v>681</v>
      </c>
      <c r="C44" s="118">
        <f>'Bewertung Timo'!C44-'Bewertung Reem'!C44</f>
        <v>0.85714285714285721</v>
      </c>
      <c r="D44" s="118">
        <f>'Bewertung Timo'!D44-'Bewertung Reem'!D44</f>
        <v>0.85714285714285721</v>
      </c>
      <c r="E44" s="118" t="s">
        <v>681</v>
      </c>
      <c r="F44" s="118">
        <f>'Bewertung Timo'!F44-'Bewertung Reem'!F44</f>
        <v>0</v>
      </c>
      <c r="G44" s="118">
        <f>'Bewertung Timo'!G44-'Bewertung Reem'!G44</f>
        <v>0.39999999999999991</v>
      </c>
      <c r="H44" s="118" t="s">
        <v>681</v>
      </c>
      <c r="I44" s="118" t="s">
        <v>681</v>
      </c>
      <c r="J44" s="118" t="s">
        <v>681</v>
      </c>
      <c r="K44" s="118">
        <f>'Bewertung Timo'!K44-'Bewertung Reem'!K44</f>
        <v>0.33333333000000009</v>
      </c>
      <c r="L44" s="118">
        <f>'Bewertung Timo'!L44-'Bewertung Reem'!L44</f>
        <v>-0.13333333330000008</v>
      </c>
      <c r="M44" s="118">
        <f>'Bewertung Timo'!M44-'Bewertung Reem'!M44</f>
        <v>0.26666666669999994</v>
      </c>
      <c r="N44" s="86">
        <f t="shared" si="0"/>
        <v>0.21507936480714285</v>
      </c>
    </row>
    <row r="45" spans="1:16" x14ac:dyDescent="0.25">
      <c r="A45" s="86" t="s">
        <v>38</v>
      </c>
      <c r="B45" s="118" t="s">
        <v>681</v>
      </c>
      <c r="C45" s="118">
        <f>'Bewertung Timo'!C45-'Bewertung Reem'!C45</f>
        <v>0</v>
      </c>
      <c r="D45" s="118">
        <f>'Bewertung Timo'!D45-'Bewertung Reem'!D45</f>
        <v>0</v>
      </c>
      <c r="E45" s="118" t="s">
        <v>681</v>
      </c>
      <c r="F45" s="118">
        <f>'Bewertung Timo'!F45-'Bewertung Reem'!F45</f>
        <v>0</v>
      </c>
      <c r="G45" s="118">
        <f>'Bewertung Timo'!G45-'Bewertung Reem'!G45</f>
        <v>0</v>
      </c>
      <c r="H45" s="118" t="s">
        <v>681</v>
      </c>
      <c r="I45" s="118" t="s">
        <v>681</v>
      </c>
      <c r="J45" s="118" t="s">
        <v>681</v>
      </c>
      <c r="K45" s="118">
        <f>'Bewertung Timo'!K45-'Bewertung Reem'!K45</f>
        <v>0</v>
      </c>
      <c r="L45" s="118">
        <f>'Bewertung Timo'!L45-'Bewertung Reem'!L45</f>
        <v>0</v>
      </c>
      <c r="M45" s="118">
        <f>'Bewertung Timo'!M45-'Bewertung Reem'!M45</f>
        <v>0</v>
      </c>
      <c r="N45" s="86">
        <f t="shared" si="0"/>
        <v>0</v>
      </c>
    </row>
    <row r="46" spans="1:16" x14ac:dyDescent="0.25">
      <c r="A46" s="86" t="s">
        <v>53</v>
      </c>
      <c r="B46" s="118" t="s">
        <v>681</v>
      </c>
      <c r="C46" s="118">
        <f>'Bewertung Timo'!C46-'Bewertung Reem'!C46</f>
        <v>0</v>
      </c>
      <c r="D46" s="118">
        <f>'Bewertung Timo'!D46-'Bewertung Reem'!D46</f>
        <v>0</v>
      </c>
      <c r="E46" s="118" t="s">
        <v>681</v>
      </c>
      <c r="F46" s="118">
        <f>'Bewertung Timo'!F46-'Bewertung Reem'!F46</f>
        <v>0</v>
      </c>
      <c r="G46" s="118">
        <f>'Bewertung Timo'!G46-'Bewertung Reem'!G46</f>
        <v>0</v>
      </c>
      <c r="H46" s="118" t="s">
        <v>681</v>
      </c>
      <c r="I46" s="118" t="s">
        <v>681</v>
      </c>
      <c r="J46" s="118" t="s">
        <v>681</v>
      </c>
      <c r="K46" s="118">
        <f>'Bewertung Timo'!K46-'Bewertung Reem'!K46</f>
        <v>0</v>
      </c>
      <c r="L46" s="118">
        <f>'Bewertung Timo'!L46-'Bewertung Reem'!L46</f>
        <v>0</v>
      </c>
      <c r="M46" s="118">
        <f>'Bewertung Timo'!M46-'Bewertung Reem'!M46</f>
        <v>0</v>
      </c>
      <c r="N46" s="86">
        <f t="shared" si="0"/>
        <v>0</v>
      </c>
      <c r="O46" t="s">
        <v>685</v>
      </c>
      <c r="P46">
        <f>SUMIF(B44:M48,"&lt;&gt;X")/60</f>
        <v>4.3015872961428572E-2</v>
      </c>
    </row>
    <row r="47" spans="1:16" x14ac:dyDescent="0.25">
      <c r="A47" s="86" t="s">
        <v>60</v>
      </c>
      <c r="B47" s="118" t="s">
        <v>681</v>
      </c>
      <c r="C47" s="118">
        <f>'Bewertung Timo'!C47-'Bewertung Reem'!C47</f>
        <v>0</v>
      </c>
      <c r="D47" s="118">
        <f>'Bewertung Timo'!D47-'Bewertung Reem'!D47</f>
        <v>0</v>
      </c>
      <c r="E47" s="118" t="s">
        <v>681</v>
      </c>
      <c r="F47" s="118">
        <f>'Bewertung Timo'!F47-'Bewertung Reem'!F47</f>
        <v>0</v>
      </c>
      <c r="G47" s="118">
        <f>'Bewertung Timo'!G47-'Bewertung Reem'!G47</f>
        <v>0</v>
      </c>
      <c r="H47" s="118" t="s">
        <v>681</v>
      </c>
      <c r="I47" s="118" t="s">
        <v>681</v>
      </c>
      <c r="J47" s="118" t="s">
        <v>681</v>
      </c>
      <c r="K47" s="118">
        <f>'Bewertung Timo'!K47-'Bewertung Reem'!K47</f>
        <v>0</v>
      </c>
      <c r="L47" s="118">
        <f>'Bewertung Timo'!L47-'Bewertung Reem'!L47</f>
        <v>0</v>
      </c>
      <c r="M47" s="118">
        <f>'Bewertung Timo'!M47-'Bewertung Reem'!M47</f>
        <v>0</v>
      </c>
      <c r="N47" s="86">
        <f t="shared" si="0"/>
        <v>0</v>
      </c>
      <c r="O47" t="s">
        <v>686</v>
      </c>
      <c r="P47">
        <f>COUNTIF(B44:M48,"&lt;&gt;0") - COUNTIF(B44:M48,"X")</f>
        <v>6</v>
      </c>
    </row>
    <row r="48" spans="1:16" x14ac:dyDescent="0.25">
      <c r="A48" s="86" t="s">
        <v>67</v>
      </c>
      <c r="B48" s="118" t="s">
        <v>681</v>
      </c>
      <c r="C48" s="118">
        <f>'Bewertung Timo'!C48-'Bewertung Reem'!C48</f>
        <v>0</v>
      </c>
      <c r="D48" s="118">
        <f>'Bewertung Timo'!D48-'Bewertung Reem'!D48</f>
        <v>0</v>
      </c>
      <c r="E48" s="118" t="s">
        <v>681</v>
      </c>
      <c r="F48" s="118">
        <f>'Bewertung Timo'!F48-'Bewertung Reem'!F48</f>
        <v>0</v>
      </c>
      <c r="G48" s="118">
        <f>'Bewertung Timo'!G48-'Bewertung Reem'!G48</f>
        <v>0</v>
      </c>
      <c r="H48" s="118" t="s">
        <v>681</v>
      </c>
      <c r="I48" s="118" t="s">
        <v>681</v>
      </c>
      <c r="J48" s="118" t="s">
        <v>681</v>
      </c>
      <c r="K48" s="118">
        <f>'Bewertung Timo'!K48-'Bewertung Reem'!K48</f>
        <v>0</v>
      </c>
      <c r="L48" s="118">
        <f>'Bewertung Timo'!L48-'Bewertung Reem'!L48</f>
        <v>0</v>
      </c>
      <c r="M48" s="118">
        <f>'Bewertung Timo'!M48-'Bewertung Reem'!M48</f>
        <v>0</v>
      </c>
      <c r="N48" s="86">
        <f t="shared" si="0"/>
        <v>0</v>
      </c>
    </row>
    <row r="50" spans="1:16" x14ac:dyDescent="0.25">
      <c r="A50" s="154" t="s">
        <v>378</v>
      </c>
      <c r="B50" s="84">
        <v>1</v>
      </c>
      <c r="C50" s="84">
        <v>2</v>
      </c>
      <c r="D50" s="84">
        <v>3</v>
      </c>
      <c r="E50" s="84">
        <v>4</v>
      </c>
      <c r="F50" s="84">
        <v>5</v>
      </c>
      <c r="G50" s="84">
        <v>6</v>
      </c>
      <c r="H50" s="84">
        <v>7</v>
      </c>
      <c r="I50" s="84">
        <v>8</v>
      </c>
      <c r="J50" s="84">
        <v>9</v>
      </c>
      <c r="K50" s="84">
        <v>10</v>
      </c>
      <c r="L50" s="84">
        <v>11</v>
      </c>
      <c r="M50" s="84">
        <v>12</v>
      </c>
      <c r="N50" s="155" t="s">
        <v>684</v>
      </c>
    </row>
    <row r="51" spans="1:16" x14ac:dyDescent="0.25">
      <c r="A51" s="154"/>
      <c r="B51" s="85">
        <v>44449</v>
      </c>
      <c r="C51" s="85">
        <v>44456</v>
      </c>
      <c r="D51" s="85">
        <v>44463</v>
      </c>
      <c r="E51" s="85">
        <v>44470</v>
      </c>
      <c r="F51" s="85">
        <v>44477</v>
      </c>
      <c r="G51" s="85">
        <v>44484</v>
      </c>
      <c r="H51" s="85">
        <v>44491</v>
      </c>
      <c r="I51" s="85">
        <v>44498</v>
      </c>
      <c r="J51" s="85">
        <v>44505</v>
      </c>
      <c r="K51" s="85">
        <v>44512</v>
      </c>
      <c r="L51" s="85">
        <v>44519</v>
      </c>
      <c r="M51" s="85">
        <v>44526</v>
      </c>
      <c r="N51" s="155"/>
    </row>
    <row r="52" spans="1:16" x14ac:dyDescent="0.25">
      <c r="A52" s="86" t="s">
        <v>680</v>
      </c>
      <c r="B52" s="118" t="s">
        <v>681</v>
      </c>
      <c r="C52" s="118">
        <f>'Bewertung Timo'!C52-'Bewertung Reem'!C52</f>
        <v>-0.30952381285714292</v>
      </c>
      <c r="D52" s="118">
        <f>'Bewertung Timo'!D52-'Bewertung Reem'!D52</f>
        <v>-3.5714290000000037E-2</v>
      </c>
      <c r="E52" s="118" t="s">
        <v>681</v>
      </c>
      <c r="F52" s="118">
        <f>'Bewertung Timo'!F52-'Bewertung Reem'!F52</f>
        <v>0.28571429000000004</v>
      </c>
      <c r="G52" s="118">
        <f>'Bewertung Timo'!G52-'Bewertung Reem'!G52</f>
        <v>0.20000000000000018</v>
      </c>
      <c r="H52" s="118">
        <f>'Bewertung Timo'!H52-'Bewertung Reem'!H52</f>
        <v>0</v>
      </c>
      <c r="I52" s="118">
        <f>'Bewertung Timo'!I52-'Bewertung Reem'!I52</f>
        <v>0</v>
      </c>
      <c r="J52" s="118" t="s">
        <v>681</v>
      </c>
      <c r="K52" s="118">
        <f>'Bewertung Timo'!K52-'Bewertung Reem'!K52</f>
        <v>0</v>
      </c>
      <c r="L52" s="118">
        <f>'Bewertung Timo'!L52-'Bewertung Reem'!L52</f>
        <v>-0.28571428000000004</v>
      </c>
      <c r="M52" s="118">
        <f>'Bewertung Timo'!M52-'Bewertung Reem'!M52</f>
        <v>0</v>
      </c>
      <c r="N52" s="86">
        <f t="shared" si="0"/>
        <v>-1.2103174404761899E-2</v>
      </c>
    </row>
    <row r="53" spans="1:16" x14ac:dyDescent="0.25">
      <c r="A53" s="86" t="s">
        <v>38</v>
      </c>
      <c r="B53" s="118" t="s">
        <v>681</v>
      </c>
      <c r="C53" s="118">
        <f>'Bewertung Timo'!C53-'Bewertung Reem'!C53</f>
        <v>0</v>
      </c>
      <c r="D53" s="118">
        <f>'Bewertung Timo'!D53-'Bewertung Reem'!D53</f>
        <v>0</v>
      </c>
      <c r="E53" s="118" t="s">
        <v>681</v>
      </c>
      <c r="F53" s="118">
        <f>'Bewertung Timo'!F53-'Bewertung Reem'!F53</f>
        <v>0</v>
      </c>
      <c r="G53" s="118">
        <f>'Bewertung Timo'!G53-'Bewertung Reem'!G53</f>
        <v>0</v>
      </c>
      <c r="H53" s="118">
        <f>'Bewertung Timo'!H53-'Bewertung Reem'!H53</f>
        <v>0</v>
      </c>
      <c r="I53" s="118">
        <f>'Bewertung Timo'!I53-'Bewertung Reem'!I53</f>
        <v>0</v>
      </c>
      <c r="J53" s="118" t="s">
        <v>681</v>
      </c>
      <c r="K53" s="118">
        <f>'Bewertung Timo'!K53-'Bewertung Reem'!K53</f>
        <v>0</v>
      </c>
      <c r="L53" s="118">
        <f>'Bewertung Timo'!L53-'Bewertung Reem'!L53</f>
        <v>0</v>
      </c>
      <c r="M53" s="118">
        <f>'Bewertung Timo'!M53-'Bewertung Reem'!M53</f>
        <v>0</v>
      </c>
      <c r="N53" s="86">
        <f t="shared" si="0"/>
        <v>0</v>
      </c>
    </row>
    <row r="54" spans="1:16" x14ac:dyDescent="0.25">
      <c r="A54" s="86" t="s">
        <v>53</v>
      </c>
      <c r="B54" s="118" t="s">
        <v>681</v>
      </c>
      <c r="C54" s="118">
        <f>'Bewertung Timo'!C54-'Bewertung Reem'!C54</f>
        <v>0</v>
      </c>
      <c r="D54" s="118">
        <f>'Bewertung Timo'!D54-'Bewertung Reem'!D54</f>
        <v>0</v>
      </c>
      <c r="E54" s="118" t="s">
        <v>681</v>
      </c>
      <c r="F54" s="118">
        <f>'Bewertung Timo'!F54-'Bewertung Reem'!F54</f>
        <v>0</v>
      </c>
      <c r="G54" s="118">
        <f>'Bewertung Timo'!G54-'Bewertung Reem'!G54</f>
        <v>0</v>
      </c>
      <c r="H54" s="118">
        <f>'Bewertung Timo'!H54-'Bewertung Reem'!H54</f>
        <v>0</v>
      </c>
      <c r="I54" s="118">
        <f>'Bewertung Timo'!I54-'Bewertung Reem'!I54</f>
        <v>0</v>
      </c>
      <c r="J54" s="118" t="s">
        <v>681</v>
      </c>
      <c r="K54" s="118">
        <f>'Bewertung Timo'!K54-'Bewertung Reem'!K54</f>
        <v>0</v>
      </c>
      <c r="L54" s="118">
        <f>'Bewertung Timo'!L54-'Bewertung Reem'!L54</f>
        <v>0</v>
      </c>
      <c r="M54" s="118">
        <f>'Bewertung Timo'!M54-'Bewertung Reem'!M54</f>
        <v>0</v>
      </c>
      <c r="N54" s="86">
        <f t="shared" si="0"/>
        <v>0</v>
      </c>
      <c r="O54" t="s">
        <v>685</v>
      </c>
      <c r="P54">
        <f>SUMIF(B52:M56,"&lt;&gt;X")/60</f>
        <v>-2.4206348809523797E-3</v>
      </c>
    </row>
    <row r="55" spans="1:16" x14ac:dyDescent="0.25">
      <c r="A55" s="86" t="s">
        <v>60</v>
      </c>
      <c r="B55" s="118" t="s">
        <v>681</v>
      </c>
      <c r="C55" s="118">
        <f>'Bewertung Timo'!C55-'Bewertung Reem'!C55</f>
        <v>0</v>
      </c>
      <c r="D55" s="118">
        <f>'Bewertung Timo'!D55-'Bewertung Reem'!D55</f>
        <v>0</v>
      </c>
      <c r="E55" s="118" t="s">
        <v>681</v>
      </c>
      <c r="F55" s="118">
        <f>'Bewertung Timo'!F55-'Bewertung Reem'!F55</f>
        <v>0</v>
      </c>
      <c r="G55" s="118">
        <f>'Bewertung Timo'!G55-'Bewertung Reem'!G55</f>
        <v>0</v>
      </c>
      <c r="H55" s="118">
        <f>'Bewertung Timo'!H55-'Bewertung Reem'!H55</f>
        <v>0</v>
      </c>
      <c r="I55" s="118">
        <f>'Bewertung Timo'!I55-'Bewertung Reem'!I55</f>
        <v>0</v>
      </c>
      <c r="J55" s="118" t="s">
        <v>681</v>
      </c>
      <c r="K55" s="118">
        <f>'Bewertung Timo'!K55-'Bewertung Reem'!K55</f>
        <v>0</v>
      </c>
      <c r="L55" s="118">
        <f>'Bewertung Timo'!L55-'Bewertung Reem'!L55</f>
        <v>0</v>
      </c>
      <c r="M55" s="118">
        <f>'Bewertung Timo'!M55-'Bewertung Reem'!M55</f>
        <v>0</v>
      </c>
      <c r="N55" s="86">
        <f t="shared" si="0"/>
        <v>0</v>
      </c>
      <c r="O55" t="s">
        <v>686</v>
      </c>
      <c r="P55">
        <f>COUNTIF(B52:M56,"&lt;&gt;0") - COUNTIF(B52:M56,"X")</f>
        <v>5</v>
      </c>
    </row>
    <row r="56" spans="1:16" x14ac:dyDescent="0.25">
      <c r="A56" s="86" t="s">
        <v>67</v>
      </c>
      <c r="B56" s="118" t="s">
        <v>681</v>
      </c>
      <c r="C56" s="118">
        <f>'Bewertung Timo'!C56-'Bewertung Reem'!C56</f>
        <v>0</v>
      </c>
      <c r="D56" s="118">
        <f>'Bewertung Timo'!D56-'Bewertung Reem'!D56</f>
        <v>0</v>
      </c>
      <c r="E56" s="118" t="s">
        <v>681</v>
      </c>
      <c r="F56" s="118">
        <f>'Bewertung Timo'!F56-'Bewertung Reem'!F56</f>
        <v>0</v>
      </c>
      <c r="G56" s="118">
        <f>'Bewertung Timo'!G56-'Bewertung Reem'!G56</f>
        <v>0</v>
      </c>
      <c r="H56" s="118">
        <f>'Bewertung Timo'!H56-'Bewertung Reem'!H56</f>
        <v>0</v>
      </c>
      <c r="I56" s="118">
        <f>'Bewertung Timo'!I56-'Bewertung Reem'!I56</f>
        <v>0</v>
      </c>
      <c r="J56" s="118" t="s">
        <v>681</v>
      </c>
      <c r="K56" s="118">
        <f>'Bewertung Timo'!K56-'Bewertung Reem'!K56</f>
        <v>0</v>
      </c>
      <c r="L56" s="118">
        <f>'Bewertung Timo'!L56-'Bewertung Reem'!L56</f>
        <v>0</v>
      </c>
      <c r="M56" s="118">
        <f>'Bewertung Timo'!M56-'Bewertung Reem'!M56</f>
        <v>0</v>
      </c>
      <c r="N56" s="86">
        <f t="shared" si="0"/>
        <v>0</v>
      </c>
    </row>
    <row r="58" spans="1:16" x14ac:dyDescent="0.25">
      <c r="A58" s="154" t="s">
        <v>424</v>
      </c>
      <c r="B58" s="84">
        <v>1</v>
      </c>
      <c r="C58" s="84">
        <v>2</v>
      </c>
      <c r="D58" s="84">
        <v>3</v>
      </c>
      <c r="E58" s="84">
        <v>4</v>
      </c>
      <c r="F58" s="84">
        <v>5</v>
      </c>
      <c r="G58" s="84">
        <v>6</v>
      </c>
      <c r="H58" s="84">
        <v>7</v>
      </c>
      <c r="I58" s="84">
        <v>8</v>
      </c>
      <c r="J58" s="84">
        <v>9</v>
      </c>
      <c r="K58" s="84">
        <v>10</v>
      </c>
      <c r="L58" s="84">
        <v>11</v>
      </c>
      <c r="M58" s="84">
        <v>12</v>
      </c>
      <c r="N58" s="155" t="s">
        <v>684</v>
      </c>
    </row>
    <row r="59" spans="1:16" x14ac:dyDescent="0.25">
      <c r="A59" s="154"/>
      <c r="B59" s="85">
        <v>44449</v>
      </c>
      <c r="C59" s="85">
        <v>44456</v>
      </c>
      <c r="D59" s="85">
        <v>44463</v>
      </c>
      <c r="E59" s="85">
        <v>44470</v>
      </c>
      <c r="F59" s="85">
        <v>44477</v>
      </c>
      <c r="G59" s="85">
        <v>44484</v>
      </c>
      <c r="H59" s="85">
        <v>44491</v>
      </c>
      <c r="I59" s="85">
        <v>44498</v>
      </c>
      <c r="J59" s="85">
        <v>44505</v>
      </c>
      <c r="K59" s="85">
        <v>44512</v>
      </c>
      <c r="L59" s="85">
        <v>44519</v>
      </c>
      <c r="M59" s="85">
        <v>44526</v>
      </c>
      <c r="N59" s="155"/>
    </row>
    <row r="60" spans="1:16" x14ac:dyDescent="0.25">
      <c r="A60" s="86" t="s">
        <v>680</v>
      </c>
      <c r="B60" s="118" t="s">
        <v>681</v>
      </c>
      <c r="C60" s="118" t="s">
        <v>681</v>
      </c>
      <c r="D60" s="118">
        <f>'Bewertung Timo'!D60-'Bewertung Reem'!E60</f>
        <v>0.77777777800000003</v>
      </c>
      <c r="E60" s="118" t="s">
        <v>681</v>
      </c>
      <c r="F60" s="118">
        <f>'Bewertung Timo'!F60-'Bewertung Reem'!G60</f>
        <v>-0.29999999999999982</v>
      </c>
      <c r="G60" s="118">
        <f>'Bewertung Timo'!G60-'Bewertung Reem'!H60</f>
        <v>0</v>
      </c>
      <c r="H60" s="118">
        <f>'Bewertung Timo'!H60-'Bewertung Reem'!I60</f>
        <v>-0.10000000000000009</v>
      </c>
      <c r="I60" s="118">
        <f>'Bewertung Timo'!I60-'Bewertung Reem'!J60</f>
        <v>1.5</v>
      </c>
      <c r="J60" s="118" t="s">
        <v>681</v>
      </c>
      <c r="K60" s="118" t="s">
        <v>681</v>
      </c>
      <c r="L60" s="118">
        <f>'Bewertung Timo'!L60-'Bewertung Reem'!L60</f>
        <v>-0.66333300000000006</v>
      </c>
      <c r="M60" s="118">
        <f>'Bewertung Timo'!M60-'Bewertung Reem'!M60</f>
        <v>-0.83333299999999999</v>
      </c>
      <c r="N60" s="86">
        <f t="shared" si="0"/>
        <v>3.1759314833333323E-2</v>
      </c>
    </row>
    <row r="61" spans="1:16" x14ac:dyDescent="0.25">
      <c r="A61" s="86" t="s">
        <v>38</v>
      </c>
      <c r="B61" s="118" t="s">
        <v>681</v>
      </c>
      <c r="C61" s="118" t="s">
        <v>681</v>
      </c>
      <c r="D61" s="118">
        <f>'Bewertung Timo'!D61-'Bewertung Reem'!D61</f>
        <v>0</v>
      </c>
      <c r="E61" s="118" t="s">
        <v>681</v>
      </c>
      <c r="F61" s="118">
        <f>'Bewertung Timo'!F61-'Bewertung Reem'!F61</f>
        <v>0</v>
      </c>
      <c r="G61" s="118">
        <f>'Bewertung Timo'!G61-'Bewertung Reem'!G61</f>
        <v>0</v>
      </c>
      <c r="H61" s="118">
        <f>'Bewertung Timo'!H61-'Bewertung Reem'!H61</f>
        <v>0</v>
      </c>
      <c r="I61" s="118">
        <f>'Bewertung Timo'!I61-'Bewertung Reem'!I61</f>
        <v>0</v>
      </c>
      <c r="J61" s="118" t="s">
        <v>681</v>
      </c>
      <c r="K61" s="118" t="s">
        <v>681</v>
      </c>
      <c r="L61" s="118">
        <f>'Bewertung Timo'!L61-'Bewertung Reem'!L61</f>
        <v>0</v>
      </c>
      <c r="M61" s="118">
        <f>'Bewertung Timo'!M61-'Bewertung Reem'!M61</f>
        <v>0</v>
      </c>
      <c r="N61" s="86">
        <f t="shared" si="0"/>
        <v>0</v>
      </c>
    </row>
    <row r="62" spans="1:16" x14ac:dyDescent="0.25">
      <c r="A62" s="86" t="s">
        <v>53</v>
      </c>
      <c r="B62" s="118" t="s">
        <v>681</v>
      </c>
      <c r="C62" s="118" t="s">
        <v>681</v>
      </c>
      <c r="D62" s="118">
        <f>'Bewertung Timo'!D62-'Bewertung Reem'!D62</f>
        <v>0</v>
      </c>
      <c r="E62" s="118" t="s">
        <v>681</v>
      </c>
      <c r="F62" s="118">
        <f>'Bewertung Timo'!F62-'Bewertung Reem'!F62</f>
        <v>0</v>
      </c>
      <c r="G62" s="118">
        <f>'Bewertung Timo'!G62-'Bewertung Reem'!G62</f>
        <v>0</v>
      </c>
      <c r="H62" s="118">
        <f>'Bewertung Timo'!H62-'Bewertung Reem'!H62</f>
        <v>0</v>
      </c>
      <c r="I62" s="118">
        <f>'Bewertung Timo'!I62-'Bewertung Reem'!I62</f>
        <v>0</v>
      </c>
      <c r="J62" s="118" t="s">
        <v>681</v>
      </c>
      <c r="K62" s="118" t="s">
        <v>681</v>
      </c>
      <c r="L62" s="118">
        <f>'Bewertung Timo'!L62-'Bewertung Reem'!L62</f>
        <v>0</v>
      </c>
      <c r="M62" s="118">
        <f>'Bewertung Timo'!M62-'Bewertung Reem'!M62</f>
        <v>0</v>
      </c>
      <c r="N62" s="86">
        <f t="shared" si="0"/>
        <v>0</v>
      </c>
      <c r="O62" t="s">
        <v>685</v>
      </c>
      <c r="P62">
        <f>SUMIF(B60:M64,"&lt;&gt;X")/60</f>
        <v>6.351862966666664E-3</v>
      </c>
    </row>
    <row r="63" spans="1:16" x14ac:dyDescent="0.25">
      <c r="A63" s="86" t="s">
        <v>60</v>
      </c>
      <c r="B63" s="118" t="s">
        <v>681</v>
      </c>
      <c r="C63" s="118" t="s">
        <v>681</v>
      </c>
      <c r="D63" s="118">
        <f>'Bewertung Timo'!D63-'Bewertung Reem'!D63</f>
        <v>0</v>
      </c>
      <c r="E63" s="118" t="s">
        <v>681</v>
      </c>
      <c r="F63" s="118">
        <f>'Bewertung Timo'!F63-'Bewertung Reem'!F63</f>
        <v>0</v>
      </c>
      <c r="G63" s="118">
        <f>'Bewertung Timo'!G63-'Bewertung Reem'!G63</f>
        <v>0</v>
      </c>
      <c r="H63" s="118">
        <f>'Bewertung Timo'!H63-'Bewertung Reem'!H63</f>
        <v>0</v>
      </c>
      <c r="I63" s="118">
        <f>'Bewertung Timo'!I63-'Bewertung Reem'!I63</f>
        <v>0</v>
      </c>
      <c r="J63" s="118" t="s">
        <v>681</v>
      </c>
      <c r="K63" s="118" t="s">
        <v>681</v>
      </c>
      <c r="L63" s="118">
        <f>'Bewertung Timo'!L63-'Bewertung Reem'!L63</f>
        <v>0</v>
      </c>
      <c r="M63" s="118">
        <f>'Bewertung Timo'!M63-'Bewertung Reem'!M63</f>
        <v>0</v>
      </c>
      <c r="N63" s="86">
        <f t="shared" si="0"/>
        <v>0</v>
      </c>
      <c r="O63" t="s">
        <v>686</v>
      </c>
      <c r="P63">
        <f>COUNTIF(B60:M64,"&lt;&gt;0") - COUNTIF(B60:M64,"X")</f>
        <v>6</v>
      </c>
    </row>
    <row r="64" spans="1:16" x14ac:dyDescent="0.25">
      <c r="A64" s="86" t="s">
        <v>67</v>
      </c>
      <c r="B64" s="118" t="s">
        <v>681</v>
      </c>
      <c r="C64" s="118" t="s">
        <v>681</v>
      </c>
      <c r="D64" s="118">
        <f>'Bewertung Timo'!D64-'Bewertung Reem'!D64</f>
        <v>0</v>
      </c>
      <c r="E64" s="118" t="s">
        <v>681</v>
      </c>
      <c r="F64" s="118">
        <f>'Bewertung Timo'!F64-'Bewertung Reem'!F64</f>
        <v>0</v>
      </c>
      <c r="G64" s="118">
        <f>'Bewertung Timo'!G64-'Bewertung Reem'!G64</f>
        <v>0</v>
      </c>
      <c r="H64" s="118">
        <f>'Bewertung Timo'!H64-'Bewertung Reem'!H64</f>
        <v>0</v>
      </c>
      <c r="I64" s="118">
        <f>'Bewertung Timo'!I64-'Bewertung Reem'!I64</f>
        <v>0</v>
      </c>
      <c r="J64" s="118" t="s">
        <v>681</v>
      </c>
      <c r="K64" s="118" t="s">
        <v>681</v>
      </c>
      <c r="L64" s="118">
        <f>'Bewertung Timo'!L64-'Bewertung Reem'!L64</f>
        <v>0</v>
      </c>
      <c r="M64" s="118">
        <f>'Bewertung Timo'!M64-'Bewertung Reem'!M64</f>
        <v>0</v>
      </c>
      <c r="N64" s="86">
        <f t="shared" si="0"/>
        <v>0</v>
      </c>
    </row>
    <row r="67" spans="1:5" x14ac:dyDescent="0.25">
      <c r="A67" s="86"/>
      <c r="B67" s="133" t="s">
        <v>682</v>
      </c>
      <c r="C67" s="133" t="s">
        <v>122</v>
      </c>
      <c r="D67" s="133" t="s">
        <v>4</v>
      </c>
      <c r="E67" s="133" t="s">
        <v>166</v>
      </c>
    </row>
    <row r="68" spans="1:5" x14ac:dyDescent="0.25">
      <c r="A68" s="86" t="s">
        <v>680</v>
      </c>
      <c r="B68" s="118">
        <f>AVERAGE(B60:M60,)</f>
        <v>4.7638972249999981E-2</v>
      </c>
      <c r="C68" s="86"/>
      <c r="D68" s="86"/>
      <c r="E68" s="86"/>
    </row>
    <row r="69" spans="1:5" x14ac:dyDescent="0.25">
      <c r="A69" s="86" t="s">
        <v>38</v>
      </c>
      <c r="B69" s="86"/>
      <c r="C69" s="86"/>
      <c r="D69" s="86"/>
      <c r="E69" s="86"/>
    </row>
    <row r="70" spans="1:5" x14ac:dyDescent="0.25">
      <c r="A70" s="86" t="s">
        <v>53</v>
      </c>
      <c r="B70" s="86"/>
      <c r="C70" s="86"/>
      <c r="D70" s="86"/>
      <c r="E70" s="86"/>
    </row>
    <row r="71" spans="1:5" x14ac:dyDescent="0.25">
      <c r="A71" s="86" t="s">
        <v>60</v>
      </c>
      <c r="B71" s="86"/>
      <c r="C71" s="86"/>
      <c r="D71" s="86"/>
      <c r="E71" s="86"/>
    </row>
    <row r="72" spans="1:5" x14ac:dyDescent="0.25">
      <c r="A72" s="86" t="s">
        <v>67</v>
      </c>
      <c r="B72" s="86"/>
      <c r="C72" s="86"/>
      <c r="D72" s="86"/>
      <c r="E72" s="86"/>
    </row>
  </sheetData>
  <mergeCells count="16">
    <mergeCell ref="A50:A51"/>
    <mergeCell ref="A58:A59"/>
    <mergeCell ref="N2:N3"/>
    <mergeCell ref="N10:N11"/>
    <mergeCell ref="N18:N19"/>
    <mergeCell ref="N26:N27"/>
    <mergeCell ref="N34:N35"/>
    <mergeCell ref="N42:N43"/>
    <mergeCell ref="N50:N51"/>
    <mergeCell ref="N58:N59"/>
    <mergeCell ref="A2:A3"/>
    <mergeCell ref="A10:A11"/>
    <mergeCell ref="A18:A19"/>
    <mergeCell ref="A26:A27"/>
    <mergeCell ref="A34:A35"/>
    <mergeCell ref="A42:A43"/>
  </mergeCells>
  <conditionalFormatting sqref="B4:M8 B12:M16 B20:M24 B28:M32 B36:M40 B44:M48 B52:M56 B60:M64">
    <cfRule type="cellIs" dxfId="19" priority="2" operator="equal">
      <formula>0</formula>
    </cfRule>
    <cfRule type="cellIs" dxfId="18" priority="3" operator="lessThan">
      <formula>0</formula>
    </cfRule>
    <cfRule type="cellIs" dxfId="17" priority="4" operator="greaterThan">
      <formula>0</formula>
    </cfRule>
  </conditionalFormatting>
  <conditionalFormatting sqref="B4:M8 B12:M16 B20:M24 B28:M32 B36:M40 B44:M48 B52:M56 B60:M64">
    <cfRule type="containsText" dxfId="16" priority="1" operator="containsText" text="X">
      <formula>NOT(ISERROR(SEARCH("X",B4)))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5AD144F8-C2C3-4764-AA7C-86BC39A5CF8A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34" id="{53225F3F-0A91-4BDC-BAA5-E74CEFFE2939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A2:M8</xm:sqref>
        </x14:conditionalFormatting>
        <x14:conditionalFormatting xmlns:xm="http://schemas.microsoft.com/office/excel/2006/main">
          <x14:cfRule type="expression" priority="17" id="{892AEB2A-2211-46D8-90A5-0D6EA01CEA5F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18" id="{1F96CE57-5FD4-4C70-B95A-9712A466D2E9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B12:M16</xm:sqref>
        </x14:conditionalFormatting>
        <x14:conditionalFormatting xmlns:xm="http://schemas.microsoft.com/office/excel/2006/main">
          <x14:cfRule type="expression" priority="15" id="{809CA8C2-B0D0-4A8A-B576-07F734A51248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16" id="{E09E1FF1-121D-4A15-A4B4-C405519B4A49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B20:M24</xm:sqref>
        </x14:conditionalFormatting>
        <x14:conditionalFormatting xmlns:xm="http://schemas.microsoft.com/office/excel/2006/main">
          <x14:cfRule type="expression" priority="13" id="{35C90D90-5227-4B42-B479-FECBE4F83238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14" id="{86D4166A-E65D-4BFC-A453-84278E6A5199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B28:M32</xm:sqref>
        </x14:conditionalFormatting>
        <x14:conditionalFormatting xmlns:xm="http://schemas.microsoft.com/office/excel/2006/main">
          <x14:cfRule type="expression" priority="11" id="{C2A99F54-FC11-4B37-B3A5-48D6FD28EF2E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12" id="{01FD7283-288E-41B4-B7AD-270CF817EDB5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B36:M40</xm:sqref>
        </x14:conditionalFormatting>
        <x14:conditionalFormatting xmlns:xm="http://schemas.microsoft.com/office/excel/2006/main">
          <x14:cfRule type="expression" priority="9" id="{903E2004-05F5-4727-B588-9F2F50ABD831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10" id="{A6E642E7-813C-4E4D-8B44-B2B2F69A0BB7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B44:M48</xm:sqref>
        </x14:conditionalFormatting>
        <x14:conditionalFormatting xmlns:xm="http://schemas.microsoft.com/office/excel/2006/main">
          <x14:cfRule type="expression" priority="7" id="{1FF23CCE-6F4D-4B4A-AA52-6183F579B4EA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8" id="{EA6D645D-358A-4B24-9876-C26BD3C0BE52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B52:M56</xm:sqref>
        </x14:conditionalFormatting>
        <x14:conditionalFormatting xmlns:xm="http://schemas.microsoft.com/office/excel/2006/main">
          <x14:cfRule type="expression" priority="5" id="{E4333707-742A-4951-AD7C-2DFC8C1EEC12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1A083485-D256-4326-8142-8A617EAD56F7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B60:M64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50BB-6F30-4D2E-BC3C-54B2C334A54D}">
  <dimension ref="B3:AL97"/>
  <sheetViews>
    <sheetView topLeftCell="L1" zoomScale="85" zoomScaleNormal="85" workbookViewId="0">
      <selection activeCell="U41" sqref="U41:U47"/>
    </sheetView>
  </sheetViews>
  <sheetFormatPr baseColWidth="10" defaultColWidth="11.54296875" defaultRowHeight="15" x14ac:dyDescent="0.25"/>
  <cols>
    <col min="28" max="28" width="23.90625" customWidth="1"/>
  </cols>
  <sheetData>
    <row r="3" spans="2:38" x14ac:dyDescent="0.25">
      <c r="AB3" t="s">
        <v>687</v>
      </c>
      <c r="AC3" s="46">
        <v>2</v>
      </c>
      <c r="AD3" s="46">
        <v>4</v>
      </c>
      <c r="AE3" s="46">
        <v>2</v>
      </c>
      <c r="AF3" s="46">
        <v>4</v>
      </c>
      <c r="AG3" s="46">
        <v>2</v>
      </c>
      <c r="AH3" s="46">
        <v>2</v>
      </c>
      <c r="AI3" s="46">
        <v>2</v>
      </c>
      <c r="AJ3" s="46">
        <v>2</v>
      </c>
    </row>
    <row r="4" spans="2:38" x14ac:dyDescent="0.25">
      <c r="B4" t="s">
        <v>688</v>
      </c>
      <c r="C4" t="s">
        <v>689</v>
      </c>
      <c r="D4" t="s">
        <v>690</v>
      </c>
      <c r="E4" t="s">
        <v>691</v>
      </c>
      <c r="F4" t="s">
        <v>692</v>
      </c>
      <c r="G4" t="s">
        <v>693</v>
      </c>
      <c r="H4" t="s">
        <v>694</v>
      </c>
      <c r="I4" t="s">
        <v>695</v>
      </c>
      <c r="O4" s="126" t="s">
        <v>696</v>
      </c>
      <c r="P4" s="126" t="s">
        <v>242</v>
      </c>
      <c r="Q4" s="126" t="s">
        <v>301</v>
      </c>
      <c r="R4" s="126" t="s">
        <v>424</v>
      </c>
      <c r="S4" s="126" t="s">
        <v>164</v>
      </c>
      <c r="T4" s="126" t="s">
        <v>378</v>
      </c>
      <c r="U4" s="126" t="s">
        <v>95</v>
      </c>
      <c r="V4" s="126" t="s">
        <v>120</v>
      </c>
      <c r="W4" s="126" t="s">
        <v>1</v>
      </c>
      <c r="X4" s="126" t="s">
        <v>697</v>
      </c>
      <c r="AC4" s="126" t="s">
        <v>242</v>
      </c>
      <c r="AD4" s="126" t="s">
        <v>301</v>
      </c>
      <c r="AE4" s="126" t="s">
        <v>424</v>
      </c>
      <c r="AF4" s="126" t="s">
        <v>164</v>
      </c>
      <c r="AG4" s="126" t="s">
        <v>378</v>
      </c>
      <c r="AH4" s="126" t="s">
        <v>95</v>
      </c>
      <c r="AI4" s="126" t="s">
        <v>120</v>
      </c>
      <c r="AJ4" s="126" t="s">
        <v>1</v>
      </c>
    </row>
    <row r="5" spans="2:38" x14ac:dyDescent="0.25">
      <c r="B5" t="s">
        <v>242</v>
      </c>
      <c r="C5">
        <v>6</v>
      </c>
      <c r="D5">
        <v>5</v>
      </c>
      <c r="E5">
        <v>7</v>
      </c>
      <c r="F5">
        <v>2</v>
      </c>
      <c r="G5">
        <v>2</v>
      </c>
      <c r="H5">
        <v>3</v>
      </c>
      <c r="I5">
        <f>SUM(C5:H5)</f>
        <v>25</v>
      </c>
      <c r="N5" s="156">
        <v>1</v>
      </c>
      <c r="O5" s="125">
        <v>1</v>
      </c>
      <c r="P5" s="125">
        <v>1</v>
      </c>
      <c r="Q5" s="125">
        <v>1</v>
      </c>
      <c r="R5" s="125"/>
      <c r="S5" s="125">
        <v>1</v>
      </c>
      <c r="T5" s="125">
        <v>1</v>
      </c>
      <c r="U5" s="125"/>
      <c r="V5" s="125">
        <v>1</v>
      </c>
      <c r="W5" s="125">
        <v>1</v>
      </c>
      <c r="X5" s="125" t="s">
        <v>698</v>
      </c>
      <c r="Y5">
        <f t="shared" ref="Y5:Y28" si="0">AVERAGE(P5:W5)</f>
        <v>1</v>
      </c>
      <c r="AB5" t="s">
        <v>699</v>
      </c>
      <c r="AC5" s="46">
        <v>2</v>
      </c>
      <c r="AD5" s="46">
        <v>2</v>
      </c>
      <c r="AE5" s="46"/>
      <c r="AF5" s="46">
        <v>2</v>
      </c>
      <c r="AG5" s="46">
        <v>2</v>
      </c>
      <c r="AH5" s="46"/>
      <c r="AI5" s="46">
        <v>2</v>
      </c>
      <c r="AJ5" s="46">
        <v>2</v>
      </c>
    </row>
    <row r="6" spans="2:38" x14ac:dyDescent="0.25">
      <c r="B6" t="s">
        <v>301</v>
      </c>
      <c r="C6">
        <v>6</v>
      </c>
      <c r="D6">
        <v>5</v>
      </c>
      <c r="E6">
        <v>7</v>
      </c>
      <c r="F6">
        <v>2</v>
      </c>
      <c r="G6">
        <v>2</v>
      </c>
      <c r="H6">
        <v>3</v>
      </c>
      <c r="I6">
        <f t="shared" ref="I6:I12" si="1">SUM(C6:H6)</f>
        <v>25</v>
      </c>
      <c r="N6" s="156"/>
      <c r="O6" s="126">
        <v>2</v>
      </c>
      <c r="P6" s="126" t="s">
        <v>700</v>
      </c>
      <c r="Q6" s="126">
        <v>1</v>
      </c>
      <c r="R6" s="126"/>
      <c r="S6" s="126" t="s">
        <v>700</v>
      </c>
      <c r="T6" s="126">
        <v>1</v>
      </c>
      <c r="U6" s="126"/>
      <c r="V6" s="126">
        <v>0</v>
      </c>
      <c r="W6" s="126">
        <v>0</v>
      </c>
      <c r="X6" s="126" t="s">
        <v>701</v>
      </c>
      <c r="Y6">
        <f t="shared" si="0"/>
        <v>0.5</v>
      </c>
      <c r="AB6" t="s">
        <v>702</v>
      </c>
      <c r="AC6" s="46">
        <v>1</v>
      </c>
      <c r="AD6" s="46">
        <v>2</v>
      </c>
      <c r="AE6" s="46"/>
      <c r="AF6" s="46">
        <v>1</v>
      </c>
      <c r="AG6" s="46">
        <v>2</v>
      </c>
      <c r="AH6" s="46"/>
      <c r="AI6" s="46">
        <v>2</v>
      </c>
      <c r="AJ6" s="46">
        <v>2</v>
      </c>
    </row>
    <row r="7" spans="2:38" x14ac:dyDescent="0.25">
      <c r="B7" t="s">
        <v>424</v>
      </c>
      <c r="C7">
        <v>6</v>
      </c>
      <c r="D7">
        <v>5</v>
      </c>
      <c r="E7">
        <v>7</v>
      </c>
      <c r="F7">
        <v>2</v>
      </c>
      <c r="G7">
        <v>1</v>
      </c>
      <c r="H7">
        <v>3</v>
      </c>
      <c r="I7">
        <f t="shared" si="1"/>
        <v>24</v>
      </c>
      <c r="N7" s="156"/>
      <c r="O7" s="125">
        <v>3</v>
      </c>
      <c r="P7" s="125" t="s">
        <v>700</v>
      </c>
      <c r="Q7" s="125">
        <v>1</v>
      </c>
      <c r="R7" s="125"/>
      <c r="S7" s="125">
        <v>1</v>
      </c>
      <c r="T7" s="125">
        <v>1</v>
      </c>
      <c r="U7" s="125"/>
      <c r="V7" s="125" t="s">
        <v>700</v>
      </c>
      <c r="W7" s="125" t="s">
        <v>700</v>
      </c>
      <c r="X7" s="125" t="s">
        <v>703</v>
      </c>
      <c r="Y7">
        <f t="shared" si="0"/>
        <v>1</v>
      </c>
      <c r="AB7" t="s">
        <v>704</v>
      </c>
      <c r="AC7" s="46">
        <v>1</v>
      </c>
      <c r="AD7" s="46">
        <v>2</v>
      </c>
      <c r="AE7" s="46"/>
      <c r="AF7" s="46">
        <v>2</v>
      </c>
      <c r="AG7" s="46">
        <v>1</v>
      </c>
      <c r="AH7" s="46"/>
      <c r="AI7" s="46">
        <v>1</v>
      </c>
      <c r="AJ7" s="46">
        <v>1</v>
      </c>
    </row>
    <row r="8" spans="2:38" x14ac:dyDescent="0.25">
      <c r="B8" t="s">
        <v>164</v>
      </c>
      <c r="C8">
        <v>6</v>
      </c>
      <c r="D8">
        <v>5</v>
      </c>
      <c r="E8">
        <v>7</v>
      </c>
      <c r="F8">
        <v>2</v>
      </c>
      <c r="G8">
        <v>0</v>
      </c>
      <c r="H8">
        <v>3</v>
      </c>
      <c r="I8">
        <f t="shared" si="1"/>
        <v>23</v>
      </c>
      <c r="N8" s="156"/>
      <c r="O8" s="126">
        <v>4</v>
      </c>
      <c r="P8" s="126">
        <v>0</v>
      </c>
      <c r="Q8" s="126">
        <v>1</v>
      </c>
      <c r="R8" s="126"/>
      <c r="S8" s="126">
        <v>1</v>
      </c>
      <c r="T8" s="126">
        <v>1</v>
      </c>
      <c r="U8" s="126"/>
      <c r="V8" s="126">
        <v>1</v>
      </c>
      <c r="W8" s="126" t="s">
        <v>700</v>
      </c>
      <c r="X8" s="126" t="s">
        <v>703</v>
      </c>
      <c r="Y8">
        <f t="shared" si="0"/>
        <v>0.8</v>
      </c>
      <c r="AB8" t="s">
        <v>705</v>
      </c>
      <c r="AC8" s="46">
        <v>0</v>
      </c>
      <c r="AD8" s="46">
        <v>1</v>
      </c>
      <c r="AE8" s="46"/>
      <c r="AF8" s="46">
        <v>2</v>
      </c>
      <c r="AG8" s="46">
        <v>1</v>
      </c>
      <c r="AH8" s="46"/>
      <c r="AI8" s="46">
        <v>1</v>
      </c>
      <c r="AJ8" s="46">
        <v>2</v>
      </c>
    </row>
    <row r="9" spans="2:38" x14ac:dyDescent="0.25">
      <c r="B9" t="s">
        <v>378</v>
      </c>
      <c r="C9">
        <v>6</v>
      </c>
      <c r="D9">
        <v>4</v>
      </c>
      <c r="E9">
        <v>6</v>
      </c>
      <c r="F9">
        <v>2</v>
      </c>
      <c r="G9">
        <v>2</v>
      </c>
      <c r="H9">
        <v>3</v>
      </c>
      <c r="I9">
        <f t="shared" si="1"/>
        <v>23</v>
      </c>
      <c r="N9" s="156">
        <v>2</v>
      </c>
      <c r="O9" s="125">
        <v>5</v>
      </c>
      <c r="P9" s="125">
        <v>1</v>
      </c>
      <c r="Q9" s="125">
        <v>1</v>
      </c>
      <c r="R9" s="125"/>
      <c r="S9" s="125">
        <v>1</v>
      </c>
      <c r="T9" s="125">
        <v>1</v>
      </c>
      <c r="U9" s="125"/>
      <c r="V9" s="125">
        <v>0</v>
      </c>
      <c r="W9" s="125">
        <v>1</v>
      </c>
      <c r="X9" s="125" t="s">
        <v>701</v>
      </c>
      <c r="Y9">
        <f t="shared" si="0"/>
        <v>0.83333333333333337</v>
      </c>
      <c r="AB9" t="s">
        <v>706</v>
      </c>
      <c r="AC9" s="46">
        <v>0</v>
      </c>
      <c r="AD9" s="46">
        <v>2</v>
      </c>
      <c r="AE9" s="46"/>
      <c r="AF9" s="46">
        <v>1</v>
      </c>
      <c r="AG9" s="46">
        <v>2</v>
      </c>
      <c r="AH9" s="46"/>
      <c r="AI9" s="46">
        <v>2</v>
      </c>
      <c r="AJ9" s="46">
        <v>2</v>
      </c>
    </row>
    <row r="10" spans="2:38" x14ac:dyDescent="0.25">
      <c r="B10" t="s">
        <v>95</v>
      </c>
      <c r="C10">
        <v>6</v>
      </c>
      <c r="D10">
        <v>4</v>
      </c>
      <c r="E10">
        <v>3</v>
      </c>
      <c r="F10">
        <v>2</v>
      </c>
      <c r="G10">
        <v>1</v>
      </c>
      <c r="H10">
        <v>2</v>
      </c>
      <c r="I10">
        <f t="shared" si="1"/>
        <v>18</v>
      </c>
      <c r="N10" s="156"/>
      <c r="O10" s="126">
        <v>6</v>
      </c>
      <c r="P10" s="126" t="s">
        <v>700</v>
      </c>
      <c r="Q10" s="126">
        <v>1</v>
      </c>
      <c r="R10" s="126"/>
      <c r="S10" s="126" t="s">
        <v>700</v>
      </c>
      <c r="T10" s="126" t="s">
        <v>700</v>
      </c>
      <c r="U10" s="126"/>
      <c r="V10" s="126">
        <v>0</v>
      </c>
      <c r="W10" s="126">
        <v>0</v>
      </c>
      <c r="X10" s="126" t="s">
        <v>703</v>
      </c>
      <c r="Y10">
        <f t="shared" si="0"/>
        <v>0.33333333333333331</v>
      </c>
      <c r="AB10" t="s">
        <v>707</v>
      </c>
      <c r="AC10" s="46">
        <v>1</v>
      </c>
      <c r="AD10" s="46">
        <v>1</v>
      </c>
      <c r="AE10" s="46"/>
      <c r="AF10" s="46">
        <v>2</v>
      </c>
      <c r="AG10" s="46">
        <v>1</v>
      </c>
      <c r="AH10" s="46"/>
      <c r="AI10" s="46">
        <v>1</v>
      </c>
      <c r="AJ10" s="46">
        <v>2</v>
      </c>
    </row>
    <row r="11" spans="2:38" x14ac:dyDescent="0.25">
      <c r="B11" t="s">
        <v>120</v>
      </c>
      <c r="C11">
        <v>6</v>
      </c>
      <c r="D11">
        <v>2</v>
      </c>
      <c r="E11">
        <v>7</v>
      </c>
      <c r="F11">
        <v>0</v>
      </c>
      <c r="G11">
        <v>1</v>
      </c>
      <c r="H11">
        <v>1</v>
      </c>
      <c r="I11">
        <f t="shared" si="1"/>
        <v>17</v>
      </c>
      <c r="N11" s="156"/>
      <c r="O11" s="125">
        <v>7</v>
      </c>
      <c r="P11" s="125" t="s">
        <v>700</v>
      </c>
      <c r="Q11" s="125">
        <v>1</v>
      </c>
      <c r="R11" s="125"/>
      <c r="S11" s="125">
        <v>1</v>
      </c>
      <c r="T11" s="125" t="s">
        <v>700</v>
      </c>
      <c r="U11" s="125"/>
      <c r="V11" s="125" t="s">
        <v>700</v>
      </c>
      <c r="W11" s="125" t="s">
        <v>700</v>
      </c>
      <c r="X11" s="125" t="s">
        <v>708</v>
      </c>
      <c r="Y11">
        <f t="shared" si="0"/>
        <v>1</v>
      </c>
      <c r="AB11" t="s">
        <v>709</v>
      </c>
      <c r="AC11" s="46">
        <v>0</v>
      </c>
      <c r="AD11" s="46">
        <v>2</v>
      </c>
      <c r="AE11" s="46"/>
      <c r="AF11" s="46">
        <v>2</v>
      </c>
      <c r="AG11" s="46">
        <v>2</v>
      </c>
      <c r="AH11" s="46"/>
      <c r="AI11" s="46">
        <v>2</v>
      </c>
      <c r="AJ11" s="46">
        <v>2</v>
      </c>
    </row>
    <row r="12" spans="2:38" x14ac:dyDescent="0.25">
      <c r="B12" t="s">
        <v>1</v>
      </c>
      <c r="C12">
        <v>0</v>
      </c>
      <c r="D12">
        <v>2</v>
      </c>
      <c r="E12">
        <v>3</v>
      </c>
      <c r="F12">
        <v>1</v>
      </c>
      <c r="G12">
        <v>1</v>
      </c>
      <c r="H12">
        <v>3</v>
      </c>
      <c r="I12">
        <f t="shared" si="1"/>
        <v>10</v>
      </c>
      <c r="N12" s="156">
        <v>3</v>
      </c>
      <c r="O12" s="126">
        <v>8</v>
      </c>
      <c r="P12" s="126">
        <v>0</v>
      </c>
      <c r="Q12" s="126">
        <v>1</v>
      </c>
      <c r="R12" s="126"/>
      <c r="S12" s="126">
        <v>1</v>
      </c>
      <c r="T12" s="126">
        <v>0</v>
      </c>
      <c r="U12" s="126"/>
      <c r="V12" s="126">
        <v>0</v>
      </c>
      <c r="W12" s="126">
        <v>1</v>
      </c>
      <c r="X12" s="126" t="s">
        <v>703</v>
      </c>
      <c r="Y12">
        <f t="shared" si="0"/>
        <v>0.5</v>
      </c>
    </row>
    <row r="13" spans="2:38" x14ac:dyDescent="0.25">
      <c r="H13" t="s">
        <v>710</v>
      </c>
      <c r="I13">
        <f>AVERAGE(I5:I12)</f>
        <v>20.625</v>
      </c>
      <c r="J13">
        <v>20.625</v>
      </c>
      <c r="N13" s="156"/>
      <c r="O13" s="125">
        <v>9</v>
      </c>
      <c r="P13" s="125" t="s">
        <v>700</v>
      </c>
      <c r="Q13" s="125">
        <v>1</v>
      </c>
      <c r="R13" s="125"/>
      <c r="S13" s="125">
        <v>1</v>
      </c>
      <c r="T13" s="125" t="s">
        <v>700</v>
      </c>
      <c r="U13" s="125"/>
      <c r="V13" s="125" t="s">
        <v>700</v>
      </c>
      <c r="W13" s="125" t="s">
        <v>700</v>
      </c>
      <c r="X13" s="125" t="s">
        <v>701</v>
      </c>
      <c r="Y13">
        <f t="shared" si="0"/>
        <v>1</v>
      </c>
    </row>
    <row r="14" spans="2:38" x14ac:dyDescent="0.25">
      <c r="H14" t="s">
        <v>711</v>
      </c>
      <c r="I14">
        <f>_xlfn.STDEV.P(I5:I12)</f>
        <v>4.9228421668788043</v>
      </c>
      <c r="J14">
        <v>4.923</v>
      </c>
      <c r="N14" s="156"/>
      <c r="O14" s="126">
        <v>10</v>
      </c>
      <c r="P14" s="126" t="s">
        <v>700</v>
      </c>
      <c r="Q14" s="126">
        <v>1</v>
      </c>
      <c r="R14" s="126"/>
      <c r="S14" s="126">
        <v>1</v>
      </c>
      <c r="T14" s="126" t="s">
        <v>700</v>
      </c>
      <c r="U14" s="126"/>
      <c r="V14" s="126">
        <v>0</v>
      </c>
      <c r="W14" s="126" t="s">
        <v>700</v>
      </c>
      <c r="X14" s="126" t="s">
        <v>701</v>
      </c>
      <c r="Y14">
        <f t="shared" si="0"/>
        <v>0.66666666666666663</v>
      </c>
    </row>
    <row r="15" spans="2:38" x14ac:dyDescent="0.25">
      <c r="H15" t="s">
        <v>712</v>
      </c>
      <c r="I15">
        <f>_xlfn.VAR.P(I5:I12)</f>
        <v>24.234375</v>
      </c>
      <c r="N15" s="156">
        <v>4</v>
      </c>
      <c r="O15" s="125">
        <v>11</v>
      </c>
      <c r="P15" s="125">
        <v>0</v>
      </c>
      <c r="Q15" s="125">
        <v>1</v>
      </c>
      <c r="R15" s="125"/>
      <c r="S15" s="125">
        <v>1</v>
      </c>
      <c r="T15" s="125">
        <v>0</v>
      </c>
      <c r="U15" s="125"/>
      <c r="V15" s="125">
        <v>0</v>
      </c>
      <c r="W15" s="125" t="s">
        <v>700</v>
      </c>
      <c r="X15" s="125" t="s">
        <v>698</v>
      </c>
      <c r="Y15">
        <f t="shared" si="0"/>
        <v>0.4</v>
      </c>
      <c r="AC15" s="126" t="s">
        <v>696</v>
      </c>
      <c r="AD15" s="126" t="s">
        <v>242</v>
      </c>
      <c r="AE15" s="126" t="s">
        <v>301</v>
      </c>
      <c r="AF15" s="126" t="s">
        <v>424</v>
      </c>
      <c r="AG15" s="126" t="s">
        <v>164</v>
      </c>
      <c r="AH15" s="126" t="s">
        <v>378</v>
      </c>
      <c r="AI15" s="126" t="s">
        <v>95</v>
      </c>
      <c r="AJ15" s="126" t="s">
        <v>120</v>
      </c>
      <c r="AK15" s="126" t="s">
        <v>1</v>
      </c>
      <c r="AL15" s="126" t="s">
        <v>697</v>
      </c>
    </row>
    <row r="16" spans="2:38" x14ac:dyDescent="0.25">
      <c r="N16" s="156"/>
      <c r="O16" s="126">
        <v>12</v>
      </c>
      <c r="P16" s="126" t="s">
        <v>700</v>
      </c>
      <c r="Q16" s="126">
        <v>1</v>
      </c>
      <c r="R16" s="126"/>
      <c r="S16" s="126" t="s">
        <v>700</v>
      </c>
      <c r="T16" s="126" t="s">
        <v>700</v>
      </c>
      <c r="U16" s="126"/>
      <c r="V16" s="126">
        <v>0</v>
      </c>
      <c r="W16" s="126" t="s">
        <v>700</v>
      </c>
      <c r="X16" s="126" t="s">
        <v>708</v>
      </c>
      <c r="Y16">
        <f t="shared" si="0"/>
        <v>0.5</v>
      </c>
      <c r="AC16" s="125">
        <v>1</v>
      </c>
      <c r="AD16" s="125">
        <v>1</v>
      </c>
      <c r="AE16" s="125">
        <v>1</v>
      </c>
      <c r="AF16" s="125"/>
      <c r="AG16" s="125">
        <v>1</v>
      </c>
      <c r="AH16" s="125">
        <v>1</v>
      </c>
      <c r="AI16" s="125"/>
      <c r="AJ16" s="125">
        <v>1</v>
      </c>
      <c r="AK16" s="125">
        <v>1</v>
      </c>
      <c r="AL16" s="125" t="s">
        <v>698</v>
      </c>
    </row>
    <row r="17" spans="4:38" x14ac:dyDescent="0.25">
      <c r="N17" s="156">
        <v>5</v>
      </c>
      <c r="O17" s="125">
        <v>13</v>
      </c>
      <c r="P17" s="125">
        <v>1</v>
      </c>
      <c r="Q17" s="125">
        <v>1</v>
      </c>
      <c r="R17" s="125"/>
      <c r="S17" s="125">
        <v>1</v>
      </c>
      <c r="T17" s="125" t="s">
        <v>700</v>
      </c>
      <c r="U17" s="125"/>
      <c r="V17" s="125">
        <v>1</v>
      </c>
      <c r="W17" s="125" t="s">
        <v>700</v>
      </c>
      <c r="X17" s="125" t="s">
        <v>698</v>
      </c>
      <c r="Y17">
        <f t="shared" si="0"/>
        <v>1</v>
      </c>
      <c r="AC17" s="126">
        <v>2</v>
      </c>
      <c r="AD17" s="126" t="s">
        <v>700</v>
      </c>
      <c r="AE17" s="126">
        <v>1</v>
      </c>
      <c r="AF17" s="126"/>
      <c r="AG17" s="126" t="s">
        <v>700</v>
      </c>
      <c r="AH17" s="126">
        <v>1</v>
      </c>
      <c r="AI17" s="126"/>
      <c r="AJ17" s="126">
        <v>-1</v>
      </c>
      <c r="AK17" s="126">
        <v>-1</v>
      </c>
      <c r="AL17" s="126" t="s">
        <v>701</v>
      </c>
    </row>
    <row r="18" spans="4:38" x14ac:dyDescent="0.25">
      <c r="G18" t="s">
        <v>687</v>
      </c>
      <c r="H18" t="s">
        <v>710</v>
      </c>
      <c r="I18" t="s">
        <v>713</v>
      </c>
      <c r="L18">
        <v>5.1881274720911303</v>
      </c>
      <c r="N18" s="156"/>
      <c r="O18" s="126">
        <v>14</v>
      </c>
      <c r="P18" s="126">
        <v>1</v>
      </c>
      <c r="Q18" s="126">
        <v>1</v>
      </c>
      <c r="R18" s="126"/>
      <c r="S18" s="126">
        <v>1</v>
      </c>
      <c r="T18" s="126" t="s">
        <v>700</v>
      </c>
      <c r="U18" s="126"/>
      <c r="V18" s="126">
        <v>0</v>
      </c>
      <c r="W18" s="126">
        <v>0</v>
      </c>
      <c r="X18" s="126" t="s">
        <v>708</v>
      </c>
      <c r="Y18">
        <f t="shared" si="0"/>
        <v>0.6</v>
      </c>
      <c r="AC18" s="125">
        <v>3</v>
      </c>
      <c r="AD18" s="125" t="s">
        <v>700</v>
      </c>
      <c r="AE18" s="125">
        <v>1</v>
      </c>
      <c r="AF18" s="125"/>
      <c r="AG18" s="125">
        <v>1</v>
      </c>
      <c r="AH18" s="125">
        <v>1</v>
      </c>
      <c r="AI18" s="125"/>
      <c r="AJ18" s="125" t="s">
        <v>700</v>
      </c>
      <c r="AK18" s="125" t="s">
        <v>700</v>
      </c>
      <c r="AL18" s="125" t="s">
        <v>703</v>
      </c>
    </row>
    <row r="19" spans="4:38" x14ac:dyDescent="0.25">
      <c r="G19">
        <v>2</v>
      </c>
      <c r="H19">
        <f>AVERAGE(I12,I11,I10,I9,I7,I5)</f>
        <v>19.5</v>
      </c>
      <c r="I19">
        <f>_xlfn.STDEV.P(I9:I12,I7,I5)</f>
        <v>5.1881274720911268</v>
      </c>
      <c r="N19" s="156"/>
      <c r="O19" s="125">
        <v>15</v>
      </c>
      <c r="P19" s="125" t="s">
        <v>700</v>
      </c>
      <c r="Q19" s="125">
        <v>1</v>
      </c>
      <c r="R19" s="125"/>
      <c r="S19" s="125" t="s">
        <v>700</v>
      </c>
      <c r="T19" s="125" t="s">
        <v>700</v>
      </c>
      <c r="U19" s="125"/>
      <c r="V19" s="125">
        <v>1</v>
      </c>
      <c r="W19" s="125" t="s">
        <v>700</v>
      </c>
      <c r="X19" s="125" t="s">
        <v>698</v>
      </c>
      <c r="Y19">
        <f t="shared" si="0"/>
        <v>1</v>
      </c>
      <c r="AC19" s="126">
        <v>4</v>
      </c>
      <c r="AD19" s="126">
        <v>-1</v>
      </c>
      <c r="AE19" s="126">
        <v>1</v>
      </c>
      <c r="AF19" s="126"/>
      <c r="AG19" s="126">
        <v>1</v>
      </c>
      <c r="AH19" s="126">
        <v>1</v>
      </c>
      <c r="AI19" s="126"/>
      <c r="AJ19" s="126">
        <v>1</v>
      </c>
      <c r="AK19" s="126" t="s">
        <v>700</v>
      </c>
      <c r="AL19" s="126" t="s">
        <v>703</v>
      </c>
    </row>
    <row r="20" spans="4:38" x14ac:dyDescent="0.25">
      <c r="G20">
        <v>3</v>
      </c>
      <c r="H20">
        <f>AVERAGE(I8,I6)</f>
        <v>24</v>
      </c>
      <c r="I20">
        <f>_xlfn.STDEV.P(I6,I8)</f>
        <v>1</v>
      </c>
      <c r="N20" s="156"/>
      <c r="O20" s="126">
        <v>16</v>
      </c>
      <c r="P20" s="126" t="s">
        <v>700</v>
      </c>
      <c r="Q20" s="126">
        <v>1</v>
      </c>
      <c r="R20" s="126"/>
      <c r="S20" s="126" t="s">
        <v>700</v>
      </c>
      <c r="T20" s="126" t="s">
        <v>700</v>
      </c>
      <c r="U20" s="126"/>
      <c r="V20" s="126">
        <v>0</v>
      </c>
      <c r="W20" s="126" t="s">
        <v>700</v>
      </c>
      <c r="X20" s="126" t="s">
        <v>701</v>
      </c>
      <c r="Y20">
        <f t="shared" si="0"/>
        <v>0.5</v>
      </c>
      <c r="AC20" s="125">
        <v>5</v>
      </c>
      <c r="AD20" s="125">
        <v>1</v>
      </c>
      <c r="AE20" s="125">
        <v>1</v>
      </c>
      <c r="AF20" s="125"/>
      <c r="AG20" s="125">
        <v>1</v>
      </c>
      <c r="AH20" s="125">
        <v>1</v>
      </c>
      <c r="AI20" s="125"/>
      <c r="AJ20" s="125">
        <v>-1</v>
      </c>
      <c r="AK20" s="125">
        <v>1</v>
      </c>
      <c r="AL20" s="125" t="s">
        <v>701</v>
      </c>
    </row>
    <row r="21" spans="4:38" x14ac:dyDescent="0.25">
      <c r="N21" s="156">
        <v>6</v>
      </c>
      <c r="O21" s="125">
        <v>17</v>
      </c>
      <c r="P21" s="125" t="s">
        <v>700</v>
      </c>
      <c r="Q21" s="125">
        <v>0</v>
      </c>
      <c r="R21" s="125"/>
      <c r="S21" s="125" t="s">
        <v>700</v>
      </c>
      <c r="T21" s="125" t="s">
        <v>700</v>
      </c>
      <c r="U21" s="125"/>
      <c r="V21" s="125">
        <v>0</v>
      </c>
      <c r="W21" s="125" t="s">
        <v>700</v>
      </c>
      <c r="X21" s="125" t="s">
        <v>708</v>
      </c>
      <c r="Y21">
        <f t="shared" si="0"/>
        <v>0</v>
      </c>
      <c r="AC21" s="126">
        <v>6</v>
      </c>
      <c r="AD21" s="126" t="s">
        <v>700</v>
      </c>
      <c r="AE21" s="126">
        <v>1</v>
      </c>
      <c r="AF21" s="126"/>
      <c r="AG21" s="126" t="s">
        <v>700</v>
      </c>
      <c r="AH21" s="126" t="s">
        <v>700</v>
      </c>
      <c r="AI21" s="126"/>
      <c r="AJ21" s="126">
        <v>-1</v>
      </c>
      <c r="AK21" s="126">
        <v>-1</v>
      </c>
      <c r="AL21" s="126" t="s">
        <v>703</v>
      </c>
    </row>
    <row r="22" spans="4:38" x14ac:dyDescent="0.25">
      <c r="N22" s="156"/>
      <c r="O22" s="126">
        <v>18</v>
      </c>
      <c r="P22" s="126" t="s">
        <v>700</v>
      </c>
      <c r="Q22" s="126" t="s">
        <v>700</v>
      </c>
      <c r="R22" s="126"/>
      <c r="S22" s="126" t="s">
        <v>700</v>
      </c>
      <c r="T22" s="126">
        <v>1</v>
      </c>
      <c r="U22" s="126"/>
      <c r="V22" s="126">
        <v>1</v>
      </c>
      <c r="W22" s="126">
        <v>0</v>
      </c>
      <c r="X22" s="126" t="s">
        <v>701</v>
      </c>
      <c r="Y22">
        <f t="shared" si="0"/>
        <v>0.66666666666666663</v>
      </c>
      <c r="AC22" s="125">
        <v>7</v>
      </c>
      <c r="AD22" s="125" t="s">
        <v>700</v>
      </c>
      <c r="AE22" s="125">
        <v>1</v>
      </c>
      <c r="AF22" s="125"/>
      <c r="AG22" s="125">
        <v>1</v>
      </c>
      <c r="AH22" s="125" t="s">
        <v>700</v>
      </c>
      <c r="AI22" s="125"/>
      <c r="AJ22" s="125" t="s">
        <v>700</v>
      </c>
      <c r="AK22" s="125" t="s">
        <v>700</v>
      </c>
      <c r="AL22" s="125" t="s">
        <v>708</v>
      </c>
    </row>
    <row r="23" spans="4:38" x14ac:dyDescent="0.25">
      <c r="N23" s="156">
        <v>7</v>
      </c>
      <c r="O23" s="125">
        <v>19</v>
      </c>
      <c r="P23" s="125" t="s">
        <v>700</v>
      </c>
      <c r="Q23" s="125" t="s">
        <v>700</v>
      </c>
      <c r="R23" s="125"/>
      <c r="S23" s="125" t="s">
        <v>700</v>
      </c>
      <c r="T23" s="125" t="s">
        <v>700</v>
      </c>
      <c r="U23" s="125"/>
      <c r="V23" s="125">
        <v>0</v>
      </c>
      <c r="W23" s="125" t="s">
        <v>700</v>
      </c>
      <c r="X23" s="125" t="s">
        <v>698</v>
      </c>
      <c r="Y23">
        <f t="shared" si="0"/>
        <v>0</v>
      </c>
      <c r="AC23" s="126">
        <v>8</v>
      </c>
      <c r="AD23" s="126">
        <v>-1</v>
      </c>
      <c r="AE23" s="126">
        <v>1</v>
      </c>
      <c r="AF23" s="126"/>
      <c r="AG23" s="126">
        <v>1</v>
      </c>
      <c r="AH23" s="126">
        <v>-1</v>
      </c>
      <c r="AI23" s="126"/>
      <c r="AJ23" s="126">
        <v>-1</v>
      </c>
      <c r="AK23" s="126">
        <v>1</v>
      </c>
      <c r="AL23" s="126" t="s">
        <v>703</v>
      </c>
    </row>
    <row r="24" spans="4:38" x14ac:dyDescent="0.25">
      <c r="N24" s="156"/>
      <c r="O24" s="126">
        <v>20</v>
      </c>
      <c r="P24" s="126" t="s">
        <v>700</v>
      </c>
      <c r="Q24" s="126" t="s">
        <v>700</v>
      </c>
      <c r="R24" s="126"/>
      <c r="S24" s="126" t="s">
        <v>700</v>
      </c>
      <c r="T24" s="126" t="s">
        <v>700</v>
      </c>
      <c r="U24" s="126"/>
      <c r="V24" s="126">
        <v>1</v>
      </c>
      <c r="W24" s="126">
        <v>0</v>
      </c>
      <c r="X24" s="126" t="s">
        <v>708</v>
      </c>
      <c r="Y24">
        <f t="shared" si="0"/>
        <v>0.5</v>
      </c>
      <c r="AC24" s="125">
        <v>9</v>
      </c>
      <c r="AD24" s="125" t="s">
        <v>700</v>
      </c>
      <c r="AE24" s="125">
        <v>1</v>
      </c>
      <c r="AF24" s="125"/>
      <c r="AG24" s="125">
        <v>1</v>
      </c>
      <c r="AH24" s="125" t="s">
        <v>700</v>
      </c>
      <c r="AI24" s="125"/>
      <c r="AJ24" s="125" t="s">
        <v>700</v>
      </c>
      <c r="AK24" s="125" t="s">
        <v>700</v>
      </c>
      <c r="AL24" s="125" t="s">
        <v>701</v>
      </c>
    </row>
    <row r="25" spans="4:38" x14ac:dyDescent="0.25">
      <c r="N25" s="156"/>
      <c r="O25" s="125">
        <v>21</v>
      </c>
      <c r="P25" s="125" t="s">
        <v>700</v>
      </c>
      <c r="Q25" s="125" t="s">
        <v>700</v>
      </c>
      <c r="R25" s="125"/>
      <c r="S25" s="125" t="s">
        <v>700</v>
      </c>
      <c r="T25" s="125" t="s">
        <v>700</v>
      </c>
      <c r="U25" s="125"/>
      <c r="V25" s="125">
        <v>0</v>
      </c>
      <c r="W25" s="125" t="s">
        <v>700</v>
      </c>
      <c r="X25" s="125" t="s">
        <v>701</v>
      </c>
      <c r="Y25">
        <f t="shared" si="0"/>
        <v>0</v>
      </c>
      <c r="AC25" s="126">
        <v>10</v>
      </c>
      <c r="AD25" s="126" t="s">
        <v>700</v>
      </c>
      <c r="AE25" s="126">
        <v>1</v>
      </c>
      <c r="AF25" s="126"/>
      <c r="AG25" s="126">
        <v>1</v>
      </c>
      <c r="AH25" s="126" t="s">
        <v>700</v>
      </c>
      <c r="AI25" s="126"/>
      <c r="AJ25" s="126">
        <v>-1</v>
      </c>
      <c r="AK25" s="126" t="s">
        <v>700</v>
      </c>
      <c r="AL25" s="126" t="s">
        <v>701</v>
      </c>
    </row>
    <row r="26" spans="4:38" x14ac:dyDescent="0.25">
      <c r="O26" s="126" t="s">
        <v>714</v>
      </c>
      <c r="P26" s="127">
        <f t="shared" ref="P26:S26" si="2">SUM(P5:P25)</f>
        <v>4</v>
      </c>
      <c r="Q26" s="127">
        <f t="shared" si="2"/>
        <v>16</v>
      </c>
      <c r="R26" s="127">
        <f t="shared" si="2"/>
        <v>0</v>
      </c>
      <c r="S26" s="127">
        <f t="shared" si="2"/>
        <v>11</v>
      </c>
      <c r="T26" s="127">
        <f>SUM(T5:T25)</f>
        <v>6</v>
      </c>
      <c r="U26" s="127">
        <f t="shared" ref="U26:W26" si="3">SUM(U5:U25)</f>
        <v>0</v>
      </c>
      <c r="V26" s="127">
        <f t="shared" si="3"/>
        <v>6</v>
      </c>
      <c r="W26" s="127">
        <f t="shared" si="3"/>
        <v>3</v>
      </c>
      <c r="X26" s="126"/>
      <c r="Y26">
        <f t="shared" si="0"/>
        <v>5.75</v>
      </c>
      <c r="Z26">
        <f>_xlfn.STDEV.P(P26:W26)</f>
        <v>5.11737237261468</v>
      </c>
      <c r="AC26" s="125">
        <v>11</v>
      </c>
      <c r="AD26" s="125">
        <v>-1</v>
      </c>
      <c r="AE26" s="125">
        <v>1</v>
      </c>
      <c r="AF26" s="125"/>
      <c r="AG26" s="125">
        <v>1</v>
      </c>
      <c r="AH26" s="125">
        <v>-1</v>
      </c>
      <c r="AI26" s="125"/>
      <c r="AJ26" s="125">
        <v>-1</v>
      </c>
      <c r="AK26" s="125" t="s">
        <v>700</v>
      </c>
      <c r="AL26" s="125" t="s">
        <v>698</v>
      </c>
    </row>
    <row r="27" spans="4:38" x14ac:dyDescent="0.25">
      <c r="O27" s="126" t="s">
        <v>715</v>
      </c>
      <c r="P27" s="126">
        <v>2</v>
      </c>
      <c r="Q27" s="126">
        <v>8</v>
      </c>
      <c r="R27" s="126"/>
      <c r="S27" s="126">
        <v>5</v>
      </c>
      <c r="T27" s="126">
        <v>5</v>
      </c>
      <c r="U27" s="126"/>
      <c r="V27" s="126">
        <v>10</v>
      </c>
      <c r="W27" s="126">
        <v>6</v>
      </c>
      <c r="X27" s="126"/>
      <c r="Y27">
        <f t="shared" si="0"/>
        <v>6</v>
      </c>
      <c r="AC27" s="126">
        <v>12</v>
      </c>
      <c r="AD27" s="126" t="s">
        <v>700</v>
      </c>
      <c r="AE27" s="126">
        <v>1</v>
      </c>
      <c r="AF27" s="126"/>
      <c r="AG27" s="126" t="s">
        <v>700</v>
      </c>
      <c r="AH27" s="126" t="s">
        <v>700</v>
      </c>
      <c r="AI27" s="126"/>
      <c r="AJ27" s="126">
        <v>-1</v>
      </c>
      <c r="AK27" s="126" t="s">
        <v>700</v>
      </c>
      <c r="AL27" s="126" t="s">
        <v>708</v>
      </c>
    </row>
    <row r="28" spans="4:38" x14ac:dyDescent="0.25">
      <c r="O28" s="126" t="s">
        <v>716</v>
      </c>
      <c r="P28" s="126">
        <v>2</v>
      </c>
      <c r="Q28" s="126">
        <v>9</v>
      </c>
      <c r="R28" s="126"/>
      <c r="S28" s="126">
        <v>8</v>
      </c>
      <c r="T28" s="126">
        <v>8</v>
      </c>
      <c r="U28" s="126"/>
      <c r="V28" s="126">
        <v>10</v>
      </c>
      <c r="W28" s="126">
        <v>9</v>
      </c>
      <c r="X28" s="126"/>
      <c r="Y28">
        <f t="shared" si="0"/>
        <v>7.666666666666667</v>
      </c>
      <c r="AB28">
        <v>5</v>
      </c>
      <c r="AC28" s="125">
        <v>13</v>
      </c>
      <c r="AD28" s="125">
        <v>1</v>
      </c>
      <c r="AE28" s="125">
        <v>1</v>
      </c>
      <c r="AF28" s="125"/>
      <c r="AG28" s="125">
        <v>1</v>
      </c>
      <c r="AH28" s="125" t="s">
        <v>700</v>
      </c>
      <c r="AI28" s="125"/>
      <c r="AJ28" s="125">
        <v>1</v>
      </c>
      <c r="AK28" s="125" t="s">
        <v>700</v>
      </c>
      <c r="AL28" s="125" t="s">
        <v>698</v>
      </c>
    </row>
    <row r="29" spans="4:38" x14ac:dyDescent="0.25">
      <c r="Q29" t="s">
        <v>300</v>
      </c>
      <c r="AB29">
        <v>5</v>
      </c>
      <c r="AC29" s="126">
        <v>14</v>
      </c>
      <c r="AD29" s="126">
        <v>1</v>
      </c>
      <c r="AE29" s="126">
        <v>1</v>
      </c>
      <c r="AF29" s="126"/>
      <c r="AG29" s="126">
        <v>1</v>
      </c>
      <c r="AH29" s="126" t="s">
        <v>700</v>
      </c>
      <c r="AI29" s="126"/>
      <c r="AJ29" s="126">
        <v>-1</v>
      </c>
      <c r="AK29" s="126">
        <v>-1</v>
      </c>
      <c r="AL29" s="126" t="s">
        <v>708</v>
      </c>
    </row>
    <row r="30" spans="4:38" x14ac:dyDescent="0.25">
      <c r="AB30">
        <v>5</v>
      </c>
      <c r="AC30" s="125">
        <v>15</v>
      </c>
      <c r="AD30" s="125" t="s">
        <v>700</v>
      </c>
      <c r="AE30" s="125">
        <v>1</v>
      </c>
      <c r="AF30" s="125"/>
      <c r="AG30" s="125" t="s">
        <v>700</v>
      </c>
      <c r="AH30" s="125" t="s">
        <v>700</v>
      </c>
      <c r="AI30" s="125"/>
      <c r="AJ30" s="125">
        <v>1</v>
      </c>
      <c r="AK30" s="125" t="s">
        <v>700</v>
      </c>
      <c r="AL30" s="125" t="s">
        <v>698</v>
      </c>
    </row>
    <row r="31" spans="4:38" x14ac:dyDescent="0.25">
      <c r="D31">
        <v>1</v>
      </c>
      <c r="E31" t="s">
        <v>717</v>
      </c>
      <c r="I31" s="129" t="s">
        <v>718</v>
      </c>
      <c r="N31">
        <f>10/4</f>
        <v>2.5</v>
      </c>
      <c r="O31">
        <v>1</v>
      </c>
      <c r="P31">
        <f t="shared" ref="P31:W31" si="4">SUM(P5:P8)</f>
        <v>1</v>
      </c>
      <c r="Q31">
        <f t="shared" si="4"/>
        <v>4</v>
      </c>
      <c r="R31">
        <f t="shared" si="4"/>
        <v>0</v>
      </c>
      <c r="S31">
        <f t="shared" si="4"/>
        <v>3</v>
      </c>
      <c r="T31">
        <f t="shared" si="4"/>
        <v>4</v>
      </c>
      <c r="U31">
        <f t="shared" si="4"/>
        <v>0</v>
      </c>
      <c r="V31">
        <f t="shared" si="4"/>
        <v>2</v>
      </c>
      <c r="W31">
        <f t="shared" si="4"/>
        <v>1</v>
      </c>
      <c r="AB31">
        <v>5</v>
      </c>
      <c r="AC31" s="126">
        <v>16</v>
      </c>
      <c r="AD31" s="126" t="s">
        <v>700</v>
      </c>
      <c r="AE31" s="126">
        <v>1</v>
      </c>
      <c r="AF31" s="126"/>
      <c r="AG31" s="126" t="s">
        <v>700</v>
      </c>
      <c r="AH31" s="126" t="s">
        <v>700</v>
      </c>
      <c r="AI31" s="126"/>
      <c r="AJ31" s="126">
        <v>-1</v>
      </c>
      <c r="AK31" s="126" t="s">
        <v>700</v>
      </c>
      <c r="AL31" s="126" t="s">
        <v>701</v>
      </c>
    </row>
    <row r="32" spans="4:38" x14ac:dyDescent="0.25">
      <c r="D32">
        <v>2</v>
      </c>
      <c r="E32" t="s">
        <v>719</v>
      </c>
      <c r="I32" s="129" t="s">
        <v>720</v>
      </c>
      <c r="O32">
        <v>2</v>
      </c>
      <c r="P32">
        <f t="shared" ref="P32:W32" si="5">SUM(P9:P11)</f>
        <v>1</v>
      </c>
      <c r="Q32">
        <f t="shared" si="5"/>
        <v>3</v>
      </c>
      <c r="R32">
        <f t="shared" si="5"/>
        <v>0</v>
      </c>
      <c r="S32">
        <f t="shared" si="5"/>
        <v>2</v>
      </c>
      <c r="T32">
        <f t="shared" si="5"/>
        <v>1</v>
      </c>
      <c r="U32">
        <f t="shared" si="5"/>
        <v>0</v>
      </c>
      <c r="V32">
        <f t="shared" si="5"/>
        <v>0</v>
      </c>
      <c r="W32">
        <f t="shared" si="5"/>
        <v>1</v>
      </c>
      <c r="AB32">
        <v>6</v>
      </c>
      <c r="AC32" s="125">
        <v>17</v>
      </c>
      <c r="AD32" s="125" t="s">
        <v>700</v>
      </c>
      <c r="AE32" s="125">
        <v>-1</v>
      </c>
      <c r="AF32" s="125"/>
      <c r="AG32" s="125" t="s">
        <v>700</v>
      </c>
      <c r="AH32" s="125" t="s">
        <v>700</v>
      </c>
      <c r="AI32" s="125"/>
      <c r="AJ32" s="125">
        <v>-1</v>
      </c>
      <c r="AK32" s="125" t="s">
        <v>700</v>
      </c>
      <c r="AL32" s="125" t="s">
        <v>708</v>
      </c>
    </row>
    <row r="33" spans="4:38" x14ac:dyDescent="0.25">
      <c r="D33">
        <v>3</v>
      </c>
      <c r="E33" t="s">
        <v>721</v>
      </c>
      <c r="H33" s="128"/>
      <c r="I33" s="129" t="s">
        <v>722</v>
      </c>
      <c r="O33">
        <v>3</v>
      </c>
      <c r="P33">
        <f t="shared" ref="P33:W33" si="6">SUM(P12:P14)</f>
        <v>0</v>
      </c>
      <c r="Q33">
        <f t="shared" si="6"/>
        <v>3</v>
      </c>
      <c r="R33">
        <f t="shared" si="6"/>
        <v>0</v>
      </c>
      <c r="S33">
        <f t="shared" si="6"/>
        <v>3</v>
      </c>
      <c r="T33">
        <f t="shared" si="6"/>
        <v>0</v>
      </c>
      <c r="U33">
        <f t="shared" si="6"/>
        <v>0</v>
      </c>
      <c r="V33">
        <f t="shared" si="6"/>
        <v>0</v>
      </c>
      <c r="W33">
        <f t="shared" si="6"/>
        <v>1</v>
      </c>
      <c r="AB33">
        <v>6</v>
      </c>
      <c r="AC33" s="126">
        <v>18</v>
      </c>
      <c r="AD33" s="126" t="s">
        <v>700</v>
      </c>
      <c r="AE33" s="126" t="s">
        <v>700</v>
      </c>
      <c r="AF33" s="126"/>
      <c r="AG33" s="126" t="s">
        <v>700</v>
      </c>
      <c r="AH33" s="126">
        <v>1</v>
      </c>
      <c r="AI33" s="126"/>
      <c r="AJ33" s="126">
        <v>1</v>
      </c>
      <c r="AK33" s="126">
        <v>-1</v>
      </c>
      <c r="AL33" s="126" t="s">
        <v>701</v>
      </c>
    </row>
    <row r="34" spans="4:38" x14ac:dyDescent="0.25">
      <c r="D34">
        <v>4</v>
      </c>
      <c r="E34" t="s">
        <v>723</v>
      </c>
      <c r="I34" s="129" t="s">
        <v>724</v>
      </c>
      <c r="O34">
        <v>4</v>
      </c>
      <c r="P34">
        <f t="shared" ref="P34:W34" si="7">SUM(P15:P16)</f>
        <v>0</v>
      </c>
      <c r="Q34">
        <f t="shared" si="7"/>
        <v>2</v>
      </c>
      <c r="R34">
        <f t="shared" si="7"/>
        <v>0</v>
      </c>
      <c r="S34">
        <f t="shared" si="7"/>
        <v>1</v>
      </c>
      <c r="T34">
        <f t="shared" si="7"/>
        <v>0</v>
      </c>
      <c r="U34">
        <f t="shared" si="7"/>
        <v>0</v>
      </c>
      <c r="V34">
        <f t="shared" si="7"/>
        <v>0</v>
      </c>
      <c r="W34">
        <f t="shared" si="7"/>
        <v>0</v>
      </c>
      <c r="AB34">
        <v>7</v>
      </c>
      <c r="AC34" s="125">
        <v>19</v>
      </c>
      <c r="AD34" s="125" t="s">
        <v>700</v>
      </c>
      <c r="AE34" s="125" t="s">
        <v>700</v>
      </c>
      <c r="AF34" s="125"/>
      <c r="AG34" s="125" t="s">
        <v>700</v>
      </c>
      <c r="AH34" s="125" t="s">
        <v>700</v>
      </c>
      <c r="AI34" s="125"/>
      <c r="AJ34" s="125">
        <v>-1</v>
      </c>
      <c r="AK34" s="125" t="s">
        <v>700</v>
      </c>
      <c r="AL34" s="125" t="s">
        <v>698</v>
      </c>
    </row>
    <row r="35" spans="4:38" x14ac:dyDescent="0.25">
      <c r="D35">
        <v>5</v>
      </c>
      <c r="E35" t="s">
        <v>725</v>
      </c>
      <c r="I35" s="129" t="s">
        <v>726</v>
      </c>
      <c r="O35">
        <v>5</v>
      </c>
      <c r="P35">
        <f t="shared" ref="P35:W35" si="8">SUM(P17:P20)</f>
        <v>2</v>
      </c>
      <c r="Q35">
        <f t="shared" si="8"/>
        <v>4</v>
      </c>
      <c r="R35">
        <f t="shared" si="8"/>
        <v>0</v>
      </c>
      <c r="S35">
        <f t="shared" si="8"/>
        <v>2</v>
      </c>
      <c r="T35">
        <f t="shared" si="8"/>
        <v>0</v>
      </c>
      <c r="U35">
        <f t="shared" si="8"/>
        <v>0</v>
      </c>
      <c r="V35">
        <f t="shared" si="8"/>
        <v>2</v>
      </c>
      <c r="W35">
        <f t="shared" si="8"/>
        <v>0</v>
      </c>
      <c r="AB35">
        <v>7</v>
      </c>
      <c r="AC35" s="126">
        <v>20</v>
      </c>
      <c r="AD35" s="126" t="s">
        <v>700</v>
      </c>
      <c r="AE35" s="126" t="s">
        <v>700</v>
      </c>
      <c r="AF35" s="126"/>
      <c r="AG35" s="126" t="s">
        <v>700</v>
      </c>
      <c r="AH35" s="126" t="s">
        <v>700</v>
      </c>
      <c r="AI35" s="126"/>
      <c r="AJ35" s="126">
        <v>1</v>
      </c>
      <c r="AK35" s="126">
        <v>-1</v>
      </c>
      <c r="AL35" s="126" t="s">
        <v>708</v>
      </c>
    </row>
    <row r="36" spans="4:38" x14ac:dyDescent="0.25">
      <c r="D36">
        <v>6</v>
      </c>
      <c r="E36" t="s">
        <v>727</v>
      </c>
      <c r="I36" s="129" t="s">
        <v>728</v>
      </c>
      <c r="O36">
        <v>6</v>
      </c>
      <c r="P36">
        <f t="shared" ref="P36:W36" si="9">SUM(P21:P22)</f>
        <v>0</v>
      </c>
      <c r="Q36">
        <f t="shared" si="9"/>
        <v>0</v>
      </c>
      <c r="R36">
        <f t="shared" si="9"/>
        <v>0</v>
      </c>
      <c r="S36">
        <f t="shared" si="9"/>
        <v>0</v>
      </c>
      <c r="T36">
        <f t="shared" si="9"/>
        <v>1</v>
      </c>
      <c r="U36">
        <f t="shared" si="9"/>
        <v>0</v>
      </c>
      <c r="V36">
        <f t="shared" si="9"/>
        <v>1</v>
      </c>
      <c r="W36">
        <f t="shared" si="9"/>
        <v>0</v>
      </c>
      <c r="AB36">
        <v>7</v>
      </c>
      <c r="AC36" s="125">
        <v>21</v>
      </c>
      <c r="AD36" s="125" t="s">
        <v>700</v>
      </c>
      <c r="AE36" s="125" t="s">
        <v>700</v>
      </c>
      <c r="AF36" s="125"/>
      <c r="AG36" s="125" t="s">
        <v>700</v>
      </c>
      <c r="AH36" s="125" t="s">
        <v>700</v>
      </c>
      <c r="AI36" s="125"/>
      <c r="AJ36" s="125">
        <v>-1</v>
      </c>
      <c r="AK36" s="125" t="s">
        <v>700</v>
      </c>
      <c r="AL36" s="125" t="s">
        <v>701</v>
      </c>
    </row>
    <row r="37" spans="4:38" x14ac:dyDescent="0.25">
      <c r="D37">
        <v>7</v>
      </c>
      <c r="E37" t="s">
        <v>729</v>
      </c>
      <c r="I37" s="129" t="s">
        <v>730</v>
      </c>
      <c r="O37">
        <v>7</v>
      </c>
      <c r="P37">
        <f t="shared" ref="P37:W37" si="10">SUM(P23:P25)</f>
        <v>0</v>
      </c>
      <c r="Q37">
        <f t="shared" si="10"/>
        <v>0</v>
      </c>
      <c r="R37">
        <f t="shared" si="10"/>
        <v>0</v>
      </c>
      <c r="S37">
        <f t="shared" si="10"/>
        <v>0</v>
      </c>
      <c r="T37">
        <f t="shared" si="10"/>
        <v>0</v>
      </c>
      <c r="U37">
        <f t="shared" si="10"/>
        <v>0</v>
      </c>
      <c r="V37">
        <f t="shared" si="10"/>
        <v>1</v>
      </c>
      <c r="W37">
        <f t="shared" si="10"/>
        <v>0</v>
      </c>
      <c r="AC37" t="s">
        <v>731</v>
      </c>
      <c r="AD37">
        <f t="shared" ref="AD37:AK37" si="11">SUM(AD16:AD36)</f>
        <v>1</v>
      </c>
      <c r="AE37">
        <f t="shared" si="11"/>
        <v>15</v>
      </c>
      <c r="AF37">
        <f t="shared" si="11"/>
        <v>0</v>
      </c>
      <c r="AG37">
        <f t="shared" si="11"/>
        <v>11</v>
      </c>
      <c r="AH37">
        <f t="shared" si="11"/>
        <v>4</v>
      </c>
      <c r="AI37">
        <f t="shared" si="11"/>
        <v>0</v>
      </c>
      <c r="AJ37">
        <f t="shared" si="11"/>
        <v>-6</v>
      </c>
      <c r="AK37">
        <f t="shared" si="11"/>
        <v>-2</v>
      </c>
    </row>
    <row r="38" spans="4:38" x14ac:dyDescent="0.25">
      <c r="O38" t="s">
        <v>731</v>
      </c>
      <c r="P38">
        <f t="shared" ref="P38:W38" si="12" xml:space="preserve"> SUM(P31:P37)</f>
        <v>4</v>
      </c>
      <c r="Q38">
        <f t="shared" si="12"/>
        <v>16</v>
      </c>
      <c r="R38">
        <f t="shared" si="12"/>
        <v>0</v>
      </c>
      <c r="S38">
        <f t="shared" si="12"/>
        <v>11</v>
      </c>
      <c r="T38">
        <f t="shared" si="12"/>
        <v>6</v>
      </c>
      <c r="U38">
        <f t="shared" si="12"/>
        <v>0</v>
      </c>
      <c r="V38">
        <f t="shared" si="12"/>
        <v>6</v>
      </c>
      <c r="W38">
        <f t="shared" si="12"/>
        <v>3</v>
      </c>
    </row>
    <row r="39" spans="4:38" x14ac:dyDescent="0.25">
      <c r="P39" s="130">
        <f t="shared" ref="P39:W39" si="13">P38/21</f>
        <v>0.19047619047619047</v>
      </c>
      <c r="Q39" s="130">
        <f t="shared" si="13"/>
        <v>0.76190476190476186</v>
      </c>
      <c r="R39" s="130">
        <f t="shared" si="13"/>
        <v>0</v>
      </c>
      <c r="S39" s="130">
        <f t="shared" si="13"/>
        <v>0.52380952380952384</v>
      </c>
      <c r="T39" s="130">
        <f t="shared" si="13"/>
        <v>0.2857142857142857</v>
      </c>
      <c r="U39" s="130">
        <f t="shared" si="13"/>
        <v>0</v>
      </c>
      <c r="V39" s="130">
        <f t="shared" si="13"/>
        <v>0.2857142857142857</v>
      </c>
      <c r="W39" s="130">
        <f t="shared" si="13"/>
        <v>0.14285714285714285</v>
      </c>
    </row>
    <row r="41" spans="4:38" x14ac:dyDescent="0.25">
      <c r="O41">
        <v>1</v>
      </c>
      <c r="P41" s="120">
        <f>P31*$S$89</f>
        <v>2.5</v>
      </c>
      <c r="Q41" s="120">
        <f t="shared" ref="Q41:W41" si="14">Q31*$S$89</f>
        <v>10</v>
      </c>
      <c r="R41" s="120" t="s">
        <v>681</v>
      </c>
      <c r="S41" s="120">
        <f t="shared" si="14"/>
        <v>7.5</v>
      </c>
      <c r="T41" s="120">
        <f t="shared" si="14"/>
        <v>10</v>
      </c>
      <c r="U41" s="120" t="s">
        <v>681</v>
      </c>
      <c r="V41" s="120">
        <f t="shared" si="14"/>
        <v>5</v>
      </c>
      <c r="W41" s="120">
        <f t="shared" si="14"/>
        <v>2.5</v>
      </c>
    </row>
    <row r="42" spans="4:38" x14ac:dyDescent="0.25">
      <c r="O42">
        <v>2</v>
      </c>
      <c r="P42" s="120">
        <f>P32*$S$90</f>
        <v>3.3333333333333335</v>
      </c>
      <c r="Q42" s="120">
        <f t="shared" ref="Q42:W42" si="15">Q32*$S$90</f>
        <v>10</v>
      </c>
      <c r="R42" s="120" t="s">
        <v>681</v>
      </c>
      <c r="S42" s="120">
        <f t="shared" si="15"/>
        <v>6.666666666666667</v>
      </c>
      <c r="T42" s="120">
        <f t="shared" si="15"/>
        <v>3.3333333333333335</v>
      </c>
      <c r="U42" s="120" t="s">
        <v>681</v>
      </c>
      <c r="V42" s="120">
        <f t="shared" si="15"/>
        <v>0</v>
      </c>
      <c r="W42" s="120">
        <f t="shared" si="15"/>
        <v>3.3333333333333335</v>
      </c>
    </row>
    <row r="43" spans="4:38" x14ac:dyDescent="0.25">
      <c r="O43">
        <v>3</v>
      </c>
      <c r="P43" s="120">
        <f>P33*$S$91</f>
        <v>0</v>
      </c>
      <c r="Q43" s="120">
        <f t="shared" ref="Q43:W43" si="16">Q33*$S$91</f>
        <v>10</v>
      </c>
      <c r="R43" s="120" t="s">
        <v>681</v>
      </c>
      <c r="S43" s="120">
        <f t="shared" si="16"/>
        <v>10</v>
      </c>
      <c r="T43" s="120">
        <f t="shared" si="16"/>
        <v>0</v>
      </c>
      <c r="U43" s="120" t="s">
        <v>681</v>
      </c>
      <c r="V43" s="120">
        <f t="shared" si="16"/>
        <v>0</v>
      </c>
      <c r="W43" s="120">
        <f t="shared" si="16"/>
        <v>3.3333333333333335</v>
      </c>
    </row>
    <row r="44" spans="4:38" x14ac:dyDescent="0.25">
      <c r="O44">
        <v>4</v>
      </c>
      <c r="P44" s="120">
        <f>P34*$S$92</f>
        <v>0</v>
      </c>
      <c r="Q44" s="120">
        <f t="shared" ref="Q44:W44" si="17">Q34*$S$92</f>
        <v>10</v>
      </c>
      <c r="R44" s="120" t="s">
        <v>681</v>
      </c>
      <c r="S44" s="120">
        <f t="shared" si="17"/>
        <v>5</v>
      </c>
      <c r="T44" s="120">
        <f t="shared" si="17"/>
        <v>0</v>
      </c>
      <c r="U44" s="120" t="s">
        <v>681</v>
      </c>
      <c r="V44" s="120">
        <f t="shared" si="17"/>
        <v>0</v>
      </c>
      <c r="W44" s="120">
        <f t="shared" si="17"/>
        <v>0</v>
      </c>
    </row>
    <row r="45" spans="4:38" x14ac:dyDescent="0.25">
      <c r="O45">
        <v>5</v>
      </c>
      <c r="P45" s="120">
        <f>P35*$S$93</f>
        <v>5</v>
      </c>
      <c r="Q45" s="120">
        <f t="shared" ref="Q45:W45" si="18">Q35*$S$93</f>
        <v>10</v>
      </c>
      <c r="R45" s="120" t="s">
        <v>681</v>
      </c>
      <c r="S45" s="120">
        <f t="shared" si="18"/>
        <v>5</v>
      </c>
      <c r="T45" s="120">
        <f t="shared" si="18"/>
        <v>0</v>
      </c>
      <c r="U45" s="120" t="s">
        <v>681</v>
      </c>
      <c r="V45" s="120">
        <f t="shared" si="18"/>
        <v>5</v>
      </c>
      <c r="W45" s="120">
        <f t="shared" si="18"/>
        <v>0</v>
      </c>
    </row>
    <row r="46" spans="4:38" x14ac:dyDescent="0.25">
      <c r="O46">
        <v>6</v>
      </c>
      <c r="P46" s="120">
        <f>P36*$S$94</f>
        <v>0</v>
      </c>
      <c r="Q46" s="120">
        <f t="shared" ref="Q46:W46" si="19">Q36*$S$94</f>
        <v>0</v>
      </c>
      <c r="R46" s="120" t="s">
        <v>681</v>
      </c>
      <c r="S46" s="120">
        <f t="shared" si="19"/>
        <v>0</v>
      </c>
      <c r="T46" s="120">
        <f t="shared" si="19"/>
        <v>5</v>
      </c>
      <c r="U46" s="120" t="s">
        <v>681</v>
      </c>
      <c r="V46" s="120">
        <f t="shared" si="19"/>
        <v>5</v>
      </c>
      <c r="W46" s="120">
        <f t="shared" si="19"/>
        <v>0</v>
      </c>
    </row>
    <row r="47" spans="4:38" x14ac:dyDescent="0.25">
      <c r="O47">
        <v>7</v>
      </c>
      <c r="P47" s="120">
        <f>P37*$S$95</f>
        <v>0</v>
      </c>
      <c r="Q47" s="120">
        <f t="shared" ref="Q47:W47" si="20">Q37*$S$95</f>
        <v>0</v>
      </c>
      <c r="R47" s="120" t="s">
        <v>681</v>
      </c>
      <c r="S47" s="120">
        <f t="shared" si="20"/>
        <v>0</v>
      </c>
      <c r="T47" s="120">
        <f t="shared" si="20"/>
        <v>0</v>
      </c>
      <c r="U47" s="120" t="s">
        <v>681</v>
      </c>
      <c r="V47" s="120">
        <f t="shared" si="20"/>
        <v>3.3333333333333335</v>
      </c>
      <c r="W47" s="120">
        <f t="shared" si="20"/>
        <v>0</v>
      </c>
    </row>
    <row r="50" spans="13:24" x14ac:dyDescent="0.25">
      <c r="O50" t="s">
        <v>732</v>
      </c>
      <c r="P50" t="s">
        <v>4</v>
      </c>
      <c r="Q50" t="s">
        <v>166</v>
      </c>
      <c r="R50" t="s">
        <v>303</v>
      </c>
      <c r="S50" t="s">
        <v>122</v>
      </c>
    </row>
    <row r="51" spans="13:24" x14ac:dyDescent="0.25">
      <c r="O51">
        <v>1</v>
      </c>
      <c r="P51" s="120">
        <f t="shared" ref="P51:P57" si="21">AVERAGE(W41,U41)</f>
        <v>2.5</v>
      </c>
      <c r="Q51" s="120">
        <f t="shared" ref="Q51:Q57" si="22">AVERAGE(P41,S41)</f>
        <v>5</v>
      </c>
      <c r="R51" s="120">
        <f t="shared" ref="R51:R57" si="23">AVERAGE(Q41,T41,R41)</f>
        <v>10</v>
      </c>
      <c r="S51" s="120">
        <f t="shared" ref="S51:S57" si="24">V41</f>
        <v>5</v>
      </c>
    </row>
    <row r="52" spans="13:24" x14ac:dyDescent="0.25">
      <c r="O52">
        <v>2</v>
      </c>
      <c r="P52" s="120">
        <f t="shared" si="21"/>
        <v>3.3333333333333335</v>
      </c>
      <c r="Q52" s="120">
        <f t="shared" si="22"/>
        <v>5</v>
      </c>
      <c r="R52" s="120">
        <f t="shared" si="23"/>
        <v>6.666666666666667</v>
      </c>
      <c r="S52" s="120">
        <f t="shared" si="24"/>
        <v>0</v>
      </c>
    </row>
    <row r="53" spans="13:24" x14ac:dyDescent="0.25">
      <c r="O53">
        <v>3</v>
      </c>
      <c r="P53" s="120">
        <f t="shared" si="21"/>
        <v>3.3333333333333335</v>
      </c>
      <c r="Q53" s="120">
        <f t="shared" si="22"/>
        <v>5</v>
      </c>
      <c r="R53" s="120">
        <f t="shared" si="23"/>
        <v>5</v>
      </c>
      <c r="S53" s="120">
        <f t="shared" si="24"/>
        <v>0</v>
      </c>
    </row>
    <row r="54" spans="13:24" x14ac:dyDescent="0.25">
      <c r="O54">
        <v>4</v>
      </c>
      <c r="P54" s="120">
        <f t="shared" si="21"/>
        <v>0</v>
      </c>
      <c r="Q54" s="120">
        <f t="shared" si="22"/>
        <v>2.5</v>
      </c>
      <c r="R54" s="120">
        <f t="shared" si="23"/>
        <v>5</v>
      </c>
      <c r="S54" s="120">
        <f t="shared" si="24"/>
        <v>0</v>
      </c>
    </row>
    <row r="55" spans="13:24" x14ac:dyDescent="0.25">
      <c r="O55">
        <v>5</v>
      </c>
      <c r="P55" s="120">
        <f t="shared" si="21"/>
        <v>0</v>
      </c>
      <c r="Q55" s="120">
        <f t="shared" si="22"/>
        <v>5</v>
      </c>
      <c r="R55" s="120">
        <f t="shared" si="23"/>
        <v>5</v>
      </c>
      <c r="S55" s="120">
        <f t="shared" si="24"/>
        <v>5</v>
      </c>
    </row>
    <row r="56" spans="13:24" x14ac:dyDescent="0.25">
      <c r="O56">
        <v>6</v>
      </c>
      <c r="P56" s="120">
        <f t="shared" si="21"/>
        <v>0</v>
      </c>
      <c r="Q56" s="120">
        <f t="shared" si="22"/>
        <v>0</v>
      </c>
      <c r="R56" s="120">
        <f t="shared" si="23"/>
        <v>2.5</v>
      </c>
      <c r="S56" s="120">
        <f t="shared" si="24"/>
        <v>5</v>
      </c>
    </row>
    <row r="57" spans="13:24" x14ac:dyDescent="0.25">
      <c r="O57">
        <v>7</v>
      </c>
      <c r="P57" s="120">
        <f t="shared" si="21"/>
        <v>0</v>
      </c>
      <c r="Q57" s="120">
        <f t="shared" si="22"/>
        <v>0</v>
      </c>
      <c r="R57" s="120">
        <f t="shared" si="23"/>
        <v>0</v>
      </c>
      <c r="S57" s="120">
        <f t="shared" si="24"/>
        <v>3.3333333333333335</v>
      </c>
    </row>
    <row r="61" spans="13:24" x14ac:dyDescent="0.25">
      <c r="O61" s="126" t="s">
        <v>696</v>
      </c>
      <c r="P61" s="126" t="s">
        <v>242</v>
      </c>
      <c r="Q61" s="126" t="s">
        <v>301</v>
      </c>
      <c r="R61" s="126" t="s">
        <v>424</v>
      </c>
      <c r="S61" s="126" t="s">
        <v>164</v>
      </c>
      <c r="T61" s="126" t="s">
        <v>378</v>
      </c>
      <c r="U61" s="126" t="s">
        <v>95</v>
      </c>
      <c r="V61" s="126" t="s">
        <v>120</v>
      </c>
      <c r="W61" s="126" t="s">
        <v>1</v>
      </c>
      <c r="X61" s="126" t="s">
        <v>697</v>
      </c>
    </row>
    <row r="62" spans="13:24" x14ac:dyDescent="0.25">
      <c r="N62" s="156">
        <v>1</v>
      </c>
      <c r="O62" s="135">
        <v>1</v>
      </c>
      <c r="P62" s="135">
        <v>1</v>
      </c>
      <c r="Q62" s="135">
        <v>1</v>
      </c>
      <c r="R62" s="135"/>
      <c r="S62" s="135">
        <v>1</v>
      </c>
      <c r="T62" s="135">
        <v>1</v>
      </c>
      <c r="U62" s="135"/>
      <c r="V62" s="135">
        <v>1</v>
      </c>
      <c r="W62" s="135">
        <v>1</v>
      </c>
      <c r="X62" s="135" t="s">
        <v>698</v>
      </c>
    </row>
    <row r="63" spans="13:24" x14ac:dyDescent="0.25">
      <c r="M63">
        <v>4</v>
      </c>
      <c r="N63" s="156"/>
      <c r="O63" s="126">
        <v>2</v>
      </c>
      <c r="P63" s="126" t="s">
        <v>700</v>
      </c>
      <c r="Q63" s="126">
        <v>1</v>
      </c>
      <c r="R63" s="126"/>
      <c r="S63" s="126" t="s">
        <v>700</v>
      </c>
      <c r="T63" s="126">
        <v>1</v>
      </c>
      <c r="U63" s="126"/>
      <c r="V63" s="126">
        <v>0</v>
      </c>
      <c r="W63" s="126">
        <v>0</v>
      </c>
      <c r="X63" s="126" t="s">
        <v>701</v>
      </c>
    </row>
    <row r="64" spans="13:24" x14ac:dyDescent="0.25">
      <c r="N64" s="156"/>
      <c r="O64" s="135">
        <v>3</v>
      </c>
      <c r="P64" s="135" t="s">
        <v>700</v>
      </c>
      <c r="Q64" s="135">
        <v>1</v>
      </c>
      <c r="R64" s="135"/>
      <c r="S64" s="135">
        <v>1</v>
      </c>
      <c r="T64" s="135">
        <v>1</v>
      </c>
      <c r="U64" s="135"/>
      <c r="V64" s="135" t="s">
        <v>700</v>
      </c>
      <c r="W64" s="135" t="s">
        <v>700</v>
      </c>
      <c r="X64" s="135" t="s">
        <v>703</v>
      </c>
    </row>
    <row r="65" spans="13:24" x14ac:dyDescent="0.25">
      <c r="N65" s="156"/>
      <c r="O65" s="126">
        <v>4</v>
      </c>
      <c r="P65" s="126">
        <v>0</v>
      </c>
      <c r="Q65" s="126">
        <v>1</v>
      </c>
      <c r="R65" s="126"/>
      <c r="S65" s="126">
        <v>1</v>
      </c>
      <c r="T65" s="126">
        <v>1</v>
      </c>
      <c r="U65" s="126"/>
      <c r="V65" s="126">
        <v>1</v>
      </c>
      <c r="W65" s="126" t="s">
        <v>700</v>
      </c>
      <c r="X65" s="126" t="s">
        <v>703</v>
      </c>
    </row>
    <row r="66" spans="13:24" x14ac:dyDescent="0.25">
      <c r="N66" s="156">
        <v>2</v>
      </c>
      <c r="O66" s="135">
        <v>5</v>
      </c>
      <c r="P66" s="135">
        <v>1</v>
      </c>
      <c r="Q66" s="135">
        <v>1</v>
      </c>
      <c r="R66" s="135"/>
      <c r="S66" s="135">
        <v>1</v>
      </c>
      <c r="T66" s="135">
        <v>1</v>
      </c>
      <c r="U66" s="135"/>
      <c r="V66" s="135">
        <v>0</v>
      </c>
      <c r="W66" s="135">
        <v>1</v>
      </c>
      <c r="X66" s="135" t="s">
        <v>701</v>
      </c>
    </row>
    <row r="67" spans="13:24" x14ac:dyDescent="0.25">
      <c r="M67">
        <v>3</v>
      </c>
      <c r="N67" s="156"/>
      <c r="O67" s="126">
        <v>6</v>
      </c>
      <c r="P67" s="126" t="s">
        <v>700</v>
      </c>
      <c r="Q67" s="126">
        <v>1</v>
      </c>
      <c r="R67" s="126"/>
      <c r="S67" s="126" t="s">
        <v>700</v>
      </c>
      <c r="T67" s="126" t="s">
        <v>700</v>
      </c>
      <c r="U67" s="126"/>
      <c r="V67" s="126">
        <v>0</v>
      </c>
      <c r="W67" s="126">
        <v>0</v>
      </c>
      <c r="X67" s="126" t="s">
        <v>703</v>
      </c>
    </row>
    <row r="68" spans="13:24" x14ac:dyDescent="0.25">
      <c r="N68" s="156"/>
      <c r="O68" s="135">
        <v>7</v>
      </c>
      <c r="P68" s="135" t="s">
        <v>700</v>
      </c>
      <c r="Q68" s="135">
        <v>1</v>
      </c>
      <c r="R68" s="135"/>
      <c r="S68" s="135">
        <v>1</v>
      </c>
      <c r="T68" s="135" t="s">
        <v>700</v>
      </c>
      <c r="U68" s="135"/>
      <c r="V68" s="135" t="s">
        <v>700</v>
      </c>
      <c r="W68" s="135" t="s">
        <v>700</v>
      </c>
      <c r="X68" s="135" t="s">
        <v>708</v>
      </c>
    </row>
    <row r="69" spans="13:24" x14ac:dyDescent="0.25">
      <c r="N69" s="156">
        <v>3</v>
      </c>
      <c r="O69" s="126">
        <v>8</v>
      </c>
      <c r="P69" s="126">
        <v>0</v>
      </c>
      <c r="Q69" s="126">
        <v>1</v>
      </c>
      <c r="R69" s="126"/>
      <c r="S69" s="126">
        <v>1</v>
      </c>
      <c r="T69" s="126">
        <v>0</v>
      </c>
      <c r="U69" s="126"/>
      <c r="V69" s="126">
        <v>0</v>
      </c>
      <c r="W69" s="126">
        <v>1</v>
      </c>
      <c r="X69" s="126" t="s">
        <v>703</v>
      </c>
    </row>
    <row r="70" spans="13:24" x14ac:dyDescent="0.25">
      <c r="M70">
        <v>3</v>
      </c>
      <c r="N70" s="156"/>
      <c r="O70" s="135">
        <v>9</v>
      </c>
      <c r="P70" s="135" t="s">
        <v>700</v>
      </c>
      <c r="Q70" s="135">
        <v>1</v>
      </c>
      <c r="R70" s="135"/>
      <c r="S70" s="135">
        <v>1</v>
      </c>
      <c r="T70" s="135" t="s">
        <v>700</v>
      </c>
      <c r="U70" s="135"/>
      <c r="V70" s="135" t="s">
        <v>700</v>
      </c>
      <c r="W70" s="135" t="s">
        <v>700</v>
      </c>
      <c r="X70" s="135" t="s">
        <v>701</v>
      </c>
    </row>
    <row r="71" spans="13:24" x14ac:dyDescent="0.25">
      <c r="N71" s="156"/>
      <c r="O71" s="126">
        <v>10</v>
      </c>
      <c r="P71" s="126" t="s">
        <v>700</v>
      </c>
      <c r="Q71" s="126">
        <v>1</v>
      </c>
      <c r="R71" s="126"/>
      <c r="S71" s="126">
        <v>1</v>
      </c>
      <c r="T71" s="126" t="s">
        <v>700</v>
      </c>
      <c r="U71" s="126"/>
      <c r="V71" s="126">
        <v>0</v>
      </c>
      <c r="W71" s="126" t="s">
        <v>700</v>
      </c>
      <c r="X71" s="126" t="s">
        <v>701</v>
      </c>
    </row>
    <row r="72" spans="13:24" x14ac:dyDescent="0.25">
      <c r="N72" s="156">
        <v>4</v>
      </c>
      <c r="O72" s="135">
        <v>11</v>
      </c>
      <c r="P72" s="135">
        <v>0</v>
      </c>
      <c r="Q72" s="135">
        <v>1</v>
      </c>
      <c r="R72" s="135"/>
      <c r="S72" s="135">
        <v>1</v>
      </c>
      <c r="T72" s="135">
        <v>0</v>
      </c>
      <c r="U72" s="135"/>
      <c r="V72" s="135">
        <v>0</v>
      </c>
      <c r="W72" s="135" t="s">
        <v>700</v>
      </c>
      <c r="X72" s="135" t="s">
        <v>698</v>
      </c>
    </row>
    <row r="73" spans="13:24" x14ac:dyDescent="0.25">
      <c r="M73">
        <v>2</v>
      </c>
      <c r="N73" s="156"/>
      <c r="O73" s="126">
        <v>12</v>
      </c>
      <c r="P73" s="126" t="s">
        <v>700</v>
      </c>
      <c r="Q73" s="126">
        <v>1</v>
      </c>
      <c r="R73" s="126"/>
      <c r="S73" s="126" t="s">
        <v>700</v>
      </c>
      <c r="T73" s="126" t="s">
        <v>700</v>
      </c>
      <c r="U73" s="126"/>
      <c r="V73" s="126">
        <v>0</v>
      </c>
      <c r="W73" s="126" t="s">
        <v>700</v>
      </c>
      <c r="X73" s="126" t="s">
        <v>708</v>
      </c>
    </row>
    <row r="74" spans="13:24" x14ac:dyDescent="0.25">
      <c r="N74" s="156">
        <v>5</v>
      </c>
      <c r="O74" s="135">
        <v>13</v>
      </c>
      <c r="P74" s="135">
        <v>1</v>
      </c>
      <c r="Q74" s="135">
        <v>1</v>
      </c>
      <c r="R74" s="135"/>
      <c r="S74" s="135">
        <v>1</v>
      </c>
      <c r="T74" s="135" t="s">
        <v>700</v>
      </c>
      <c r="U74" s="135"/>
      <c r="V74" s="135">
        <v>1</v>
      </c>
      <c r="W74" s="135" t="s">
        <v>700</v>
      </c>
      <c r="X74" s="135" t="s">
        <v>698</v>
      </c>
    </row>
    <row r="75" spans="13:24" x14ac:dyDescent="0.25">
      <c r="N75" s="156"/>
      <c r="O75" s="126">
        <v>14</v>
      </c>
      <c r="P75" s="126">
        <v>1</v>
      </c>
      <c r="Q75" s="126">
        <v>1</v>
      </c>
      <c r="R75" s="126"/>
      <c r="S75" s="126">
        <v>1</v>
      </c>
      <c r="T75" s="126" t="s">
        <v>700</v>
      </c>
      <c r="U75" s="126"/>
      <c r="V75" s="126">
        <v>0</v>
      </c>
      <c r="W75" s="126">
        <v>0</v>
      </c>
      <c r="X75" s="126" t="s">
        <v>708</v>
      </c>
    </row>
    <row r="76" spans="13:24" x14ac:dyDescent="0.25">
      <c r="M76">
        <v>4</v>
      </c>
      <c r="N76" s="156"/>
      <c r="O76" s="135">
        <v>15</v>
      </c>
      <c r="P76" s="135" t="s">
        <v>700</v>
      </c>
      <c r="Q76" s="135">
        <v>1</v>
      </c>
      <c r="R76" s="135"/>
      <c r="S76" s="135" t="s">
        <v>700</v>
      </c>
      <c r="T76" s="135" t="s">
        <v>700</v>
      </c>
      <c r="U76" s="135"/>
      <c r="V76" s="135">
        <v>1</v>
      </c>
      <c r="W76" s="135" t="s">
        <v>700</v>
      </c>
      <c r="X76" s="135" t="s">
        <v>698</v>
      </c>
    </row>
    <row r="77" spans="13:24" x14ac:dyDescent="0.25">
      <c r="N77" s="156"/>
      <c r="O77" s="126">
        <v>16</v>
      </c>
      <c r="P77" s="126" t="s">
        <v>700</v>
      </c>
      <c r="Q77" s="126">
        <v>1</v>
      </c>
      <c r="R77" s="126"/>
      <c r="S77" s="126" t="s">
        <v>700</v>
      </c>
      <c r="T77" s="126" t="s">
        <v>700</v>
      </c>
      <c r="U77" s="126"/>
      <c r="V77" s="126">
        <v>0</v>
      </c>
      <c r="W77" s="126" t="s">
        <v>700</v>
      </c>
      <c r="X77" s="126" t="s">
        <v>701</v>
      </c>
    </row>
    <row r="78" spans="13:24" x14ac:dyDescent="0.25">
      <c r="M78">
        <v>2</v>
      </c>
      <c r="N78" s="156">
        <v>6</v>
      </c>
      <c r="O78" s="135">
        <v>17</v>
      </c>
      <c r="P78" s="135" t="s">
        <v>700</v>
      </c>
      <c r="Q78" s="135">
        <v>0</v>
      </c>
      <c r="R78" s="135"/>
      <c r="S78" s="135" t="s">
        <v>700</v>
      </c>
      <c r="T78" s="135" t="s">
        <v>700</v>
      </c>
      <c r="U78" s="135"/>
      <c r="V78" s="135">
        <v>0</v>
      </c>
      <c r="W78" s="135" t="s">
        <v>700</v>
      </c>
      <c r="X78" s="135" t="s">
        <v>708</v>
      </c>
    </row>
    <row r="79" spans="13:24" x14ac:dyDescent="0.25">
      <c r="N79" s="156"/>
      <c r="O79" s="126">
        <v>18</v>
      </c>
      <c r="P79" s="126" t="s">
        <v>700</v>
      </c>
      <c r="Q79" s="126" t="s">
        <v>700</v>
      </c>
      <c r="R79" s="126"/>
      <c r="S79" s="126" t="s">
        <v>700</v>
      </c>
      <c r="T79" s="126">
        <v>1</v>
      </c>
      <c r="U79" s="126"/>
      <c r="V79" s="126">
        <v>1</v>
      </c>
      <c r="W79" s="126">
        <v>0</v>
      </c>
      <c r="X79" s="126" t="s">
        <v>701</v>
      </c>
    </row>
    <row r="80" spans="13:24" x14ac:dyDescent="0.25">
      <c r="M80">
        <v>3</v>
      </c>
      <c r="N80" s="156">
        <v>7</v>
      </c>
      <c r="O80" s="135">
        <v>19</v>
      </c>
      <c r="P80" s="135" t="s">
        <v>700</v>
      </c>
      <c r="Q80" s="135" t="s">
        <v>700</v>
      </c>
      <c r="R80" s="135"/>
      <c r="S80" s="135" t="s">
        <v>700</v>
      </c>
      <c r="T80" s="135" t="s">
        <v>700</v>
      </c>
      <c r="U80" s="135"/>
      <c r="V80" s="135">
        <v>0</v>
      </c>
      <c r="W80" s="135" t="s">
        <v>700</v>
      </c>
      <c r="X80" s="135" t="s">
        <v>698</v>
      </c>
    </row>
    <row r="81" spans="13:24" x14ac:dyDescent="0.25">
      <c r="N81" s="156"/>
      <c r="O81" s="126">
        <v>20</v>
      </c>
      <c r="P81" s="126" t="s">
        <v>700</v>
      </c>
      <c r="Q81" s="126" t="s">
        <v>700</v>
      </c>
      <c r="R81" s="126"/>
      <c r="S81" s="126" t="s">
        <v>700</v>
      </c>
      <c r="T81" s="126" t="s">
        <v>700</v>
      </c>
      <c r="U81" s="126"/>
      <c r="V81" s="126">
        <v>1</v>
      </c>
      <c r="W81" s="126">
        <v>0</v>
      </c>
      <c r="X81" s="126" t="s">
        <v>708</v>
      </c>
    </row>
    <row r="82" spans="13:24" x14ac:dyDescent="0.25">
      <c r="N82" s="156"/>
      <c r="O82" s="135">
        <v>21</v>
      </c>
      <c r="P82" s="135" t="s">
        <v>700</v>
      </c>
      <c r="Q82" s="135" t="s">
        <v>700</v>
      </c>
      <c r="R82" s="135"/>
      <c r="S82" s="135" t="s">
        <v>700</v>
      </c>
      <c r="T82" s="135" t="s">
        <v>700</v>
      </c>
      <c r="U82" s="135"/>
      <c r="V82" s="135">
        <v>0</v>
      </c>
      <c r="W82" s="135" t="s">
        <v>700</v>
      </c>
      <c r="X82" s="135" t="s">
        <v>701</v>
      </c>
    </row>
    <row r="84" spans="13:24" x14ac:dyDescent="0.25">
      <c r="M84">
        <f>AVERAGE(M80,M78,M76,M73,M70,M67,M63)</f>
        <v>3</v>
      </c>
    </row>
    <row r="85" spans="13:24" x14ac:dyDescent="0.25">
      <c r="M85">
        <f>_xlfn.STDEV.P(M80,M78,M76,M73,M70,M67,M63)</f>
        <v>0.7559289460184544</v>
      </c>
    </row>
    <row r="86" spans="13:24" x14ac:dyDescent="0.25">
      <c r="M86">
        <f>SUM(M63,M67,M70,M73,M76,M78,M80)</f>
        <v>21</v>
      </c>
    </row>
    <row r="89" spans="13:24" x14ac:dyDescent="0.25">
      <c r="O89">
        <v>4</v>
      </c>
      <c r="P89">
        <f>$O$97/O89</f>
        <v>5.25</v>
      </c>
      <c r="Q89">
        <f t="shared" ref="Q89:Q94" si="25">P89*12</f>
        <v>63</v>
      </c>
      <c r="S89">
        <v>2.5</v>
      </c>
      <c r="T89">
        <v>10</v>
      </c>
    </row>
    <row r="90" spans="13:24" x14ac:dyDescent="0.25">
      <c r="O90">
        <v>3</v>
      </c>
      <c r="P90">
        <f t="shared" ref="P90:P95" si="26">$O$97/O90</f>
        <v>7</v>
      </c>
      <c r="Q90">
        <f t="shared" si="25"/>
        <v>84</v>
      </c>
      <c r="S90">
        <f>T90/O90</f>
        <v>3.3333333333333335</v>
      </c>
      <c r="T90">
        <v>10</v>
      </c>
    </row>
    <row r="91" spans="13:24" x14ac:dyDescent="0.25">
      <c r="O91">
        <v>3</v>
      </c>
      <c r="P91">
        <f t="shared" si="26"/>
        <v>7</v>
      </c>
      <c r="Q91">
        <f t="shared" si="25"/>
        <v>84</v>
      </c>
      <c r="S91">
        <f t="shared" ref="S91:S95" si="27">T91/O91</f>
        <v>3.3333333333333335</v>
      </c>
      <c r="T91">
        <v>10</v>
      </c>
    </row>
    <row r="92" spans="13:24" x14ac:dyDescent="0.25">
      <c r="O92">
        <v>2</v>
      </c>
      <c r="P92">
        <f t="shared" si="26"/>
        <v>10.5</v>
      </c>
      <c r="Q92">
        <f t="shared" si="25"/>
        <v>126</v>
      </c>
      <c r="S92">
        <f t="shared" si="27"/>
        <v>5</v>
      </c>
      <c r="T92">
        <v>10</v>
      </c>
    </row>
    <row r="93" spans="13:24" x14ac:dyDescent="0.25">
      <c r="O93">
        <v>4</v>
      </c>
      <c r="P93">
        <f t="shared" si="26"/>
        <v>5.25</v>
      </c>
      <c r="Q93">
        <f t="shared" si="25"/>
        <v>63</v>
      </c>
      <c r="S93">
        <f t="shared" si="27"/>
        <v>2.5</v>
      </c>
      <c r="T93">
        <v>10</v>
      </c>
    </row>
    <row r="94" spans="13:24" x14ac:dyDescent="0.25">
      <c r="O94">
        <v>2</v>
      </c>
      <c r="P94">
        <f t="shared" si="26"/>
        <v>10.5</v>
      </c>
      <c r="Q94">
        <f t="shared" si="25"/>
        <v>126</v>
      </c>
      <c r="S94">
        <f t="shared" si="27"/>
        <v>5</v>
      </c>
      <c r="T94">
        <v>10</v>
      </c>
    </row>
    <row r="95" spans="13:24" x14ac:dyDescent="0.25">
      <c r="O95">
        <v>3</v>
      </c>
      <c r="P95">
        <f t="shared" si="26"/>
        <v>7</v>
      </c>
      <c r="Q95">
        <f>P95*12</f>
        <v>84</v>
      </c>
      <c r="S95">
        <f t="shared" si="27"/>
        <v>3.3333333333333335</v>
      </c>
      <c r="T95">
        <v>10</v>
      </c>
    </row>
    <row r="97" spans="15:15" x14ac:dyDescent="0.25">
      <c r="O97">
        <f>SUM(O89:O95)</f>
        <v>21</v>
      </c>
    </row>
  </sheetData>
  <mergeCells count="14">
    <mergeCell ref="N78:N79"/>
    <mergeCell ref="N80:N82"/>
    <mergeCell ref="N62:N65"/>
    <mergeCell ref="N66:N68"/>
    <mergeCell ref="N69:N71"/>
    <mergeCell ref="N72:N73"/>
    <mergeCell ref="N74:N77"/>
    <mergeCell ref="N23:N25"/>
    <mergeCell ref="N5:N8"/>
    <mergeCell ref="N9:N11"/>
    <mergeCell ref="N12:N14"/>
    <mergeCell ref="N15:N16"/>
    <mergeCell ref="N17:N20"/>
    <mergeCell ref="N21:N22"/>
  </mergeCells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BD309-DDF2-4D8A-A5B1-CEFB9415A4D0}">
  <sheetPr>
    <tabColor rgb="FFFFFF00"/>
  </sheetPr>
  <dimension ref="B3:N12"/>
  <sheetViews>
    <sheetView workbookViewId="0">
      <selection activeCell="M9" sqref="M9"/>
    </sheetView>
  </sheetViews>
  <sheetFormatPr baseColWidth="10" defaultRowHeight="15" x14ac:dyDescent="0.25"/>
  <sheetData>
    <row r="3" spans="2:14" x14ac:dyDescent="0.25">
      <c r="B3" s="134" t="s">
        <v>680</v>
      </c>
      <c r="C3" s="134">
        <v>1</v>
      </c>
      <c r="D3" s="134">
        <v>2</v>
      </c>
      <c r="E3" s="134">
        <v>3</v>
      </c>
      <c r="F3" s="134">
        <v>4</v>
      </c>
      <c r="G3" s="134">
        <v>5</v>
      </c>
      <c r="H3" s="134">
        <v>6</v>
      </c>
      <c r="I3" s="134">
        <v>7</v>
      </c>
      <c r="J3" s="134">
        <v>8</v>
      </c>
      <c r="K3" s="134">
        <v>9</v>
      </c>
      <c r="L3" s="134">
        <v>10</v>
      </c>
      <c r="M3" s="134">
        <v>11</v>
      </c>
      <c r="N3" s="134">
        <v>12</v>
      </c>
    </row>
    <row r="4" spans="2:14" x14ac:dyDescent="0.25">
      <c r="B4" s="134" t="s">
        <v>120</v>
      </c>
      <c r="C4" s="132" t="s">
        <v>681</v>
      </c>
      <c r="D4" s="132" t="s">
        <v>681</v>
      </c>
      <c r="E4" s="132">
        <v>0.46750000000000003</v>
      </c>
      <c r="F4" s="132" t="s">
        <v>681</v>
      </c>
      <c r="G4" s="132">
        <v>0.46750000000000003</v>
      </c>
      <c r="H4" s="132">
        <v>0.5</v>
      </c>
      <c r="I4" s="132">
        <v>0.375</v>
      </c>
      <c r="J4" s="132">
        <v>0.93055555499999998</v>
      </c>
      <c r="K4" s="132" t="s">
        <v>681</v>
      </c>
      <c r="L4" s="132" t="s">
        <v>681</v>
      </c>
      <c r="M4" s="132">
        <v>0.875</v>
      </c>
      <c r="N4" s="132">
        <v>0.93</v>
      </c>
    </row>
    <row r="5" spans="2:14" x14ac:dyDescent="0.25">
      <c r="B5" s="134" t="s">
        <v>242</v>
      </c>
      <c r="C5" s="132" t="s">
        <v>681</v>
      </c>
      <c r="D5" s="132">
        <v>2.2142857149999999</v>
      </c>
      <c r="E5" s="132">
        <v>2</v>
      </c>
      <c r="F5" s="132" t="s">
        <v>681</v>
      </c>
      <c r="G5" s="132">
        <v>2.125</v>
      </c>
      <c r="H5" s="132">
        <v>1.1875</v>
      </c>
      <c r="I5" s="132">
        <v>1.75</v>
      </c>
      <c r="J5" s="132">
        <v>1.875</v>
      </c>
      <c r="K5" s="132" t="s">
        <v>681</v>
      </c>
      <c r="L5" s="132">
        <v>1.7857142850000001</v>
      </c>
      <c r="M5" s="132">
        <v>0.625</v>
      </c>
      <c r="N5" s="132">
        <v>0.625</v>
      </c>
    </row>
    <row r="6" spans="2:14" x14ac:dyDescent="0.25">
      <c r="B6" s="134" t="s">
        <v>424</v>
      </c>
      <c r="C6" s="132" t="s">
        <v>681</v>
      </c>
      <c r="D6" s="132" t="s">
        <v>681</v>
      </c>
      <c r="E6" s="132">
        <v>0.99888888900000006</v>
      </c>
      <c r="F6" s="132" t="s">
        <v>681</v>
      </c>
      <c r="G6" s="132">
        <v>1.2000000000000002</v>
      </c>
      <c r="H6" s="132">
        <v>1.25</v>
      </c>
      <c r="I6" s="132">
        <v>1.05</v>
      </c>
      <c r="J6" s="132">
        <v>1.3</v>
      </c>
      <c r="K6" s="132" t="s">
        <v>681</v>
      </c>
      <c r="L6" s="132" t="s">
        <v>681</v>
      </c>
      <c r="M6" s="132">
        <v>0.99833349999999998</v>
      </c>
      <c r="N6" s="132">
        <v>1.0833334999999999</v>
      </c>
    </row>
    <row r="7" spans="2:14" x14ac:dyDescent="0.25">
      <c r="B7" s="134" t="s">
        <v>378</v>
      </c>
      <c r="C7" s="132" t="s">
        <v>681</v>
      </c>
      <c r="D7" s="132">
        <v>2.0119047635714287</v>
      </c>
      <c r="E7" s="132">
        <v>2.2678571449999998</v>
      </c>
      <c r="F7" s="132" t="s">
        <v>681</v>
      </c>
      <c r="G7" s="132">
        <v>1.142857145</v>
      </c>
      <c r="H7" s="132">
        <v>1.5</v>
      </c>
      <c r="I7" s="132">
        <v>1</v>
      </c>
      <c r="J7" s="132">
        <v>0.67</v>
      </c>
      <c r="K7" s="132" t="s">
        <v>681</v>
      </c>
      <c r="L7" s="132">
        <v>1</v>
      </c>
      <c r="M7" s="132">
        <v>0.42857142999999998</v>
      </c>
      <c r="N7" s="132">
        <v>0.375</v>
      </c>
    </row>
    <row r="8" spans="2:14" x14ac:dyDescent="0.25">
      <c r="B8" s="134" t="s">
        <v>301</v>
      </c>
      <c r="C8" s="132" t="s">
        <v>681</v>
      </c>
      <c r="D8" s="132">
        <v>2.4285714285714288</v>
      </c>
      <c r="E8" s="132">
        <v>2.4285714285714288</v>
      </c>
      <c r="F8" s="132" t="s">
        <v>681</v>
      </c>
      <c r="G8" s="132">
        <v>1.5</v>
      </c>
      <c r="H8" s="132">
        <v>1.2</v>
      </c>
      <c r="I8" s="132" t="s">
        <v>681</v>
      </c>
      <c r="J8" s="132" t="s">
        <v>681</v>
      </c>
      <c r="K8" s="132" t="s">
        <v>681</v>
      </c>
      <c r="L8" s="132">
        <v>1.3333333349999998</v>
      </c>
      <c r="M8" s="132">
        <v>0.73333333335000006</v>
      </c>
      <c r="N8" s="132">
        <v>0.53333333334999999</v>
      </c>
    </row>
    <row r="9" spans="2:14" x14ac:dyDescent="0.25">
      <c r="B9" s="134" t="s">
        <v>164</v>
      </c>
      <c r="C9" s="132" t="s">
        <v>681</v>
      </c>
      <c r="D9" s="132">
        <v>1.4449999999999998</v>
      </c>
      <c r="E9" s="132">
        <v>1.3125</v>
      </c>
      <c r="F9" s="132" t="s">
        <v>681</v>
      </c>
      <c r="G9" s="132">
        <v>2.3661428799999999</v>
      </c>
      <c r="H9" s="132">
        <v>2.0625</v>
      </c>
      <c r="I9" s="132">
        <v>1.4</v>
      </c>
      <c r="J9" s="132">
        <v>1.33</v>
      </c>
      <c r="K9" s="132" t="s">
        <v>681</v>
      </c>
      <c r="L9" s="132">
        <v>0.57142856999999991</v>
      </c>
      <c r="M9" s="132">
        <v>0.5</v>
      </c>
      <c r="N9" s="132">
        <v>0.53571428500000007</v>
      </c>
    </row>
    <row r="10" spans="2:14" x14ac:dyDescent="0.25">
      <c r="B10" s="134" t="s">
        <v>95</v>
      </c>
      <c r="C10" s="132" t="s">
        <v>681</v>
      </c>
      <c r="D10" s="132">
        <v>1.9444444999999999</v>
      </c>
      <c r="E10" s="132">
        <v>2.0549999999999997</v>
      </c>
      <c r="F10" s="132" t="s">
        <v>681</v>
      </c>
      <c r="G10" s="132" t="s">
        <v>681</v>
      </c>
      <c r="H10" s="132">
        <v>2.0549999999999997</v>
      </c>
      <c r="I10" s="132">
        <v>1.9375</v>
      </c>
      <c r="J10" s="132">
        <v>1.94444445</v>
      </c>
      <c r="K10" s="132" t="s">
        <v>681</v>
      </c>
      <c r="L10" s="132" t="s">
        <v>681</v>
      </c>
      <c r="M10" s="132">
        <v>2.0555555000000001</v>
      </c>
      <c r="N10" s="132">
        <v>1.9375</v>
      </c>
    </row>
    <row r="11" spans="2:14" x14ac:dyDescent="0.25">
      <c r="B11" s="134" t="s">
        <v>1</v>
      </c>
      <c r="C11" s="132" t="s">
        <v>681</v>
      </c>
      <c r="D11" s="132" t="s">
        <v>681</v>
      </c>
      <c r="E11" s="132">
        <v>2.3125</v>
      </c>
      <c r="F11" s="132" t="s">
        <v>681</v>
      </c>
      <c r="G11" s="132">
        <v>2.3125</v>
      </c>
      <c r="H11" s="132">
        <v>2.375</v>
      </c>
      <c r="I11" s="132">
        <v>2.6207142855000001</v>
      </c>
      <c r="J11" s="132">
        <v>2.3125</v>
      </c>
      <c r="K11" s="132" t="s">
        <v>681</v>
      </c>
      <c r="L11" s="132">
        <v>2.1875</v>
      </c>
      <c r="M11" s="132" t="s">
        <v>681</v>
      </c>
      <c r="N11" s="132">
        <v>2.25</v>
      </c>
    </row>
    <row r="12" spans="2:14" x14ac:dyDescent="0.25">
      <c r="B12" s="134" t="s">
        <v>733</v>
      </c>
      <c r="C12" s="136" t="s">
        <v>681</v>
      </c>
      <c r="D12" s="137">
        <f t="shared" ref="D12:N12" si="0">AVERAGE(D4:D11)</f>
        <v>2.0088412814285714</v>
      </c>
      <c r="E12" s="137">
        <f t="shared" si="0"/>
        <v>1.7303521828214286</v>
      </c>
      <c r="F12" s="137" t="s">
        <v>681</v>
      </c>
      <c r="G12" s="137">
        <f t="shared" si="0"/>
        <v>1.5877142892857141</v>
      </c>
      <c r="H12" s="137">
        <f t="shared" si="0"/>
        <v>1.5162499999999999</v>
      </c>
      <c r="I12" s="137">
        <f t="shared" si="0"/>
        <v>1.4476020407857142</v>
      </c>
      <c r="J12" s="137">
        <f t="shared" si="0"/>
        <v>1.4803571435714284</v>
      </c>
      <c r="K12" s="137" t="s">
        <v>681</v>
      </c>
      <c r="L12" s="137">
        <f t="shared" si="0"/>
        <v>1.3755952380000001</v>
      </c>
      <c r="M12" s="137">
        <f t="shared" si="0"/>
        <v>0.88797053762142852</v>
      </c>
      <c r="N12" s="137">
        <f t="shared" si="0"/>
        <v>1.03373513979375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10A05-83D6-4ACC-9BC0-7D1E7B61753F}">
  <sheetPr>
    <tabColor rgb="FFFFFF00"/>
  </sheetPr>
  <dimension ref="A1:M70"/>
  <sheetViews>
    <sheetView topLeftCell="A36" workbookViewId="0">
      <selection activeCell="E6" sqref="E6:E55"/>
    </sheetView>
  </sheetViews>
  <sheetFormatPr baseColWidth="10" defaultColWidth="11.54296875" defaultRowHeight="15" x14ac:dyDescent="0.25"/>
  <cols>
    <col min="1" max="1" width="22.1796875" style="2" customWidth="1"/>
    <col min="2" max="16384" width="11.54296875" style="2"/>
  </cols>
  <sheetData>
    <row r="1" spans="1:13" x14ac:dyDescent="0.25">
      <c r="A1" s="4" t="s">
        <v>0</v>
      </c>
      <c r="B1" s="2" t="s">
        <v>95</v>
      </c>
      <c r="C1" s="2" t="s">
        <v>96</v>
      </c>
    </row>
    <row r="2" spans="1:13" x14ac:dyDescent="0.25">
      <c r="A2" s="4" t="s">
        <v>3</v>
      </c>
      <c r="B2" s="2" t="s">
        <v>4</v>
      </c>
    </row>
    <row r="3" spans="1:13" ht="15.6" thickBot="1" x14ac:dyDescent="0.3"/>
    <row r="4" spans="1:13" x14ac:dyDescent="0.25">
      <c r="A4" s="30" t="s">
        <v>5</v>
      </c>
      <c r="B4" s="31">
        <v>1</v>
      </c>
      <c r="C4" s="32">
        <v>2</v>
      </c>
      <c r="D4" s="32">
        <v>3</v>
      </c>
      <c r="E4" s="32">
        <v>4</v>
      </c>
      <c r="F4" s="32">
        <v>5</v>
      </c>
      <c r="G4" s="32">
        <v>6</v>
      </c>
      <c r="H4" s="32">
        <v>7</v>
      </c>
      <c r="I4" s="32">
        <v>8</v>
      </c>
      <c r="J4" s="32">
        <v>9</v>
      </c>
      <c r="K4" s="32">
        <v>10</v>
      </c>
      <c r="L4" s="32">
        <v>11</v>
      </c>
      <c r="M4" s="33">
        <v>12</v>
      </c>
    </row>
    <row r="5" spans="1:13" ht="15.6" thickBot="1" x14ac:dyDescent="0.3">
      <c r="A5" s="34" t="s">
        <v>6</v>
      </c>
      <c r="B5" s="35">
        <v>44449</v>
      </c>
      <c r="C5" s="36">
        <v>44456</v>
      </c>
      <c r="D5" s="36">
        <v>44463</v>
      </c>
      <c r="E5" s="36">
        <v>44470</v>
      </c>
      <c r="F5" s="36">
        <v>44477</v>
      </c>
      <c r="G5" s="36">
        <v>44484</v>
      </c>
      <c r="H5" s="36">
        <v>44491</v>
      </c>
      <c r="I5" s="36">
        <v>44498</v>
      </c>
      <c r="J5" s="36">
        <v>44505</v>
      </c>
      <c r="K5" s="36">
        <v>44512</v>
      </c>
      <c r="L5" s="36">
        <v>44519</v>
      </c>
      <c r="M5" s="37">
        <v>44526</v>
      </c>
    </row>
    <row r="6" spans="1:13" s="5" customFormat="1" ht="30" customHeight="1" x14ac:dyDescent="0.25">
      <c r="A6" s="38" t="s">
        <v>7</v>
      </c>
      <c r="B6" s="147"/>
      <c r="C6" s="20"/>
      <c r="D6" s="20"/>
      <c r="E6" s="144"/>
      <c r="F6" s="144" t="s">
        <v>11</v>
      </c>
      <c r="G6" s="20"/>
      <c r="H6" s="20"/>
      <c r="I6" s="20"/>
      <c r="J6" s="144" t="s">
        <v>10</v>
      </c>
      <c r="K6" s="144" t="s">
        <v>11</v>
      </c>
      <c r="L6" s="20"/>
      <c r="M6" s="21"/>
    </row>
    <row r="7" spans="1:13" x14ac:dyDescent="0.25">
      <c r="A7" s="11" t="s">
        <v>12</v>
      </c>
      <c r="B7" s="148"/>
      <c r="C7" s="22" t="s">
        <v>13</v>
      </c>
      <c r="D7" s="22" t="s">
        <v>13</v>
      </c>
      <c r="E7" s="145"/>
      <c r="F7" s="145"/>
      <c r="G7" s="22" t="s">
        <v>13</v>
      </c>
      <c r="H7" s="22" t="s">
        <v>13</v>
      </c>
      <c r="I7" s="22" t="s">
        <v>13</v>
      </c>
      <c r="J7" s="145"/>
      <c r="K7" s="145"/>
      <c r="L7" s="22" t="s">
        <v>13</v>
      </c>
      <c r="M7" s="22" t="s">
        <v>13</v>
      </c>
    </row>
    <row r="8" spans="1:13" ht="30" x14ac:dyDescent="0.25">
      <c r="A8" s="11" t="s">
        <v>15</v>
      </c>
      <c r="B8" s="148"/>
      <c r="C8" s="22" t="s">
        <v>13</v>
      </c>
      <c r="D8" s="22" t="s">
        <v>13</v>
      </c>
      <c r="E8" s="145"/>
      <c r="F8" s="145"/>
      <c r="G8" s="22" t="s">
        <v>13</v>
      </c>
      <c r="H8" s="22" t="s">
        <v>13</v>
      </c>
      <c r="I8" s="22" t="s">
        <v>13</v>
      </c>
      <c r="J8" s="145"/>
      <c r="K8" s="145"/>
      <c r="L8" s="22" t="s">
        <v>13</v>
      </c>
      <c r="M8" s="22" t="s">
        <v>13</v>
      </c>
    </row>
    <row r="9" spans="1:13" x14ac:dyDescent="0.25">
      <c r="A9" s="11" t="s">
        <v>18</v>
      </c>
      <c r="B9" s="148"/>
      <c r="C9" s="22" t="s">
        <v>13</v>
      </c>
      <c r="D9" s="22" t="s">
        <v>13</v>
      </c>
      <c r="E9" s="145"/>
      <c r="F9" s="145"/>
      <c r="G9" s="22" t="s">
        <v>13</v>
      </c>
      <c r="H9" s="22" t="s">
        <v>13</v>
      </c>
      <c r="I9" s="22" t="s">
        <v>13</v>
      </c>
      <c r="J9" s="145"/>
      <c r="K9" s="145"/>
      <c r="L9" s="22" t="s">
        <v>13</v>
      </c>
      <c r="M9" s="22" t="s">
        <v>13</v>
      </c>
    </row>
    <row r="10" spans="1:13" x14ac:dyDescent="0.25">
      <c r="A10" s="11" t="s">
        <v>23</v>
      </c>
      <c r="B10" s="148"/>
      <c r="C10" s="22" t="s">
        <v>24</v>
      </c>
      <c r="D10" s="22" t="s">
        <v>24</v>
      </c>
      <c r="E10" s="145"/>
      <c r="F10" s="145"/>
      <c r="G10" s="22" t="s">
        <v>24</v>
      </c>
      <c r="H10" s="22"/>
      <c r="I10" s="22"/>
      <c r="J10" s="145"/>
      <c r="K10" s="145"/>
      <c r="L10" s="22"/>
      <c r="M10" s="23"/>
    </row>
    <row r="11" spans="1:13" ht="60" x14ac:dyDescent="0.25">
      <c r="A11" s="11" t="s">
        <v>25</v>
      </c>
      <c r="B11" s="148"/>
      <c r="C11" s="22" t="s">
        <v>97</v>
      </c>
      <c r="D11" s="22" t="s">
        <v>98</v>
      </c>
      <c r="E11" s="145"/>
      <c r="F11" s="145"/>
      <c r="G11" s="22" t="s">
        <v>99</v>
      </c>
      <c r="H11" s="22" t="s">
        <v>100</v>
      </c>
      <c r="I11" s="22" t="s">
        <v>13</v>
      </c>
      <c r="J11" s="145"/>
      <c r="K11" s="145"/>
      <c r="L11" s="22" t="s">
        <v>101</v>
      </c>
      <c r="M11" s="23" t="s">
        <v>100</v>
      </c>
    </row>
    <row r="12" spans="1:13" ht="30" x14ac:dyDescent="0.25">
      <c r="A12" s="11" t="s">
        <v>26</v>
      </c>
      <c r="B12" s="148"/>
      <c r="C12" s="22" t="s">
        <v>13</v>
      </c>
      <c r="D12" s="22" t="s">
        <v>13</v>
      </c>
      <c r="E12" s="145"/>
      <c r="F12" s="145"/>
      <c r="G12" s="22" t="s">
        <v>13</v>
      </c>
      <c r="H12" s="22" t="s">
        <v>13</v>
      </c>
      <c r="I12" s="22" t="s">
        <v>13</v>
      </c>
      <c r="J12" s="145"/>
      <c r="K12" s="145"/>
      <c r="L12" s="22" t="s">
        <v>13</v>
      </c>
      <c r="M12" s="22" t="s">
        <v>13</v>
      </c>
    </row>
    <row r="13" spans="1:13" x14ac:dyDescent="0.25">
      <c r="A13" s="11" t="s">
        <v>27</v>
      </c>
      <c r="B13" s="148"/>
      <c r="C13" s="22" t="s">
        <v>13</v>
      </c>
      <c r="D13" s="22" t="s">
        <v>13</v>
      </c>
      <c r="E13" s="145"/>
      <c r="F13" s="145"/>
      <c r="G13" s="22" t="s">
        <v>13</v>
      </c>
      <c r="H13" s="22" t="s">
        <v>13</v>
      </c>
      <c r="I13" s="22" t="s">
        <v>13</v>
      </c>
      <c r="J13" s="145"/>
      <c r="K13" s="145"/>
      <c r="L13" s="22" t="s">
        <v>13</v>
      </c>
      <c r="M13" s="22" t="s">
        <v>13</v>
      </c>
    </row>
    <row r="14" spans="1:13" x14ac:dyDescent="0.25">
      <c r="A14" s="11" t="s">
        <v>30</v>
      </c>
      <c r="B14" s="148"/>
      <c r="C14" s="22" t="s">
        <v>13</v>
      </c>
      <c r="D14" s="22" t="s">
        <v>13</v>
      </c>
      <c r="E14" s="145"/>
      <c r="F14" s="145"/>
      <c r="G14" s="22" t="s">
        <v>13</v>
      </c>
      <c r="H14" s="22" t="s">
        <v>13</v>
      </c>
      <c r="I14" s="22" t="s">
        <v>13</v>
      </c>
      <c r="J14" s="145"/>
      <c r="K14" s="145"/>
      <c r="L14" s="22" t="s">
        <v>13</v>
      </c>
      <c r="M14" s="22" t="s">
        <v>13</v>
      </c>
    </row>
    <row r="15" spans="1:13" ht="90" x14ac:dyDescent="0.25">
      <c r="A15" s="11" t="s">
        <v>32</v>
      </c>
      <c r="B15" s="148"/>
      <c r="C15" s="22" t="s">
        <v>102</v>
      </c>
      <c r="D15" s="22" t="s">
        <v>103</v>
      </c>
      <c r="E15" s="145"/>
      <c r="F15" s="145"/>
      <c r="G15" s="22" t="s">
        <v>104</v>
      </c>
      <c r="H15" s="22" t="s">
        <v>105</v>
      </c>
      <c r="I15" s="22" t="s">
        <v>106</v>
      </c>
      <c r="J15" s="145"/>
      <c r="K15" s="145"/>
      <c r="L15" s="22" t="s">
        <v>107</v>
      </c>
      <c r="M15" s="22" t="s">
        <v>108</v>
      </c>
    </row>
    <row r="16" spans="1:13" x14ac:dyDescent="0.25">
      <c r="A16" s="11" t="s">
        <v>36</v>
      </c>
      <c r="B16" s="148"/>
      <c r="C16" s="22" t="s">
        <v>13</v>
      </c>
      <c r="D16" s="22" t="s">
        <v>13</v>
      </c>
      <c r="E16" s="145"/>
      <c r="F16" s="145"/>
      <c r="G16" s="22" t="s">
        <v>13</v>
      </c>
      <c r="H16" s="22" t="s">
        <v>13</v>
      </c>
      <c r="I16" s="22" t="s">
        <v>13</v>
      </c>
      <c r="J16" s="145"/>
      <c r="K16" s="145"/>
      <c r="L16" s="22" t="s">
        <v>13</v>
      </c>
      <c r="M16" s="22" t="s">
        <v>13</v>
      </c>
    </row>
    <row r="17" spans="1:13" x14ac:dyDescent="0.25">
      <c r="A17" s="39"/>
      <c r="B17" s="148"/>
      <c r="C17" s="22"/>
      <c r="D17" s="22"/>
      <c r="E17" s="145"/>
      <c r="F17" s="145"/>
      <c r="G17" s="22"/>
      <c r="H17" s="22"/>
      <c r="I17" s="22"/>
      <c r="J17" s="145"/>
      <c r="K17" s="145"/>
      <c r="L17" s="22"/>
      <c r="M17" s="23"/>
    </row>
    <row r="18" spans="1:13" s="5" customFormat="1" ht="15.6" x14ac:dyDescent="0.25">
      <c r="A18" s="12" t="s">
        <v>37</v>
      </c>
      <c r="B18" s="148"/>
      <c r="C18" s="24"/>
      <c r="D18" s="24"/>
      <c r="E18" s="145"/>
      <c r="F18" s="145"/>
      <c r="G18" s="24"/>
      <c r="H18" s="24"/>
      <c r="I18" s="24"/>
      <c r="J18" s="145"/>
      <c r="K18" s="145"/>
      <c r="L18" s="24"/>
      <c r="M18" s="25"/>
    </row>
    <row r="19" spans="1:13" s="5" customFormat="1" ht="15.6" x14ac:dyDescent="0.25">
      <c r="A19" s="12" t="s">
        <v>38</v>
      </c>
      <c r="B19" s="148"/>
      <c r="C19" s="24"/>
      <c r="D19" s="24"/>
      <c r="E19" s="145"/>
      <c r="F19" s="145"/>
      <c r="G19" s="24"/>
      <c r="H19" s="24"/>
      <c r="I19" s="24"/>
      <c r="J19" s="145"/>
      <c r="K19" s="145"/>
      <c r="L19" s="24"/>
      <c r="M19" s="25"/>
    </row>
    <row r="20" spans="1:13" ht="30" x14ac:dyDescent="0.25">
      <c r="A20" s="11" t="s">
        <v>39</v>
      </c>
      <c r="B20" s="148"/>
      <c r="C20" s="22" t="s">
        <v>46</v>
      </c>
      <c r="D20" s="22" t="s">
        <v>51</v>
      </c>
      <c r="E20" s="145"/>
      <c r="F20" s="145"/>
      <c r="G20" s="22" t="s">
        <v>46</v>
      </c>
      <c r="H20" s="22" t="s">
        <v>109</v>
      </c>
      <c r="I20" s="22" t="s">
        <v>110</v>
      </c>
      <c r="J20" s="145"/>
      <c r="K20" s="145"/>
      <c r="L20" s="22" t="s">
        <v>46</v>
      </c>
      <c r="M20" s="22" t="s">
        <v>109</v>
      </c>
    </row>
    <row r="21" spans="1:13" ht="45" x14ac:dyDescent="0.25">
      <c r="A21" s="11" t="s">
        <v>47</v>
      </c>
      <c r="B21" s="148"/>
      <c r="C21" s="22" t="s">
        <v>48</v>
      </c>
      <c r="D21" s="22" t="s">
        <v>111</v>
      </c>
      <c r="E21" s="145"/>
      <c r="F21" s="145"/>
      <c r="G21" s="22" t="s">
        <v>112</v>
      </c>
      <c r="H21" s="22" t="s">
        <v>48</v>
      </c>
      <c r="I21" s="22" t="s">
        <v>113</v>
      </c>
      <c r="J21" s="145"/>
      <c r="K21" s="145"/>
      <c r="L21" s="22" t="s">
        <v>114</v>
      </c>
      <c r="M21" s="22" t="s">
        <v>115</v>
      </c>
    </row>
    <row r="22" spans="1:13" ht="60" x14ac:dyDescent="0.25">
      <c r="A22" s="11" t="s">
        <v>52</v>
      </c>
      <c r="B22" s="148"/>
      <c r="C22" s="22" t="s">
        <v>116</v>
      </c>
      <c r="D22" s="22" t="s">
        <v>24</v>
      </c>
      <c r="E22" s="145"/>
      <c r="F22" s="145"/>
      <c r="G22" s="22" t="s">
        <v>24</v>
      </c>
      <c r="H22" s="22" t="s">
        <v>24</v>
      </c>
      <c r="I22" s="22" t="s">
        <v>24</v>
      </c>
      <c r="J22" s="145"/>
      <c r="K22" s="145"/>
      <c r="L22" s="22" t="s">
        <v>24</v>
      </c>
      <c r="M22" s="23" t="s">
        <v>24</v>
      </c>
    </row>
    <row r="23" spans="1:13" s="5" customFormat="1" ht="15.6" x14ac:dyDescent="0.25">
      <c r="A23" s="12" t="s">
        <v>53</v>
      </c>
      <c r="B23" s="148"/>
      <c r="C23" s="24"/>
      <c r="D23" s="24"/>
      <c r="E23" s="145"/>
      <c r="F23" s="145"/>
      <c r="G23" s="24"/>
      <c r="H23" s="24"/>
      <c r="I23" s="24"/>
      <c r="J23" s="145"/>
      <c r="K23" s="145"/>
      <c r="L23" s="24"/>
      <c r="M23" s="25"/>
    </row>
    <row r="24" spans="1:13" x14ac:dyDescent="0.25">
      <c r="A24" s="11" t="s">
        <v>54</v>
      </c>
      <c r="B24" s="148"/>
      <c r="C24" s="3" t="s">
        <v>24</v>
      </c>
      <c r="D24" s="22" t="s">
        <v>24</v>
      </c>
      <c r="E24" s="145"/>
      <c r="F24" s="145"/>
      <c r="G24" s="22" t="s">
        <v>24</v>
      </c>
      <c r="H24" s="22" t="s">
        <v>24</v>
      </c>
      <c r="I24" s="22" t="s">
        <v>24</v>
      </c>
      <c r="J24" s="145"/>
      <c r="K24" s="145"/>
      <c r="L24" s="22" t="s">
        <v>24</v>
      </c>
      <c r="M24" s="23"/>
    </row>
    <row r="25" spans="1:13" x14ac:dyDescent="0.25">
      <c r="A25" s="11" t="s">
        <v>55</v>
      </c>
      <c r="B25" s="148"/>
      <c r="C25" s="22" t="s">
        <v>56</v>
      </c>
      <c r="D25" s="22" t="s">
        <v>56</v>
      </c>
      <c r="E25" s="145"/>
      <c r="F25" s="145"/>
      <c r="G25" s="22" t="s">
        <v>56</v>
      </c>
      <c r="H25" s="22" t="s">
        <v>56</v>
      </c>
      <c r="I25" s="22" t="s">
        <v>56</v>
      </c>
      <c r="J25" s="145"/>
      <c r="K25" s="145"/>
      <c r="L25" s="22" t="s">
        <v>56</v>
      </c>
      <c r="M25" s="22" t="s">
        <v>56</v>
      </c>
    </row>
    <row r="26" spans="1:13" x14ac:dyDescent="0.25">
      <c r="A26" s="11" t="s">
        <v>59</v>
      </c>
      <c r="B26" s="148"/>
      <c r="C26" s="22" t="s">
        <v>56</v>
      </c>
      <c r="D26" s="22" t="s">
        <v>56</v>
      </c>
      <c r="E26" s="145"/>
      <c r="F26" s="145"/>
      <c r="G26" s="22" t="s">
        <v>56</v>
      </c>
      <c r="H26" s="22" t="s">
        <v>56</v>
      </c>
      <c r="I26" s="22" t="s">
        <v>56</v>
      </c>
      <c r="J26" s="145"/>
      <c r="K26" s="145"/>
      <c r="L26" s="22" t="s">
        <v>56</v>
      </c>
      <c r="M26" s="22" t="s">
        <v>56</v>
      </c>
    </row>
    <row r="27" spans="1:13" s="5" customFormat="1" ht="15.6" x14ac:dyDescent="0.25">
      <c r="A27" s="12" t="s">
        <v>60</v>
      </c>
      <c r="B27" s="148"/>
      <c r="C27" s="24"/>
      <c r="D27" s="24"/>
      <c r="E27" s="145"/>
      <c r="F27" s="145"/>
      <c r="G27" s="24"/>
      <c r="H27" s="24"/>
      <c r="I27" s="24"/>
      <c r="J27" s="145"/>
      <c r="K27" s="145"/>
      <c r="L27" s="24"/>
      <c r="M27" s="25"/>
    </row>
    <row r="28" spans="1:13" x14ac:dyDescent="0.25">
      <c r="A28" s="11" t="s">
        <v>61</v>
      </c>
      <c r="B28" s="148"/>
      <c r="C28" s="22" t="s">
        <v>13</v>
      </c>
      <c r="D28" s="22" t="s">
        <v>13</v>
      </c>
      <c r="E28" s="145"/>
      <c r="F28" s="145"/>
      <c r="G28" s="22" t="s">
        <v>13</v>
      </c>
      <c r="H28" s="22" t="s">
        <v>13</v>
      </c>
      <c r="I28" s="22" t="s">
        <v>13</v>
      </c>
      <c r="J28" s="145"/>
      <c r="K28" s="145"/>
      <c r="L28" s="22" t="s">
        <v>13</v>
      </c>
      <c r="M28" s="22" t="s">
        <v>13</v>
      </c>
    </row>
    <row r="29" spans="1:13" x14ac:dyDescent="0.25">
      <c r="A29" s="11" t="s">
        <v>64</v>
      </c>
      <c r="B29" s="148"/>
      <c r="C29" s="22" t="s">
        <v>24</v>
      </c>
      <c r="D29" s="22" t="s">
        <v>24</v>
      </c>
      <c r="E29" s="145"/>
      <c r="F29" s="145"/>
      <c r="G29" s="22" t="s">
        <v>24</v>
      </c>
      <c r="H29" s="22" t="s">
        <v>24</v>
      </c>
      <c r="I29" s="22" t="s">
        <v>24</v>
      </c>
      <c r="J29" s="145"/>
      <c r="K29" s="145"/>
      <c r="L29" s="22" t="s">
        <v>24</v>
      </c>
      <c r="M29" s="23" t="s">
        <v>24</v>
      </c>
    </row>
    <row r="30" spans="1:13" x14ac:dyDescent="0.25">
      <c r="A30" s="11" t="s">
        <v>65</v>
      </c>
      <c r="B30" s="148"/>
      <c r="C30" s="22" t="s">
        <v>24</v>
      </c>
      <c r="D30" s="22" t="s">
        <v>24</v>
      </c>
      <c r="E30" s="145"/>
      <c r="F30" s="145"/>
      <c r="G30" s="22" t="s">
        <v>24</v>
      </c>
      <c r="H30" s="22" t="s">
        <v>24</v>
      </c>
      <c r="I30" s="22" t="s">
        <v>24</v>
      </c>
      <c r="J30" s="145"/>
      <c r="K30" s="145"/>
      <c r="L30" s="22" t="s">
        <v>24</v>
      </c>
      <c r="M30" s="23" t="s">
        <v>24</v>
      </c>
    </row>
    <row r="31" spans="1:13" x14ac:dyDescent="0.25">
      <c r="A31" s="11" t="s">
        <v>66</v>
      </c>
      <c r="B31" s="148"/>
      <c r="C31" s="22" t="s">
        <v>24</v>
      </c>
      <c r="D31" s="22" t="s">
        <v>24</v>
      </c>
      <c r="E31" s="145"/>
      <c r="F31" s="145"/>
      <c r="G31" s="22" t="s">
        <v>24</v>
      </c>
      <c r="H31" s="22" t="s">
        <v>24</v>
      </c>
      <c r="I31" s="22" t="s">
        <v>24</v>
      </c>
      <c r="J31" s="145"/>
      <c r="K31" s="145"/>
      <c r="L31" s="22" t="s">
        <v>24</v>
      </c>
      <c r="M31" s="23" t="s">
        <v>24</v>
      </c>
    </row>
    <row r="32" spans="1:13" s="5" customFormat="1" ht="15.6" x14ac:dyDescent="0.25">
      <c r="A32" s="12" t="s">
        <v>67</v>
      </c>
      <c r="B32" s="148"/>
      <c r="C32" s="24"/>
      <c r="D32" s="24"/>
      <c r="E32" s="145"/>
      <c r="F32" s="145"/>
      <c r="G32" s="24"/>
      <c r="H32" s="24"/>
      <c r="I32" s="24"/>
      <c r="J32" s="145"/>
      <c r="K32" s="145"/>
      <c r="L32" s="24"/>
      <c r="M32" s="25"/>
    </row>
    <row r="33" spans="1:13" ht="30" x14ac:dyDescent="0.25">
      <c r="A33" s="11" t="s">
        <v>68</v>
      </c>
      <c r="B33" s="148"/>
      <c r="C33" s="22" t="s">
        <v>70</v>
      </c>
      <c r="D33" s="22" t="s">
        <v>117</v>
      </c>
      <c r="E33" s="145"/>
      <c r="F33" s="145"/>
      <c r="G33" s="22" t="s">
        <v>118</v>
      </c>
      <c r="H33" s="22" t="s">
        <v>13</v>
      </c>
      <c r="I33" s="22" t="s">
        <v>70</v>
      </c>
      <c r="J33" s="145"/>
      <c r="K33" s="145"/>
      <c r="L33" s="22" t="s">
        <v>70</v>
      </c>
      <c r="M33" s="22" t="s">
        <v>70</v>
      </c>
    </row>
    <row r="34" spans="1:13" ht="15.6" thickBot="1" x14ac:dyDescent="0.3">
      <c r="A34" s="40"/>
      <c r="B34" s="148"/>
      <c r="C34" s="26"/>
      <c r="D34" s="26"/>
      <c r="E34" s="145"/>
      <c r="F34" s="145"/>
      <c r="G34" s="26"/>
      <c r="H34" s="26"/>
      <c r="I34" s="26"/>
      <c r="J34" s="145"/>
      <c r="K34" s="145"/>
      <c r="L34" s="26"/>
      <c r="M34" s="27"/>
    </row>
    <row r="35" spans="1:13" s="5" customFormat="1" ht="31.2" x14ac:dyDescent="0.25">
      <c r="A35" s="10" t="s">
        <v>74</v>
      </c>
      <c r="B35" s="148"/>
      <c r="C35" s="20"/>
      <c r="D35" s="20"/>
      <c r="E35" s="145"/>
      <c r="F35" s="145"/>
      <c r="G35" s="20"/>
      <c r="H35" s="20"/>
      <c r="I35" s="20"/>
      <c r="J35" s="145"/>
      <c r="K35" s="145"/>
      <c r="L35" s="20"/>
      <c r="M35" s="21"/>
    </row>
    <row r="36" spans="1:13" s="5" customFormat="1" ht="15.6" x14ac:dyDescent="0.25">
      <c r="A36" s="12" t="s">
        <v>75</v>
      </c>
      <c r="B36" s="148"/>
      <c r="C36" s="24">
        <f>AVERAGE(C37:C39)</f>
        <v>1.3333333333333333</v>
      </c>
      <c r="D36" s="24">
        <f>AVERAGE(D37:D39)</f>
        <v>1.3333333333333333</v>
      </c>
      <c r="E36" s="145"/>
      <c r="F36" s="145"/>
      <c r="G36" s="24">
        <f>AVERAGE(G37:G39)</f>
        <v>1.3333333333333333</v>
      </c>
      <c r="H36" s="24">
        <f>AVERAGE(H37:H39)</f>
        <v>1.3333333333333333</v>
      </c>
      <c r="I36" s="24">
        <f>AVERAGE(I37:I39)</f>
        <v>1.3333333333333333</v>
      </c>
      <c r="J36" s="145"/>
      <c r="K36" s="145"/>
      <c r="L36" s="24">
        <f>AVERAGE(L37:L39)</f>
        <v>1.3333333333333333</v>
      </c>
      <c r="M36" s="24">
        <f>AVERAGE(M37:M39)</f>
        <v>1.3333333333333333</v>
      </c>
    </row>
    <row r="37" spans="1:13" x14ac:dyDescent="0.25">
      <c r="A37" s="11" t="s">
        <v>76</v>
      </c>
      <c r="B37" s="148"/>
      <c r="C37" s="22">
        <v>2</v>
      </c>
      <c r="D37" s="22">
        <v>2</v>
      </c>
      <c r="E37" s="145"/>
      <c r="F37" s="145"/>
      <c r="G37" s="22">
        <v>2</v>
      </c>
      <c r="H37" s="22">
        <v>2</v>
      </c>
      <c r="I37" s="22">
        <v>2</v>
      </c>
      <c r="J37" s="145"/>
      <c r="K37" s="145"/>
      <c r="L37" s="22">
        <v>2</v>
      </c>
      <c r="M37" s="22">
        <v>2</v>
      </c>
    </row>
    <row r="38" spans="1:13" x14ac:dyDescent="0.25">
      <c r="A38" s="11" t="s">
        <v>77</v>
      </c>
      <c r="B38" s="148"/>
      <c r="C38" s="22">
        <v>1</v>
      </c>
      <c r="D38" s="22">
        <v>1</v>
      </c>
      <c r="E38" s="145"/>
      <c r="F38" s="145"/>
      <c r="G38" s="22">
        <v>1</v>
      </c>
      <c r="H38" s="22">
        <v>1</v>
      </c>
      <c r="I38" s="22">
        <v>1</v>
      </c>
      <c r="J38" s="145"/>
      <c r="K38" s="145"/>
      <c r="L38" s="22">
        <v>1</v>
      </c>
      <c r="M38" s="22">
        <v>1</v>
      </c>
    </row>
    <row r="39" spans="1:13" ht="30" x14ac:dyDescent="0.25">
      <c r="A39" s="11" t="s">
        <v>78</v>
      </c>
      <c r="B39" s="148"/>
      <c r="C39" s="22">
        <v>1</v>
      </c>
      <c r="D39" s="22">
        <v>1</v>
      </c>
      <c r="E39" s="145"/>
      <c r="F39" s="145"/>
      <c r="G39" s="22">
        <v>1</v>
      </c>
      <c r="H39" s="22">
        <v>1</v>
      </c>
      <c r="I39" s="22">
        <v>1</v>
      </c>
      <c r="J39" s="145"/>
      <c r="K39" s="145"/>
      <c r="L39" s="22">
        <v>1</v>
      </c>
      <c r="M39" s="22">
        <v>1</v>
      </c>
    </row>
    <row r="40" spans="1:13" s="5" customFormat="1" ht="15.6" x14ac:dyDescent="0.25">
      <c r="A40" s="12" t="s">
        <v>79</v>
      </c>
      <c r="B40" s="148"/>
      <c r="C40" s="24" t="e">
        <f>AVERAGE(C41:C42)</f>
        <v>#DIV/0!</v>
      </c>
      <c r="D40" s="24">
        <f>AVERAGE(D41:D42)</f>
        <v>2</v>
      </c>
      <c r="E40" s="145"/>
      <c r="F40" s="145"/>
      <c r="G40" s="24">
        <f>AVERAGE(G41:G42)</f>
        <v>2</v>
      </c>
      <c r="H40" s="24">
        <f>AVERAGE(H41:H42)</f>
        <v>2</v>
      </c>
      <c r="I40" s="24">
        <f>AVERAGE(I41:I42)</f>
        <v>2</v>
      </c>
      <c r="J40" s="145"/>
      <c r="K40" s="145"/>
      <c r="L40" s="24">
        <f>AVERAGE(L41:L42)</f>
        <v>2</v>
      </c>
      <c r="M40" s="24">
        <f>AVERAGE(M41:M42)</f>
        <v>2</v>
      </c>
    </row>
    <row r="41" spans="1:13" x14ac:dyDescent="0.25">
      <c r="A41" s="11" t="s">
        <v>80</v>
      </c>
      <c r="B41" s="148"/>
      <c r="C41" s="22" t="s">
        <v>24</v>
      </c>
      <c r="D41" s="22" t="s">
        <v>24</v>
      </c>
      <c r="E41" s="145"/>
      <c r="F41" s="145"/>
      <c r="G41" s="22" t="s">
        <v>24</v>
      </c>
      <c r="H41" s="22" t="s">
        <v>24</v>
      </c>
      <c r="I41" s="22" t="s">
        <v>24</v>
      </c>
      <c r="J41" s="145"/>
      <c r="K41" s="145"/>
      <c r="L41" s="22" t="s">
        <v>24</v>
      </c>
      <c r="M41" s="22" t="s">
        <v>24</v>
      </c>
    </row>
    <row r="42" spans="1:13" ht="30" x14ac:dyDescent="0.25">
      <c r="A42" s="11" t="s">
        <v>81</v>
      </c>
      <c r="B42" s="148"/>
      <c r="C42" s="22" t="s">
        <v>24</v>
      </c>
      <c r="D42" s="22">
        <v>2</v>
      </c>
      <c r="E42" s="145"/>
      <c r="F42" s="145"/>
      <c r="G42" s="22">
        <v>2</v>
      </c>
      <c r="H42" s="22">
        <v>2</v>
      </c>
      <c r="I42" s="22">
        <v>2</v>
      </c>
      <c r="J42" s="145"/>
      <c r="K42" s="145"/>
      <c r="L42" s="22">
        <v>2</v>
      </c>
      <c r="M42" s="22">
        <v>2</v>
      </c>
    </row>
    <row r="43" spans="1:13" s="5" customFormat="1" ht="15.6" x14ac:dyDescent="0.25">
      <c r="A43" s="12" t="s">
        <v>82</v>
      </c>
      <c r="B43" s="148"/>
      <c r="C43" s="24">
        <f>AVERAGE(C44:C46)</f>
        <v>1.5</v>
      </c>
      <c r="D43" s="24">
        <f>AVERAGE(D44:D46)</f>
        <v>1.5</v>
      </c>
      <c r="E43" s="145"/>
      <c r="F43" s="145"/>
      <c r="G43" s="24">
        <f>AVERAGE(G44:G46)</f>
        <v>1.5</v>
      </c>
      <c r="H43" s="24">
        <f>AVERAGE(H44:H46)</f>
        <v>1.5</v>
      </c>
      <c r="I43" s="24">
        <f>AVERAGE(I44:I46)</f>
        <v>1.5</v>
      </c>
      <c r="J43" s="145"/>
      <c r="K43" s="145"/>
      <c r="L43" s="24">
        <f>AVERAGE(L44:L46)</f>
        <v>1.5</v>
      </c>
      <c r="M43" s="24">
        <f>AVERAGE(M44:M46)</f>
        <v>1.5</v>
      </c>
    </row>
    <row r="44" spans="1:13" x14ac:dyDescent="0.25">
      <c r="A44" s="11" t="s">
        <v>83</v>
      </c>
      <c r="B44" s="148"/>
      <c r="C44" s="22">
        <v>1</v>
      </c>
      <c r="D44" s="22">
        <v>1</v>
      </c>
      <c r="E44" s="145"/>
      <c r="F44" s="145"/>
      <c r="G44" s="22">
        <v>1</v>
      </c>
      <c r="H44" s="22">
        <v>1</v>
      </c>
      <c r="I44" s="22">
        <v>1</v>
      </c>
      <c r="J44" s="145"/>
      <c r="K44" s="145"/>
      <c r="L44" s="22">
        <v>1</v>
      </c>
      <c r="M44" s="22">
        <v>1</v>
      </c>
    </row>
    <row r="45" spans="1:13" ht="30" x14ac:dyDescent="0.25">
      <c r="A45" s="11" t="s">
        <v>84</v>
      </c>
      <c r="B45" s="148"/>
      <c r="C45" s="22">
        <v>2</v>
      </c>
      <c r="D45" s="22">
        <v>2</v>
      </c>
      <c r="E45" s="145"/>
      <c r="F45" s="145"/>
      <c r="G45" s="22">
        <v>2</v>
      </c>
      <c r="H45" s="22">
        <v>2</v>
      </c>
      <c r="I45" s="22">
        <v>2</v>
      </c>
      <c r="J45" s="145"/>
      <c r="K45" s="145"/>
      <c r="L45" s="22">
        <v>2</v>
      </c>
      <c r="M45" s="22">
        <v>2</v>
      </c>
    </row>
    <row r="46" spans="1:13" ht="30" x14ac:dyDescent="0.25">
      <c r="A46" s="11" t="s">
        <v>85</v>
      </c>
      <c r="B46" s="148"/>
      <c r="C46" s="22" t="s">
        <v>24</v>
      </c>
      <c r="D46" s="22" t="s">
        <v>24</v>
      </c>
      <c r="E46" s="145"/>
      <c r="F46" s="145"/>
      <c r="G46" s="22" t="s">
        <v>24</v>
      </c>
      <c r="H46" s="22" t="s">
        <v>24</v>
      </c>
      <c r="I46" s="22" t="s">
        <v>24</v>
      </c>
      <c r="J46" s="145"/>
      <c r="K46" s="145"/>
      <c r="L46" s="22" t="s">
        <v>24</v>
      </c>
      <c r="M46" s="22" t="s">
        <v>24</v>
      </c>
    </row>
    <row r="47" spans="1:13" s="5" customFormat="1" ht="15.6" x14ac:dyDescent="0.25">
      <c r="A47" s="12" t="s">
        <v>86</v>
      </c>
      <c r="B47" s="148"/>
      <c r="C47" s="24">
        <f>AVERAGE(C48:C51)</f>
        <v>2</v>
      </c>
      <c r="D47" s="24">
        <f>AVERAGE(D48:D51)</f>
        <v>2</v>
      </c>
      <c r="E47" s="145"/>
      <c r="F47" s="145"/>
      <c r="G47" s="24">
        <f>AVERAGE(G48:G51)</f>
        <v>2</v>
      </c>
      <c r="H47" s="24">
        <f>AVERAGE(H48:H51)</f>
        <v>2</v>
      </c>
      <c r="I47" s="24">
        <f>AVERAGE(I48:I51)</f>
        <v>2</v>
      </c>
      <c r="J47" s="145"/>
      <c r="K47" s="145"/>
      <c r="L47" s="24">
        <f>AVERAGE(L48:L51)</f>
        <v>2</v>
      </c>
      <c r="M47" s="24">
        <f>AVERAGE(M48:M51)</f>
        <v>2</v>
      </c>
    </row>
    <row r="48" spans="1:13" x14ac:dyDescent="0.25">
      <c r="A48" s="11" t="s">
        <v>87</v>
      </c>
      <c r="B48" s="148"/>
      <c r="C48" s="22">
        <v>2</v>
      </c>
      <c r="D48" s="22">
        <v>2</v>
      </c>
      <c r="E48" s="145"/>
      <c r="F48" s="145"/>
      <c r="G48" s="22">
        <v>2</v>
      </c>
      <c r="H48" s="22">
        <v>2</v>
      </c>
      <c r="I48" s="22">
        <v>2</v>
      </c>
      <c r="J48" s="145"/>
      <c r="K48" s="145"/>
      <c r="L48" s="22">
        <v>2</v>
      </c>
      <c r="M48" s="22">
        <v>2</v>
      </c>
    </row>
    <row r="49" spans="1:13" x14ac:dyDescent="0.25">
      <c r="A49" s="11" t="s">
        <v>88</v>
      </c>
      <c r="B49" s="148"/>
      <c r="C49" s="22" t="s">
        <v>24</v>
      </c>
      <c r="D49" s="22" t="s">
        <v>24</v>
      </c>
      <c r="E49" s="145"/>
      <c r="F49" s="145"/>
      <c r="G49" s="22" t="s">
        <v>24</v>
      </c>
      <c r="H49" s="22" t="s">
        <v>24</v>
      </c>
      <c r="I49" s="22" t="s">
        <v>24</v>
      </c>
      <c r="J49" s="145"/>
      <c r="K49" s="145"/>
      <c r="L49" s="22" t="s">
        <v>24</v>
      </c>
      <c r="M49" s="22" t="s">
        <v>24</v>
      </c>
    </row>
    <row r="50" spans="1:13" ht="30" x14ac:dyDescent="0.25">
      <c r="A50" s="11" t="s">
        <v>119</v>
      </c>
      <c r="B50" s="148"/>
      <c r="C50" s="22">
        <v>2</v>
      </c>
      <c r="D50" s="22">
        <v>2</v>
      </c>
      <c r="E50" s="145"/>
      <c r="F50" s="145"/>
      <c r="G50" s="22">
        <v>2</v>
      </c>
      <c r="H50" s="22">
        <v>2</v>
      </c>
      <c r="I50" s="22">
        <v>2</v>
      </c>
      <c r="J50" s="145"/>
      <c r="K50" s="145"/>
      <c r="L50" s="22">
        <v>2</v>
      </c>
      <c r="M50" s="22">
        <v>2</v>
      </c>
    </row>
    <row r="51" spans="1:13" x14ac:dyDescent="0.25">
      <c r="A51" s="11" t="s">
        <v>90</v>
      </c>
      <c r="B51" s="148"/>
      <c r="C51" s="22" t="s">
        <v>24</v>
      </c>
      <c r="D51" s="22" t="s">
        <v>24</v>
      </c>
      <c r="E51" s="145"/>
      <c r="F51" s="145"/>
      <c r="G51" s="22" t="s">
        <v>24</v>
      </c>
      <c r="H51" s="22" t="s">
        <v>24</v>
      </c>
      <c r="I51" s="22" t="s">
        <v>24</v>
      </c>
      <c r="J51" s="145"/>
      <c r="K51" s="145"/>
      <c r="L51" s="22" t="s">
        <v>24</v>
      </c>
      <c r="M51" s="22" t="s">
        <v>24</v>
      </c>
    </row>
    <row r="52" spans="1:13" s="5" customFormat="1" ht="15.6" x14ac:dyDescent="0.25">
      <c r="A52" s="12" t="s">
        <v>54</v>
      </c>
      <c r="B52" s="148"/>
      <c r="C52" s="24">
        <f>AVERAGE(C53:C55)</f>
        <v>1.6666666666666667</v>
      </c>
      <c r="D52" s="24">
        <f>AVERAGE(D53:D55)</f>
        <v>1.6666666666666667</v>
      </c>
      <c r="E52" s="145"/>
      <c r="F52" s="145"/>
      <c r="G52" s="24">
        <f>AVERAGE(G53:G55)</f>
        <v>1.6666666666666667</v>
      </c>
      <c r="H52" s="24">
        <f>AVERAGE(H53:H55)</f>
        <v>1.6666666666666667</v>
      </c>
      <c r="I52" s="24">
        <f>AVERAGE(I53:I55)</f>
        <v>1.6666666666666667</v>
      </c>
      <c r="J52" s="145"/>
      <c r="K52" s="145"/>
      <c r="L52" s="24">
        <f>AVERAGE(L53:L55)</f>
        <v>1.6666666666666667</v>
      </c>
      <c r="M52" s="24">
        <f>AVERAGE(M53:M55)</f>
        <v>1.6666666666666667</v>
      </c>
    </row>
    <row r="53" spans="1:13" ht="30" x14ac:dyDescent="0.25">
      <c r="A53" s="11" t="s">
        <v>91</v>
      </c>
      <c r="B53" s="148"/>
      <c r="C53" s="22">
        <v>2</v>
      </c>
      <c r="D53" s="22">
        <v>2</v>
      </c>
      <c r="E53" s="145"/>
      <c r="F53" s="145"/>
      <c r="G53" s="22">
        <v>2</v>
      </c>
      <c r="H53" s="22">
        <v>2</v>
      </c>
      <c r="I53" s="22">
        <v>2</v>
      </c>
      <c r="J53" s="145"/>
      <c r="K53" s="145"/>
      <c r="L53" s="22">
        <v>2</v>
      </c>
      <c r="M53" s="22">
        <v>2</v>
      </c>
    </row>
    <row r="54" spans="1:13" x14ac:dyDescent="0.25">
      <c r="A54" s="11" t="s">
        <v>92</v>
      </c>
      <c r="B54" s="148"/>
      <c r="C54" s="22">
        <v>2</v>
      </c>
      <c r="D54" s="22">
        <v>2</v>
      </c>
      <c r="E54" s="145"/>
      <c r="F54" s="145"/>
      <c r="G54" s="22">
        <v>2</v>
      </c>
      <c r="H54" s="22">
        <v>2</v>
      </c>
      <c r="I54" s="22">
        <v>2</v>
      </c>
      <c r="J54" s="145"/>
      <c r="K54" s="145"/>
      <c r="L54" s="22">
        <v>2</v>
      </c>
      <c r="M54" s="22">
        <v>2</v>
      </c>
    </row>
    <row r="55" spans="1:13" ht="30" x14ac:dyDescent="0.25">
      <c r="A55" s="9" t="s">
        <v>93</v>
      </c>
      <c r="B55" s="149"/>
      <c r="C55" s="28">
        <v>1</v>
      </c>
      <c r="D55" s="28">
        <v>1</v>
      </c>
      <c r="E55" s="146"/>
      <c r="F55" s="146"/>
      <c r="G55" s="28">
        <v>1</v>
      </c>
      <c r="H55" s="28">
        <v>1</v>
      </c>
      <c r="I55" s="28">
        <v>1</v>
      </c>
      <c r="J55" s="146"/>
      <c r="K55" s="146"/>
      <c r="L55" s="28">
        <v>1</v>
      </c>
      <c r="M55" s="28">
        <v>1</v>
      </c>
    </row>
    <row r="70" spans="5:5" x14ac:dyDescent="0.25">
      <c r="E70"/>
    </row>
  </sheetData>
  <mergeCells count="5">
    <mergeCell ref="B6:B55"/>
    <mergeCell ref="E6:E55"/>
    <mergeCell ref="F6:F55"/>
    <mergeCell ref="K6:K55"/>
    <mergeCell ref="J6:J55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642A-11E9-46FB-97C4-68F4F5FDB76C}">
  <sheetPr>
    <tabColor rgb="FFFFFF00"/>
  </sheetPr>
  <dimension ref="A1:M77"/>
  <sheetViews>
    <sheetView topLeftCell="A8" workbookViewId="0">
      <selection activeCell="F6" sqref="F6:F62"/>
    </sheetView>
  </sheetViews>
  <sheetFormatPr baseColWidth="10" defaultColWidth="11.54296875" defaultRowHeight="15" x14ac:dyDescent="0.25"/>
  <cols>
    <col min="1" max="1" width="22.1796875" style="2" customWidth="1"/>
    <col min="2" max="16384" width="11.54296875" style="2"/>
  </cols>
  <sheetData>
    <row r="1" spans="1:13" x14ac:dyDescent="0.25">
      <c r="A1" s="4" t="s">
        <v>0</v>
      </c>
      <c r="B1" s="2" t="s">
        <v>95</v>
      </c>
      <c r="C1" s="2" t="s">
        <v>96</v>
      </c>
    </row>
    <row r="2" spans="1:13" x14ac:dyDescent="0.25">
      <c r="A2" s="4" t="s">
        <v>3</v>
      </c>
      <c r="B2" s="2" t="s">
        <v>4</v>
      </c>
    </row>
    <row r="4" spans="1:13" x14ac:dyDescent="0.25">
      <c r="A4" s="30" t="s">
        <v>5</v>
      </c>
      <c r="B4" s="31">
        <v>1</v>
      </c>
      <c r="C4" s="32">
        <v>2</v>
      </c>
      <c r="D4" s="32">
        <v>3</v>
      </c>
      <c r="E4" s="32">
        <v>4</v>
      </c>
      <c r="F4" s="32">
        <v>5</v>
      </c>
      <c r="G4" s="32">
        <v>6</v>
      </c>
      <c r="H4" s="32">
        <v>7</v>
      </c>
      <c r="I4" s="32">
        <v>8</v>
      </c>
      <c r="J4" s="32">
        <v>9</v>
      </c>
      <c r="K4" s="32">
        <v>10</v>
      </c>
      <c r="L4" s="32">
        <v>11</v>
      </c>
      <c r="M4" s="33">
        <v>12</v>
      </c>
    </row>
    <row r="5" spans="1:13" x14ac:dyDescent="0.25">
      <c r="A5" s="34" t="s">
        <v>6</v>
      </c>
      <c r="B5" s="35">
        <v>44449</v>
      </c>
      <c r="C5" s="36">
        <v>44456</v>
      </c>
      <c r="D5" s="36">
        <v>44463</v>
      </c>
      <c r="E5" s="36">
        <v>44470</v>
      </c>
      <c r="F5" s="36">
        <v>44477</v>
      </c>
      <c r="G5" s="36">
        <v>44484</v>
      </c>
      <c r="H5" s="36">
        <v>44491</v>
      </c>
      <c r="I5" s="36">
        <v>44498</v>
      </c>
      <c r="J5" s="36">
        <v>44505</v>
      </c>
      <c r="K5" s="36">
        <v>44512</v>
      </c>
      <c r="L5" s="36">
        <v>44519</v>
      </c>
      <c r="M5" s="37">
        <v>44526</v>
      </c>
    </row>
    <row r="6" spans="1:13" s="5" customFormat="1" ht="30" customHeight="1" x14ac:dyDescent="0.25">
      <c r="A6" s="38" t="s">
        <v>7</v>
      </c>
      <c r="B6" s="147"/>
      <c r="C6" s="20"/>
      <c r="D6" s="20"/>
      <c r="E6" s="144"/>
      <c r="F6" s="144" t="s">
        <v>11</v>
      </c>
      <c r="G6" s="20"/>
      <c r="H6" s="20"/>
      <c r="I6" s="20"/>
      <c r="J6" s="144" t="s">
        <v>10</v>
      </c>
      <c r="K6" s="144" t="s">
        <v>11</v>
      </c>
      <c r="L6" s="20"/>
      <c r="M6" s="21"/>
    </row>
    <row r="7" spans="1:13" x14ac:dyDescent="0.25">
      <c r="A7" s="11" t="s">
        <v>12</v>
      </c>
      <c r="B7" s="148"/>
      <c r="C7" s="22">
        <v>2</v>
      </c>
      <c r="D7" s="22">
        <v>2</v>
      </c>
      <c r="E7" s="145"/>
      <c r="F7" s="145"/>
      <c r="G7" s="22">
        <v>2</v>
      </c>
      <c r="H7" s="22">
        <v>2</v>
      </c>
      <c r="I7" s="22">
        <v>2</v>
      </c>
      <c r="J7" s="145"/>
      <c r="K7" s="145"/>
      <c r="L7" s="22">
        <v>2</v>
      </c>
      <c r="M7" s="22">
        <v>2</v>
      </c>
    </row>
    <row r="8" spans="1:13" ht="30" x14ac:dyDescent="0.25">
      <c r="A8" s="11" t="s">
        <v>15</v>
      </c>
      <c r="B8" s="148"/>
      <c r="C8" s="22">
        <v>2</v>
      </c>
      <c r="D8" s="22">
        <v>2</v>
      </c>
      <c r="E8" s="145"/>
      <c r="F8" s="145"/>
      <c r="G8" s="22">
        <v>2</v>
      </c>
      <c r="H8" s="22">
        <v>2</v>
      </c>
      <c r="I8" s="22">
        <v>2</v>
      </c>
      <c r="J8" s="145"/>
      <c r="K8" s="145"/>
      <c r="L8" s="22">
        <v>2</v>
      </c>
      <c r="M8" s="22">
        <v>2</v>
      </c>
    </row>
    <row r="9" spans="1:13" x14ac:dyDescent="0.25">
      <c r="A9" s="11" t="s">
        <v>18</v>
      </c>
      <c r="B9" s="148"/>
      <c r="C9" s="22">
        <v>2</v>
      </c>
      <c r="D9" s="22">
        <v>2</v>
      </c>
      <c r="E9" s="145"/>
      <c r="F9" s="145"/>
      <c r="G9" s="22">
        <v>2</v>
      </c>
      <c r="H9" s="22">
        <v>2</v>
      </c>
      <c r="I9" s="22">
        <v>2</v>
      </c>
      <c r="J9" s="145"/>
      <c r="K9" s="145"/>
      <c r="L9" s="22">
        <v>2</v>
      </c>
      <c r="M9" s="22">
        <v>2</v>
      </c>
    </row>
    <row r="10" spans="1:13" x14ac:dyDescent="0.25">
      <c r="A10" s="11" t="s">
        <v>23</v>
      </c>
      <c r="B10" s="148"/>
      <c r="C10" s="22" t="s">
        <v>24</v>
      </c>
      <c r="D10" s="22" t="s">
        <v>24</v>
      </c>
      <c r="E10" s="145"/>
      <c r="F10" s="145"/>
      <c r="G10" s="22" t="s">
        <v>24</v>
      </c>
      <c r="H10" s="22"/>
      <c r="I10" s="22"/>
      <c r="J10" s="145"/>
      <c r="K10" s="145"/>
      <c r="L10" s="22"/>
      <c r="M10" s="23"/>
    </row>
    <row r="11" spans="1:13" x14ac:dyDescent="0.25">
      <c r="A11" s="11" t="s">
        <v>25</v>
      </c>
      <c r="B11" s="148"/>
      <c r="C11" s="22">
        <v>3</v>
      </c>
      <c r="D11" s="22">
        <v>3</v>
      </c>
      <c r="E11" s="145"/>
      <c r="F11" s="145"/>
      <c r="G11" s="22">
        <v>3</v>
      </c>
      <c r="H11" s="22" t="s">
        <v>100</v>
      </c>
      <c r="I11" s="22">
        <v>2</v>
      </c>
      <c r="J11" s="145"/>
      <c r="K11" s="145"/>
      <c r="L11" s="22">
        <v>3</v>
      </c>
      <c r="M11" s="23" t="s">
        <v>100</v>
      </c>
    </row>
    <row r="12" spans="1:13" ht="30" x14ac:dyDescent="0.25">
      <c r="A12" s="11" t="s">
        <v>26</v>
      </c>
      <c r="B12" s="148"/>
      <c r="C12" s="22">
        <v>2</v>
      </c>
      <c r="D12" s="22">
        <v>2</v>
      </c>
      <c r="E12" s="145"/>
      <c r="F12" s="145"/>
      <c r="G12" s="22">
        <v>2</v>
      </c>
      <c r="H12" s="22">
        <v>2</v>
      </c>
      <c r="I12" s="22">
        <v>2</v>
      </c>
      <c r="J12" s="145"/>
      <c r="K12" s="145"/>
      <c r="L12" s="22">
        <v>2</v>
      </c>
      <c r="M12" s="22">
        <v>2</v>
      </c>
    </row>
    <row r="13" spans="1:13" x14ac:dyDescent="0.25">
      <c r="A13" s="11" t="s">
        <v>27</v>
      </c>
      <c r="B13" s="148"/>
      <c r="C13" s="22">
        <v>2</v>
      </c>
      <c r="D13" s="22">
        <v>2</v>
      </c>
      <c r="E13" s="145"/>
      <c r="F13" s="145"/>
      <c r="G13" s="22">
        <v>2</v>
      </c>
      <c r="H13" s="22">
        <v>2</v>
      </c>
      <c r="I13" s="22">
        <v>2</v>
      </c>
      <c r="J13" s="145"/>
      <c r="K13" s="145"/>
      <c r="L13" s="22">
        <v>2</v>
      </c>
      <c r="M13" s="22">
        <v>2</v>
      </c>
    </row>
    <row r="14" spans="1:13" x14ac:dyDescent="0.25">
      <c r="A14" s="11" t="s">
        <v>30</v>
      </c>
      <c r="B14" s="148"/>
      <c r="C14" s="22">
        <v>2</v>
      </c>
      <c r="D14" s="22">
        <v>2</v>
      </c>
      <c r="E14" s="145"/>
      <c r="F14" s="145"/>
      <c r="G14" s="22">
        <v>2</v>
      </c>
      <c r="H14" s="22">
        <v>2</v>
      </c>
      <c r="I14" s="22">
        <v>2</v>
      </c>
      <c r="J14" s="145"/>
      <c r="K14" s="145"/>
      <c r="L14" s="22">
        <v>2</v>
      </c>
      <c r="M14" s="22">
        <v>2</v>
      </c>
    </row>
    <row r="15" spans="1:13" x14ac:dyDescent="0.25">
      <c r="A15" s="11" t="s">
        <v>32</v>
      </c>
      <c r="B15" s="148"/>
      <c r="C15" s="22">
        <v>0</v>
      </c>
      <c r="D15" s="22">
        <v>1</v>
      </c>
      <c r="E15" s="145"/>
      <c r="F15" s="145"/>
      <c r="G15" s="22">
        <v>1</v>
      </c>
      <c r="H15" s="22">
        <v>1</v>
      </c>
      <c r="I15" s="22">
        <v>1</v>
      </c>
      <c r="J15" s="145"/>
      <c r="K15" s="145"/>
      <c r="L15" s="22">
        <v>1</v>
      </c>
      <c r="M15" s="22">
        <v>1</v>
      </c>
    </row>
    <row r="16" spans="1:13" x14ac:dyDescent="0.25">
      <c r="A16" s="11" t="s">
        <v>36</v>
      </c>
      <c r="B16" s="148"/>
      <c r="C16" s="22">
        <v>2</v>
      </c>
      <c r="D16" s="22">
        <v>2</v>
      </c>
      <c r="E16" s="145"/>
      <c r="F16" s="145"/>
      <c r="G16" s="22">
        <v>2</v>
      </c>
      <c r="H16" s="22">
        <v>2</v>
      </c>
      <c r="I16" s="22">
        <v>2</v>
      </c>
      <c r="J16" s="145"/>
      <c r="K16" s="145"/>
      <c r="L16" s="22">
        <v>2</v>
      </c>
      <c r="M16" s="22">
        <v>2</v>
      </c>
    </row>
    <row r="17" spans="1:13" s="90" customFormat="1" x14ac:dyDescent="0.25">
      <c r="A17" s="102" t="s">
        <v>94</v>
      </c>
      <c r="B17" s="148"/>
      <c r="C17" s="89">
        <f>AVERAGE(C7:C16)</f>
        <v>1.8888888888888888</v>
      </c>
      <c r="D17" s="89">
        <f>AVERAGE(D7:D16)</f>
        <v>2</v>
      </c>
      <c r="E17" s="145"/>
      <c r="F17" s="145"/>
      <c r="G17" s="89">
        <f>AVERAGE(G7:G16)</f>
        <v>2</v>
      </c>
      <c r="H17" s="89">
        <f>AVERAGE(H7:H16)</f>
        <v>1.875</v>
      </c>
      <c r="I17" s="89">
        <f>AVERAGE(I7:I16)</f>
        <v>1.8888888888888888</v>
      </c>
      <c r="J17" s="145"/>
      <c r="K17" s="145"/>
      <c r="L17" s="89">
        <f>AVERAGE(L7:L16)</f>
        <v>2</v>
      </c>
      <c r="M17" s="89">
        <f>AVERAGE(M7:M16)</f>
        <v>1.875</v>
      </c>
    </row>
    <row r="18" spans="1:13" s="5" customFormat="1" ht="15.6" x14ac:dyDescent="0.25">
      <c r="A18" s="12" t="s">
        <v>37</v>
      </c>
      <c r="B18" s="148"/>
      <c r="C18" s="24"/>
      <c r="D18" s="24"/>
      <c r="E18" s="145"/>
      <c r="F18" s="145"/>
      <c r="G18" s="24"/>
      <c r="H18" s="24"/>
      <c r="I18" s="24"/>
      <c r="J18" s="145"/>
      <c r="K18" s="145"/>
      <c r="L18" s="24"/>
      <c r="M18" s="25"/>
    </row>
    <row r="19" spans="1:13" s="5" customFormat="1" ht="15.6" x14ac:dyDescent="0.25">
      <c r="A19" s="12" t="s">
        <v>38</v>
      </c>
      <c r="B19" s="148"/>
      <c r="C19" s="24"/>
      <c r="D19" s="24"/>
      <c r="E19" s="145"/>
      <c r="F19" s="145"/>
      <c r="G19" s="24"/>
      <c r="H19" s="24"/>
      <c r="I19" s="24"/>
      <c r="J19" s="145"/>
      <c r="K19" s="145"/>
      <c r="L19" s="24"/>
      <c r="M19" s="25"/>
    </row>
    <row r="20" spans="1:13" ht="30" x14ac:dyDescent="0.25">
      <c r="A20" s="11" t="s">
        <v>39</v>
      </c>
      <c r="B20" s="148"/>
      <c r="C20" s="22" t="s">
        <v>46</v>
      </c>
      <c r="D20" s="22" t="s">
        <v>46</v>
      </c>
      <c r="E20" s="145"/>
      <c r="F20" s="145"/>
      <c r="G20" s="22" t="s">
        <v>46</v>
      </c>
      <c r="H20" s="22" t="s">
        <v>46</v>
      </c>
      <c r="I20" s="22" t="s">
        <v>46</v>
      </c>
      <c r="J20" s="145"/>
      <c r="K20" s="145"/>
      <c r="L20" s="22" t="s">
        <v>46</v>
      </c>
      <c r="M20" s="22" t="s">
        <v>46</v>
      </c>
    </row>
    <row r="21" spans="1:13" ht="45" x14ac:dyDescent="0.25">
      <c r="A21" s="11" t="s">
        <v>47</v>
      </c>
      <c r="B21" s="148"/>
      <c r="C21" s="22" t="s">
        <v>48</v>
      </c>
      <c r="D21" s="22" t="s">
        <v>48</v>
      </c>
      <c r="E21" s="145"/>
      <c r="F21" s="145"/>
      <c r="G21" s="22" t="s">
        <v>48</v>
      </c>
      <c r="H21" s="22" t="s">
        <v>48</v>
      </c>
      <c r="I21" s="22" t="s">
        <v>48</v>
      </c>
      <c r="J21" s="145"/>
      <c r="K21" s="145"/>
      <c r="L21" s="22" t="s">
        <v>48</v>
      </c>
      <c r="M21" s="22" t="s">
        <v>48</v>
      </c>
    </row>
    <row r="22" spans="1:13" ht="60" x14ac:dyDescent="0.25">
      <c r="A22" s="11" t="s">
        <v>52</v>
      </c>
      <c r="B22" s="148"/>
      <c r="C22" s="22" t="s">
        <v>116</v>
      </c>
      <c r="D22" s="22" t="s">
        <v>24</v>
      </c>
      <c r="E22" s="145"/>
      <c r="F22" s="145"/>
      <c r="G22" s="22" t="s">
        <v>24</v>
      </c>
      <c r="H22" s="22" t="s">
        <v>24</v>
      </c>
      <c r="I22" s="22" t="s">
        <v>24</v>
      </c>
      <c r="J22" s="145"/>
      <c r="K22" s="145"/>
      <c r="L22" s="22" t="s">
        <v>24</v>
      </c>
      <c r="M22" s="23" t="s">
        <v>24</v>
      </c>
    </row>
    <row r="23" spans="1:13" x14ac:dyDescent="0.25">
      <c r="A23" s="11" t="s">
        <v>94</v>
      </c>
      <c r="B23" s="148"/>
      <c r="C23" s="22"/>
      <c r="D23" s="22"/>
      <c r="E23" s="145"/>
      <c r="F23" s="145"/>
      <c r="G23" s="22"/>
      <c r="H23" s="22"/>
      <c r="I23" s="22"/>
      <c r="J23" s="145"/>
      <c r="K23" s="145"/>
      <c r="L23" s="22"/>
      <c r="M23" s="23"/>
    </row>
    <row r="24" spans="1:13" s="5" customFormat="1" ht="15.6" x14ac:dyDescent="0.25">
      <c r="A24" s="12" t="s">
        <v>53</v>
      </c>
      <c r="B24" s="148"/>
      <c r="C24" s="24"/>
      <c r="D24" s="24"/>
      <c r="E24" s="145"/>
      <c r="F24" s="145"/>
      <c r="G24" s="24"/>
      <c r="H24" s="24"/>
      <c r="I24" s="24"/>
      <c r="J24" s="145"/>
      <c r="K24" s="145"/>
      <c r="L24" s="24"/>
      <c r="M24" s="25"/>
    </row>
    <row r="25" spans="1:13" x14ac:dyDescent="0.25">
      <c r="A25" s="11" t="s">
        <v>54</v>
      </c>
      <c r="B25" s="148"/>
      <c r="C25" s="3" t="s">
        <v>24</v>
      </c>
      <c r="D25" s="22" t="s">
        <v>24</v>
      </c>
      <c r="E25" s="145"/>
      <c r="F25" s="145"/>
      <c r="G25" s="22" t="s">
        <v>24</v>
      </c>
      <c r="H25" s="22" t="s">
        <v>24</v>
      </c>
      <c r="I25" s="22" t="s">
        <v>24</v>
      </c>
      <c r="J25" s="145"/>
      <c r="K25" s="145"/>
      <c r="L25" s="22" t="s">
        <v>24</v>
      </c>
      <c r="M25" s="23"/>
    </row>
    <row r="26" spans="1:13" x14ac:dyDescent="0.25">
      <c r="A26" s="11" t="s">
        <v>55</v>
      </c>
      <c r="B26" s="148"/>
      <c r="C26" s="22" t="s">
        <v>56</v>
      </c>
      <c r="D26" s="22" t="s">
        <v>56</v>
      </c>
      <c r="E26" s="145"/>
      <c r="F26" s="145"/>
      <c r="G26" s="22" t="s">
        <v>56</v>
      </c>
      <c r="H26" s="22" t="s">
        <v>56</v>
      </c>
      <c r="I26" s="22" t="s">
        <v>56</v>
      </c>
      <c r="J26" s="145"/>
      <c r="K26" s="145"/>
      <c r="L26" s="22" t="s">
        <v>56</v>
      </c>
      <c r="M26" s="22" t="s">
        <v>56</v>
      </c>
    </row>
    <row r="27" spans="1:13" x14ac:dyDescent="0.25">
      <c r="A27" s="11" t="s">
        <v>59</v>
      </c>
      <c r="B27" s="148"/>
      <c r="C27" s="22" t="s">
        <v>56</v>
      </c>
      <c r="D27" s="22" t="s">
        <v>56</v>
      </c>
      <c r="E27" s="145"/>
      <c r="F27" s="145"/>
      <c r="G27" s="22" t="s">
        <v>56</v>
      </c>
      <c r="H27" s="22" t="s">
        <v>56</v>
      </c>
      <c r="I27" s="22" t="s">
        <v>56</v>
      </c>
      <c r="J27" s="145"/>
      <c r="K27" s="145"/>
      <c r="L27" s="22" t="s">
        <v>56</v>
      </c>
      <c r="M27" s="22" t="s">
        <v>56</v>
      </c>
    </row>
    <row r="28" spans="1:13" x14ac:dyDescent="0.25">
      <c r="A28" s="11" t="s">
        <v>94</v>
      </c>
      <c r="B28" s="148"/>
      <c r="C28" s="22"/>
      <c r="D28" s="22"/>
      <c r="E28" s="145"/>
      <c r="F28" s="145"/>
      <c r="G28" s="22"/>
      <c r="H28" s="22"/>
      <c r="I28" s="22"/>
      <c r="J28" s="145"/>
      <c r="K28" s="145"/>
      <c r="L28" s="22"/>
      <c r="M28" s="87"/>
    </row>
    <row r="29" spans="1:13" s="5" customFormat="1" ht="15.6" x14ac:dyDescent="0.25">
      <c r="A29" s="12" t="s">
        <v>60</v>
      </c>
      <c r="B29" s="148"/>
      <c r="C29" s="24"/>
      <c r="D29" s="24"/>
      <c r="E29" s="145"/>
      <c r="F29" s="145"/>
      <c r="G29" s="24"/>
      <c r="H29" s="24"/>
      <c r="I29" s="24"/>
      <c r="J29" s="145"/>
      <c r="K29" s="145"/>
      <c r="L29" s="24"/>
      <c r="M29" s="25"/>
    </row>
    <row r="30" spans="1:13" x14ac:dyDescent="0.25">
      <c r="A30" s="11" t="s">
        <v>61</v>
      </c>
      <c r="B30" s="148"/>
      <c r="C30" s="22" t="s">
        <v>13</v>
      </c>
      <c r="D30" s="22" t="s">
        <v>13</v>
      </c>
      <c r="E30" s="145"/>
      <c r="F30" s="145"/>
      <c r="G30" s="22" t="s">
        <v>13</v>
      </c>
      <c r="H30" s="22" t="s">
        <v>13</v>
      </c>
      <c r="I30" s="22" t="s">
        <v>13</v>
      </c>
      <c r="J30" s="145"/>
      <c r="K30" s="145"/>
      <c r="L30" s="22" t="s">
        <v>13</v>
      </c>
      <c r="M30" s="22" t="s">
        <v>13</v>
      </c>
    </row>
    <row r="31" spans="1:13" x14ac:dyDescent="0.25">
      <c r="A31" s="11" t="s">
        <v>64</v>
      </c>
      <c r="B31" s="148"/>
      <c r="C31" s="22" t="s">
        <v>24</v>
      </c>
      <c r="D31" s="22" t="s">
        <v>24</v>
      </c>
      <c r="E31" s="145"/>
      <c r="F31" s="145"/>
      <c r="G31" s="22" t="s">
        <v>24</v>
      </c>
      <c r="H31" s="22" t="s">
        <v>24</v>
      </c>
      <c r="I31" s="22" t="s">
        <v>24</v>
      </c>
      <c r="J31" s="145"/>
      <c r="K31" s="145"/>
      <c r="L31" s="22" t="s">
        <v>24</v>
      </c>
      <c r="M31" s="23" t="s">
        <v>24</v>
      </c>
    </row>
    <row r="32" spans="1:13" x14ac:dyDescent="0.25">
      <c r="A32" s="11" t="s">
        <v>65</v>
      </c>
      <c r="B32" s="148"/>
      <c r="C32" s="22" t="s">
        <v>24</v>
      </c>
      <c r="D32" s="22" t="s">
        <v>24</v>
      </c>
      <c r="E32" s="145"/>
      <c r="F32" s="145"/>
      <c r="G32" s="22" t="s">
        <v>24</v>
      </c>
      <c r="H32" s="22" t="s">
        <v>24</v>
      </c>
      <c r="I32" s="22" t="s">
        <v>24</v>
      </c>
      <c r="J32" s="145"/>
      <c r="K32" s="145"/>
      <c r="L32" s="22" t="s">
        <v>24</v>
      </c>
      <c r="M32" s="23" t="s">
        <v>24</v>
      </c>
    </row>
    <row r="33" spans="1:13" x14ac:dyDescent="0.25">
      <c r="A33" s="11" t="s">
        <v>66</v>
      </c>
      <c r="B33" s="148"/>
      <c r="C33" s="22" t="s">
        <v>24</v>
      </c>
      <c r="D33" s="22" t="s">
        <v>24</v>
      </c>
      <c r="E33" s="145"/>
      <c r="F33" s="145"/>
      <c r="G33" s="22" t="s">
        <v>24</v>
      </c>
      <c r="H33" s="22" t="s">
        <v>24</v>
      </c>
      <c r="I33" s="22" t="s">
        <v>24</v>
      </c>
      <c r="J33" s="145"/>
      <c r="K33" s="145"/>
      <c r="L33" s="22" t="s">
        <v>24</v>
      </c>
      <c r="M33" s="23" t="s">
        <v>24</v>
      </c>
    </row>
    <row r="34" spans="1:13" x14ac:dyDescent="0.25">
      <c r="A34" s="11" t="s">
        <v>94</v>
      </c>
      <c r="B34" s="148"/>
      <c r="C34" s="22"/>
      <c r="D34" s="22"/>
      <c r="E34" s="145"/>
      <c r="F34" s="145"/>
      <c r="G34" s="22"/>
      <c r="H34" s="22"/>
      <c r="I34" s="22"/>
      <c r="J34" s="145"/>
      <c r="K34" s="145"/>
      <c r="L34" s="22"/>
      <c r="M34" s="23"/>
    </row>
    <row r="35" spans="1:13" s="5" customFormat="1" ht="15.6" x14ac:dyDescent="0.25">
      <c r="A35" s="12" t="s">
        <v>67</v>
      </c>
      <c r="B35" s="148"/>
      <c r="C35" s="24"/>
      <c r="D35" s="24"/>
      <c r="E35" s="145"/>
      <c r="F35" s="145"/>
      <c r="G35" s="24"/>
      <c r="H35" s="24"/>
      <c r="I35" s="24"/>
      <c r="J35" s="145"/>
      <c r="K35" s="145"/>
      <c r="L35" s="24"/>
      <c r="M35" s="25"/>
    </row>
    <row r="36" spans="1:13" ht="30" x14ac:dyDescent="0.25">
      <c r="A36" s="11" t="s">
        <v>68</v>
      </c>
      <c r="B36" s="148"/>
      <c r="C36" s="22" t="s">
        <v>70</v>
      </c>
      <c r="D36" s="22" t="s">
        <v>70</v>
      </c>
      <c r="E36" s="145"/>
      <c r="F36" s="145"/>
      <c r="G36" s="22" t="s">
        <v>70</v>
      </c>
      <c r="H36" s="22" t="s">
        <v>70</v>
      </c>
      <c r="I36" s="22" t="s">
        <v>70</v>
      </c>
      <c r="J36" s="145"/>
      <c r="K36" s="145"/>
      <c r="L36" s="22" t="s">
        <v>70</v>
      </c>
      <c r="M36" s="22" t="s">
        <v>70</v>
      </c>
    </row>
    <row r="37" spans="1:13" x14ac:dyDescent="0.25">
      <c r="A37" s="40" t="s">
        <v>94</v>
      </c>
      <c r="B37" s="148"/>
      <c r="C37" s="26"/>
      <c r="D37" s="26"/>
      <c r="E37" s="145"/>
      <c r="F37" s="145"/>
      <c r="G37" s="26"/>
      <c r="H37" s="26"/>
      <c r="I37" s="26"/>
      <c r="J37" s="145"/>
      <c r="K37" s="145"/>
      <c r="L37" s="26"/>
      <c r="M37" s="27"/>
    </row>
    <row r="38" spans="1:13" s="5" customFormat="1" ht="31.2" x14ac:dyDescent="0.25">
      <c r="A38" s="10" t="s">
        <v>74</v>
      </c>
      <c r="B38" s="148"/>
      <c r="C38" s="20"/>
      <c r="D38" s="20"/>
      <c r="E38" s="145"/>
      <c r="F38" s="145"/>
      <c r="G38" s="20"/>
      <c r="H38" s="20"/>
      <c r="I38" s="20"/>
      <c r="J38" s="145"/>
      <c r="K38" s="145"/>
      <c r="L38" s="20"/>
      <c r="M38" s="21"/>
    </row>
    <row r="39" spans="1:13" s="5" customFormat="1" ht="15.6" x14ac:dyDescent="0.25">
      <c r="A39" s="12" t="s">
        <v>75</v>
      </c>
      <c r="B39" s="148"/>
      <c r="C39" s="24"/>
      <c r="D39" s="24"/>
      <c r="E39" s="145"/>
      <c r="F39" s="145"/>
      <c r="G39" s="24"/>
      <c r="H39" s="24"/>
      <c r="I39" s="24"/>
      <c r="J39" s="145"/>
      <c r="K39" s="145"/>
      <c r="L39" s="24"/>
      <c r="M39" s="25"/>
    </row>
    <row r="40" spans="1:13" x14ac:dyDescent="0.25">
      <c r="A40" s="11" t="s">
        <v>76</v>
      </c>
      <c r="B40" s="148"/>
      <c r="C40" s="22">
        <v>2</v>
      </c>
      <c r="D40" s="22">
        <v>2</v>
      </c>
      <c r="E40" s="145"/>
      <c r="F40" s="145"/>
      <c r="G40" s="22">
        <v>2</v>
      </c>
      <c r="H40" s="22">
        <v>2</v>
      </c>
      <c r="I40" s="22">
        <v>2</v>
      </c>
      <c r="J40" s="145"/>
      <c r="K40" s="145"/>
      <c r="L40" s="22">
        <v>2</v>
      </c>
      <c r="M40" s="22">
        <v>2</v>
      </c>
    </row>
    <row r="41" spans="1:13" x14ac:dyDescent="0.25">
      <c r="A41" s="11" t="s">
        <v>77</v>
      </c>
      <c r="B41" s="148"/>
      <c r="C41" s="22">
        <v>1</v>
      </c>
      <c r="D41" s="22">
        <v>1</v>
      </c>
      <c r="E41" s="145"/>
      <c r="F41" s="145"/>
      <c r="G41" s="22">
        <v>1</v>
      </c>
      <c r="H41" s="22">
        <v>1</v>
      </c>
      <c r="I41" s="22">
        <v>1</v>
      </c>
      <c r="J41" s="145"/>
      <c r="K41" s="145"/>
      <c r="L41" s="22">
        <v>1</v>
      </c>
      <c r="M41" s="22">
        <v>1</v>
      </c>
    </row>
    <row r="42" spans="1:13" ht="30" x14ac:dyDescent="0.25">
      <c r="A42" s="11" t="s">
        <v>78</v>
      </c>
      <c r="B42" s="148"/>
      <c r="C42" s="22">
        <v>1</v>
      </c>
      <c r="D42" s="22">
        <v>1</v>
      </c>
      <c r="E42" s="145"/>
      <c r="F42" s="145"/>
      <c r="G42" s="22">
        <v>1</v>
      </c>
      <c r="H42" s="22">
        <v>1</v>
      </c>
      <c r="I42" s="22">
        <v>1</v>
      </c>
      <c r="J42" s="145"/>
      <c r="K42" s="145"/>
      <c r="L42" s="22">
        <v>1</v>
      </c>
      <c r="M42" s="22">
        <v>1</v>
      </c>
    </row>
    <row r="43" spans="1:13" x14ac:dyDescent="0.25">
      <c r="A43" s="11" t="s">
        <v>94</v>
      </c>
      <c r="B43" s="148"/>
      <c r="C43" s="22"/>
      <c r="D43" s="22"/>
      <c r="E43" s="145"/>
      <c r="F43" s="145"/>
      <c r="G43" s="22"/>
      <c r="H43" s="22"/>
      <c r="I43" s="22"/>
      <c r="J43" s="145"/>
      <c r="K43" s="145"/>
      <c r="L43" s="22"/>
      <c r="M43" s="22"/>
    </row>
    <row r="44" spans="1:13" s="5" customFormat="1" ht="15.6" x14ac:dyDescent="0.25">
      <c r="A44" s="12" t="s">
        <v>79</v>
      </c>
      <c r="B44" s="148"/>
      <c r="C44" s="24"/>
      <c r="D44" s="24"/>
      <c r="E44" s="145"/>
      <c r="F44" s="145"/>
      <c r="G44" s="24"/>
      <c r="H44" s="24"/>
      <c r="I44" s="24"/>
      <c r="J44" s="145"/>
      <c r="K44" s="145"/>
      <c r="L44" s="24"/>
      <c r="M44" s="24"/>
    </row>
    <row r="45" spans="1:13" x14ac:dyDescent="0.25">
      <c r="A45" s="11" t="s">
        <v>80</v>
      </c>
      <c r="B45" s="148"/>
      <c r="C45" s="22" t="s">
        <v>24</v>
      </c>
      <c r="D45" s="22" t="s">
        <v>24</v>
      </c>
      <c r="E45" s="145"/>
      <c r="F45" s="145"/>
      <c r="G45" s="22" t="s">
        <v>24</v>
      </c>
      <c r="H45" s="22" t="s">
        <v>24</v>
      </c>
      <c r="I45" s="22" t="s">
        <v>24</v>
      </c>
      <c r="J45" s="145"/>
      <c r="K45" s="145"/>
      <c r="L45" s="22" t="s">
        <v>24</v>
      </c>
      <c r="M45" s="22" t="s">
        <v>24</v>
      </c>
    </row>
    <row r="46" spans="1:13" ht="30" x14ac:dyDescent="0.25">
      <c r="A46" s="11" t="s">
        <v>81</v>
      </c>
      <c r="B46" s="148"/>
      <c r="C46" s="22" t="s">
        <v>24</v>
      </c>
      <c r="D46" s="22">
        <v>2</v>
      </c>
      <c r="E46" s="145"/>
      <c r="F46" s="145"/>
      <c r="G46" s="22">
        <v>2</v>
      </c>
      <c r="H46" s="22">
        <v>2</v>
      </c>
      <c r="I46" s="22">
        <v>2</v>
      </c>
      <c r="J46" s="145"/>
      <c r="K46" s="145"/>
      <c r="L46" s="22">
        <v>2</v>
      </c>
      <c r="M46" s="22">
        <v>2</v>
      </c>
    </row>
    <row r="47" spans="1:13" x14ac:dyDescent="0.25">
      <c r="A47" s="11" t="s">
        <v>94</v>
      </c>
      <c r="B47" s="148"/>
      <c r="C47" s="22"/>
      <c r="D47" s="22"/>
      <c r="E47" s="145"/>
      <c r="F47" s="145"/>
      <c r="G47" s="22"/>
      <c r="H47" s="22"/>
      <c r="I47" s="22"/>
      <c r="J47" s="145"/>
      <c r="K47" s="145"/>
      <c r="L47" s="22"/>
      <c r="M47" s="22"/>
    </row>
    <row r="48" spans="1:13" s="5" customFormat="1" ht="15.6" x14ac:dyDescent="0.25">
      <c r="A48" s="12" t="s">
        <v>82</v>
      </c>
      <c r="B48" s="148"/>
      <c r="C48" s="24"/>
      <c r="D48" s="24"/>
      <c r="E48" s="145"/>
      <c r="F48" s="145"/>
      <c r="G48" s="24"/>
      <c r="H48" s="24"/>
      <c r="I48" s="24"/>
      <c r="J48" s="145"/>
      <c r="K48" s="145"/>
      <c r="L48" s="24"/>
      <c r="M48" s="24"/>
    </row>
    <row r="49" spans="1:13" x14ac:dyDescent="0.25">
      <c r="A49" s="11" t="s">
        <v>83</v>
      </c>
      <c r="B49" s="148"/>
      <c r="C49" s="22">
        <v>1</v>
      </c>
      <c r="D49" s="22">
        <v>1</v>
      </c>
      <c r="E49" s="145"/>
      <c r="F49" s="145"/>
      <c r="G49" s="22">
        <v>1</v>
      </c>
      <c r="H49" s="22">
        <v>1</v>
      </c>
      <c r="I49" s="22">
        <v>1</v>
      </c>
      <c r="J49" s="145"/>
      <c r="K49" s="145"/>
      <c r="L49" s="22">
        <v>1</v>
      </c>
      <c r="M49" s="22">
        <v>1</v>
      </c>
    </row>
    <row r="50" spans="1:13" ht="30" x14ac:dyDescent="0.25">
      <c r="A50" s="11" t="s">
        <v>84</v>
      </c>
      <c r="B50" s="148"/>
      <c r="C50" s="22">
        <v>2</v>
      </c>
      <c r="D50" s="22">
        <v>2</v>
      </c>
      <c r="E50" s="145"/>
      <c r="F50" s="145"/>
      <c r="G50" s="22">
        <v>2</v>
      </c>
      <c r="H50" s="22">
        <v>2</v>
      </c>
      <c r="I50" s="22">
        <v>2</v>
      </c>
      <c r="J50" s="145"/>
      <c r="K50" s="145"/>
      <c r="L50" s="22">
        <v>2</v>
      </c>
      <c r="M50" s="22">
        <v>2</v>
      </c>
    </row>
    <row r="51" spans="1:13" ht="30" x14ac:dyDescent="0.25">
      <c r="A51" s="11" t="s">
        <v>85</v>
      </c>
      <c r="B51" s="148"/>
      <c r="C51" s="22" t="s">
        <v>24</v>
      </c>
      <c r="D51" s="22" t="s">
        <v>24</v>
      </c>
      <c r="E51" s="145"/>
      <c r="F51" s="145"/>
      <c r="G51" s="22" t="s">
        <v>24</v>
      </c>
      <c r="H51" s="22" t="s">
        <v>24</v>
      </c>
      <c r="I51" s="22" t="s">
        <v>24</v>
      </c>
      <c r="J51" s="145"/>
      <c r="K51" s="145"/>
      <c r="L51" s="22" t="s">
        <v>24</v>
      </c>
      <c r="M51" s="22" t="s">
        <v>24</v>
      </c>
    </row>
    <row r="52" spans="1:13" x14ac:dyDescent="0.25">
      <c r="A52" s="11" t="s">
        <v>94</v>
      </c>
      <c r="B52" s="148"/>
      <c r="C52" s="22"/>
      <c r="D52" s="22"/>
      <c r="E52" s="145"/>
      <c r="F52" s="145"/>
      <c r="G52" s="22"/>
      <c r="H52" s="22"/>
      <c r="I52" s="22"/>
      <c r="J52" s="145"/>
      <c r="K52" s="145"/>
      <c r="L52" s="22"/>
      <c r="M52" s="22"/>
    </row>
    <row r="53" spans="1:13" s="5" customFormat="1" ht="15.6" x14ac:dyDescent="0.25">
      <c r="A53" s="12" t="s">
        <v>86</v>
      </c>
      <c r="B53" s="148"/>
      <c r="C53" s="24"/>
      <c r="D53" s="24"/>
      <c r="E53" s="145"/>
      <c r="F53" s="145"/>
      <c r="G53" s="24"/>
      <c r="H53" s="24"/>
      <c r="I53" s="24"/>
      <c r="J53" s="145"/>
      <c r="K53" s="145"/>
      <c r="L53" s="24"/>
      <c r="M53" s="24"/>
    </row>
    <row r="54" spans="1:13" x14ac:dyDescent="0.25">
      <c r="A54" s="11" t="s">
        <v>87</v>
      </c>
      <c r="B54" s="148"/>
      <c r="C54" s="22">
        <v>2</v>
      </c>
      <c r="D54" s="22">
        <v>2</v>
      </c>
      <c r="E54" s="145"/>
      <c r="F54" s="145"/>
      <c r="G54" s="22">
        <v>2</v>
      </c>
      <c r="H54" s="22">
        <v>2</v>
      </c>
      <c r="I54" s="22">
        <v>2</v>
      </c>
      <c r="J54" s="145"/>
      <c r="K54" s="145"/>
      <c r="L54" s="22">
        <v>2</v>
      </c>
      <c r="M54" s="22">
        <v>2</v>
      </c>
    </row>
    <row r="55" spans="1:13" x14ac:dyDescent="0.25">
      <c r="A55" s="11" t="s">
        <v>88</v>
      </c>
      <c r="B55" s="148"/>
      <c r="C55" s="22" t="s">
        <v>24</v>
      </c>
      <c r="D55" s="22" t="s">
        <v>24</v>
      </c>
      <c r="E55" s="145"/>
      <c r="F55" s="145"/>
      <c r="G55" s="22" t="s">
        <v>24</v>
      </c>
      <c r="H55" s="22" t="s">
        <v>24</v>
      </c>
      <c r="I55" s="22" t="s">
        <v>24</v>
      </c>
      <c r="J55" s="145"/>
      <c r="K55" s="145"/>
      <c r="L55" s="22" t="s">
        <v>24</v>
      </c>
      <c r="M55" s="22" t="s">
        <v>24</v>
      </c>
    </row>
    <row r="56" spans="1:13" ht="30" x14ac:dyDescent="0.25">
      <c r="A56" s="11" t="s">
        <v>119</v>
      </c>
      <c r="B56" s="148"/>
      <c r="C56" s="22">
        <v>2</v>
      </c>
      <c r="D56" s="22">
        <v>2</v>
      </c>
      <c r="E56" s="145"/>
      <c r="F56" s="145"/>
      <c r="G56" s="22">
        <v>2</v>
      </c>
      <c r="H56" s="22">
        <v>2</v>
      </c>
      <c r="I56" s="22">
        <v>2</v>
      </c>
      <c r="J56" s="145"/>
      <c r="K56" s="145"/>
      <c r="L56" s="22">
        <v>2</v>
      </c>
      <c r="M56" s="22">
        <v>2</v>
      </c>
    </row>
    <row r="57" spans="1:13" x14ac:dyDescent="0.25">
      <c r="A57" s="11" t="s">
        <v>90</v>
      </c>
      <c r="B57" s="148"/>
      <c r="C57" s="22" t="s">
        <v>24</v>
      </c>
      <c r="D57" s="22" t="s">
        <v>24</v>
      </c>
      <c r="E57" s="145"/>
      <c r="F57" s="145"/>
      <c r="G57" s="22" t="s">
        <v>24</v>
      </c>
      <c r="H57" s="22" t="s">
        <v>24</v>
      </c>
      <c r="I57" s="22" t="s">
        <v>24</v>
      </c>
      <c r="J57" s="145"/>
      <c r="K57" s="145"/>
      <c r="L57" s="22" t="s">
        <v>24</v>
      </c>
      <c r="M57" s="22" t="s">
        <v>24</v>
      </c>
    </row>
    <row r="58" spans="1:13" x14ac:dyDescent="0.25">
      <c r="A58" s="11" t="s">
        <v>94</v>
      </c>
      <c r="B58" s="148"/>
      <c r="C58" s="22"/>
      <c r="D58" s="22"/>
      <c r="E58" s="145"/>
      <c r="F58" s="145"/>
      <c r="G58" s="22"/>
      <c r="H58" s="22"/>
      <c r="I58" s="22"/>
      <c r="J58" s="145"/>
      <c r="K58" s="145"/>
      <c r="L58" s="22"/>
      <c r="M58" s="22"/>
    </row>
    <row r="59" spans="1:13" s="5" customFormat="1" ht="15.6" x14ac:dyDescent="0.25">
      <c r="A59" s="12" t="s">
        <v>54</v>
      </c>
      <c r="B59" s="148"/>
      <c r="C59" s="24"/>
      <c r="D59" s="24"/>
      <c r="E59" s="145"/>
      <c r="F59" s="145"/>
      <c r="G59" s="24"/>
      <c r="H59" s="24"/>
      <c r="I59" s="24"/>
      <c r="J59" s="145"/>
      <c r="K59" s="145"/>
      <c r="L59" s="24"/>
      <c r="M59" s="24"/>
    </row>
    <row r="60" spans="1:13" ht="30" x14ac:dyDescent="0.25">
      <c r="A60" s="11" t="s">
        <v>91</v>
      </c>
      <c r="B60" s="148"/>
      <c r="C60" s="22">
        <v>2</v>
      </c>
      <c r="D60" s="22">
        <v>2</v>
      </c>
      <c r="E60" s="145"/>
      <c r="F60" s="145"/>
      <c r="G60" s="22">
        <v>2</v>
      </c>
      <c r="H60" s="22">
        <v>2</v>
      </c>
      <c r="I60" s="22">
        <v>2</v>
      </c>
      <c r="J60" s="145"/>
      <c r="K60" s="145"/>
      <c r="L60" s="22">
        <v>2</v>
      </c>
      <c r="M60" s="22">
        <v>2</v>
      </c>
    </row>
    <row r="61" spans="1:13" x14ac:dyDescent="0.25">
      <c r="A61" s="11" t="s">
        <v>92</v>
      </c>
      <c r="B61" s="148"/>
      <c r="C61" s="22">
        <v>2</v>
      </c>
      <c r="D61" s="22">
        <v>2</v>
      </c>
      <c r="E61" s="145"/>
      <c r="F61" s="145"/>
      <c r="G61" s="22">
        <v>2</v>
      </c>
      <c r="H61" s="22">
        <v>2</v>
      </c>
      <c r="I61" s="22">
        <v>2</v>
      </c>
      <c r="J61" s="145"/>
      <c r="K61" s="145"/>
      <c r="L61" s="22">
        <v>2</v>
      </c>
      <c r="M61" s="22">
        <v>2</v>
      </c>
    </row>
    <row r="62" spans="1:13" ht="30" x14ac:dyDescent="0.25">
      <c r="A62" s="9" t="s">
        <v>93</v>
      </c>
      <c r="B62" s="149"/>
      <c r="C62" s="28">
        <v>1</v>
      </c>
      <c r="D62" s="28">
        <v>1</v>
      </c>
      <c r="E62" s="146"/>
      <c r="F62" s="146"/>
      <c r="G62" s="28">
        <v>1</v>
      </c>
      <c r="H62" s="28">
        <v>1</v>
      </c>
      <c r="I62" s="28">
        <v>1</v>
      </c>
      <c r="J62" s="146"/>
      <c r="K62" s="146"/>
      <c r="L62" s="28">
        <v>1</v>
      </c>
      <c r="M62" s="28">
        <v>1</v>
      </c>
    </row>
    <row r="63" spans="1:13" x14ac:dyDescent="0.25">
      <c r="A63" s="2" t="s">
        <v>94</v>
      </c>
    </row>
    <row r="77" spans="5:5" x14ac:dyDescent="0.25">
      <c r="E77"/>
    </row>
  </sheetData>
  <mergeCells count="5">
    <mergeCell ref="B6:B62"/>
    <mergeCell ref="E6:E62"/>
    <mergeCell ref="F6:F62"/>
    <mergeCell ref="J6:J62"/>
    <mergeCell ref="K6:K62"/>
  </mergeCells>
  <pageMargins left="0.7" right="0.7" top="0.78740157499999996" bottom="0.78740157499999996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900F-B8B0-4D10-ABDF-B8B766CB4D9A}">
  <sheetPr>
    <tabColor rgb="FFFFFF00"/>
  </sheetPr>
  <dimension ref="A1:M70"/>
  <sheetViews>
    <sheetView workbookViewId="0">
      <selection activeCell="C19" sqref="C19"/>
    </sheetView>
  </sheetViews>
  <sheetFormatPr baseColWidth="10" defaultColWidth="11.54296875" defaultRowHeight="15" x14ac:dyDescent="0.25"/>
  <cols>
    <col min="1" max="1" width="22.1796875" style="2" customWidth="1"/>
    <col min="2" max="16384" width="11.54296875" style="2"/>
  </cols>
  <sheetData>
    <row r="1" spans="1:13" x14ac:dyDescent="0.25">
      <c r="A1" s="4" t="s">
        <v>0</v>
      </c>
      <c r="B1" s="2" t="s">
        <v>95</v>
      </c>
      <c r="C1" s="2" t="s">
        <v>96</v>
      </c>
    </row>
    <row r="2" spans="1:13" x14ac:dyDescent="0.25">
      <c r="A2" s="4" t="s">
        <v>3</v>
      </c>
      <c r="B2" s="2" t="s">
        <v>4</v>
      </c>
    </row>
    <row r="4" spans="1:13" x14ac:dyDescent="0.25">
      <c r="A4" s="30" t="s">
        <v>5</v>
      </c>
      <c r="B4" s="31">
        <v>1</v>
      </c>
      <c r="C4" s="32">
        <v>2</v>
      </c>
      <c r="D4" s="32">
        <v>3</v>
      </c>
      <c r="E4" s="32">
        <v>4</v>
      </c>
      <c r="F4" s="32">
        <v>5</v>
      </c>
      <c r="G4" s="32">
        <v>6</v>
      </c>
      <c r="H4" s="32">
        <v>7</v>
      </c>
      <c r="I4" s="32">
        <v>8</v>
      </c>
      <c r="J4" s="32">
        <v>9</v>
      </c>
      <c r="K4" s="32">
        <v>10</v>
      </c>
      <c r="L4" s="32">
        <v>11</v>
      </c>
      <c r="M4" s="33">
        <v>12</v>
      </c>
    </row>
    <row r="5" spans="1:13" x14ac:dyDescent="0.25">
      <c r="A5" s="34" t="s">
        <v>6</v>
      </c>
      <c r="B5" s="35">
        <v>44449</v>
      </c>
      <c r="C5" s="36">
        <v>44456</v>
      </c>
      <c r="D5" s="36">
        <v>44463</v>
      </c>
      <c r="E5" s="36">
        <v>44470</v>
      </c>
      <c r="F5" s="36">
        <v>44477</v>
      </c>
      <c r="G5" s="36">
        <v>44484</v>
      </c>
      <c r="H5" s="36">
        <v>44491</v>
      </c>
      <c r="I5" s="36">
        <v>44498</v>
      </c>
      <c r="J5" s="36">
        <v>44505</v>
      </c>
      <c r="K5" s="36">
        <v>44512</v>
      </c>
      <c r="L5" s="36">
        <v>44519</v>
      </c>
      <c r="M5" s="37">
        <v>44526</v>
      </c>
    </row>
    <row r="6" spans="1:13" s="5" customFormat="1" ht="30" customHeight="1" x14ac:dyDescent="0.25">
      <c r="A6" s="38" t="s">
        <v>7</v>
      </c>
      <c r="B6" s="147"/>
      <c r="C6" s="20"/>
      <c r="D6" s="20"/>
      <c r="E6" s="144"/>
      <c r="F6" s="144" t="s">
        <v>11</v>
      </c>
      <c r="G6" s="20"/>
      <c r="H6" s="20"/>
      <c r="I6" s="20"/>
      <c r="J6" s="144" t="s">
        <v>10</v>
      </c>
      <c r="K6" s="144" t="s">
        <v>11</v>
      </c>
      <c r="L6" s="20"/>
      <c r="M6" s="21"/>
    </row>
    <row r="7" spans="1:13" x14ac:dyDescent="0.25">
      <c r="A7" s="11" t="s">
        <v>12</v>
      </c>
      <c r="B7" s="148"/>
      <c r="C7" s="22">
        <v>2</v>
      </c>
      <c r="D7" s="22">
        <v>2</v>
      </c>
      <c r="E7" s="145"/>
      <c r="F7" s="145"/>
      <c r="G7" s="22">
        <v>2</v>
      </c>
      <c r="H7" s="22">
        <v>2</v>
      </c>
      <c r="I7" s="22">
        <v>2</v>
      </c>
      <c r="J7" s="145"/>
      <c r="K7" s="145"/>
      <c r="L7" s="22">
        <v>2</v>
      </c>
      <c r="M7" s="22">
        <v>2</v>
      </c>
    </row>
    <row r="8" spans="1:13" ht="30" x14ac:dyDescent="0.25">
      <c r="A8" s="11" t="s">
        <v>15</v>
      </c>
      <c r="B8" s="148"/>
      <c r="C8" s="22">
        <v>2</v>
      </c>
      <c r="D8" s="22">
        <v>2</v>
      </c>
      <c r="E8" s="145"/>
      <c r="F8" s="145"/>
      <c r="G8" s="22">
        <v>2</v>
      </c>
      <c r="H8" s="22">
        <v>2</v>
      </c>
      <c r="I8" s="22">
        <v>2</v>
      </c>
      <c r="J8" s="145"/>
      <c r="K8" s="145"/>
      <c r="L8" s="22">
        <v>2</v>
      </c>
      <c r="M8" s="22">
        <v>2</v>
      </c>
    </row>
    <row r="9" spans="1:13" x14ac:dyDescent="0.25">
      <c r="A9" s="11" t="s">
        <v>18</v>
      </c>
      <c r="B9" s="148"/>
      <c r="C9" s="22">
        <v>2</v>
      </c>
      <c r="D9" s="22">
        <v>2</v>
      </c>
      <c r="E9" s="145"/>
      <c r="F9" s="145"/>
      <c r="G9" s="22">
        <v>2</v>
      </c>
      <c r="H9" s="22">
        <v>2</v>
      </c>
      <c r="I9" s="22">
        <v>2</v>
      </c>
      <c r="J9" s="145"/>
      <c r="K9" s="145"/>
      <c r="L9" s="22">
        <v>2</v>
      </c>
      <c r="M9" s="22">
        <v>2</v>
      </c>
    </row>
    <row r="10" spans="1:13" x14ac:dyDescent="0.25">
      <c r="A10" s="11" t="s">
        <v>23</v>
      </c>
      <c r="B10" s="148"/>
      <c r="C10" s="22" t="s">
        <v>24</v>
      </c>
      <c r="D10" s="22" t="s">
        <v>24</v>
      </c>
      <c r="E10" s="145"/>
      <c r="F10" s="145"/>
      <c r="G10" s="22" t="s">
        <v>24</v>
      </c>
      <c r="H10" s="22"/>
      <c r="I10" s="22"/>
      <c r="J10" s="145"/>
      <c r="K10" s="145"/>
      <c r="L10" s="22"/>
      <c r="M10" s="23"/>
    </row>
    <row r="11" spans="1:13" x14ac:dyDescent="0.25">
      <c r="A11" s="11" t="s">
        <v>25</v>
      </c>
      <c r="B11" s="148"/>
      <c r="C11" s="22">
        <v>3</v>
      </c>
      <c r="D11" s="22">
        <v>3</v>
      </c>
      <c r="E11" s="145"/>
      <c r="F11" s="145"/>
      <c r="G11" s="22">
        <v>3</v>
      </c>
      <c r="H11" s="22" t="s">
        <v>24</v>
      </c>
      <c r="I11" s="22">
        <v>2</v>
      </c>
      <c r="J11" s="145"/>
      <c r="K11" s="145"/>
      <c r="L11" s="22">
        <v>3</v>
      </c>
      <c r="M11" s="23" t="s">
        <v>24</v>
      </c>
    </row>
    <row r="12" spans="1:13" ht="30" x14ac:dyDescent="0.25">
      <c r="A12" s="11" t="s">
        <v>26</v>
      </c>
      <c r="B12" s="148"/>
      <c r="C12" s="22">
        <v>2</v>
      </c>
      <c r="D12" s="22">
        <v>2</v>
      </c>
      <c r="E12" s="145"/>
      <c r="F12" s="145"/>
      <c r="G12" s="22">
        <v>2</v>
      </c>
      <c r="H12" s="22">
        <v>2</v>
      </c>
      <c r="I12" s="22">
        <v>2</v>
      </c>
      <c r="J12" s="145"/>
      <c r="K12" s="145"/>
      <c r="L12" s="22">
        <v>2</v>
      </c>
      <c r="M12" s="22">
        <v>2</v>
      </c>
    </row>
    <row r="13" spans="1:13" x14ac:dyDescent="0.25">
      <c r="A13" s="11" t="s">
        <v>27</v>
      </c>
      <c r="B13" s="148"/>
      <c r="C13" s="22">
        <v>2</v>
      </c>
      <c r="D13" s="22">
        <v>2</v>
      </c>
      <c r="E13" s="145"/>
      <c r="F13" s="145"/>
      <c r="G13" s="22">
        <v>2</v>
      </c>
      <c r="H13" s="22">
        <v>2</v>
      </c>
      <c r="I13" s="22">
        <v>2</v>
      </c>
      <c r="J13" s="145"/>
      <c r="K13" s="145"/>
      <c r="L13" s="22">
        <v>2</v>
      </c>
      <c r="M13" s="22">
        <v>2</v>
      </c>
    </row>
    <row r="14" spans="1:13" x14ac:dyDescent="0.25">
      <c r="A14" s="11" t="s">
        <v>30</v>
      </c>
      <c r="B14" s="148"/>
      <c r="C14" s="22">
        <v>2</v>
      </c>
      <c r="D14" s="22">
        <v>2</v>
      </c>
      <c r="E14" s="145"/>
      <c r="F14" s="145"/>
      <c r="G14" s="22">
        <v>2</v>
      </c>
      <c r="H14" s="22">
        <v>2</v>
      </c>
      <c r="I14" s="22">
        <v>2</v>
      </c>
      <c r="J14" s="145"/>
      <c r="K14" s="145"/>
      <c r="L14" s="22">
        <v>2</v>
      </c>
      <c r="M14" s="22">
        <v>2</v>
      </c>
    </row>
    <row r="15" spans="1:13" x14ac:dyDescent="0.25">
      <c r="A15" s="11" t="s">
        <v>32</v>
      </c>
      <c r="B15" s="148"/>
      <c r="C15" s="22">
        <v>1</v>
      </c>
      <c r="D15" s="22">
        <v>2</v>
      </c>
      <c r="E15" s="145"/>
      <c r="F15" s="145"/>
      <c r="G15" s="22">
        <v>2</v>
      </c>
      <c r="H15" s="22">
        <v>2</v>
      </c>
      <c r="I15" s="22">
        <v>2</v>
      </c>
      <c r="J15" s="145"/>
      <c r="K15" s="145"/>
      <c r="L15" s="22">
        <v>2</v>
      </c>
      <c r="M15" s="22">
        <v>2</v>
      </c>
    </row>
    <row r="16" spans="1:13" x14ac:dyDescent="0.25">
      <c r="A16" s="11" t="s">
        <v>36</v>
      </c>
      <c r="B16" s="148"/>
      <c r="C16" s="22">
        <v>2</v>
      </c>
      <c r="D16" s="22">
        <v>2</v>
      </c>
      <c r="E16" s="145"/>
      <c r="F16" s="145"/>
      <c r="G16" s="22">
        <v>2</v>
      </c>
      <c r="H16" s="22">
        <v>2</v>
      </c>
      <c r="I16" s="22">
        <v>2</v>
      </c>
      <c r="J16" s="145"/>
      <c r="K16" s="145"/>
      <c r="L16" s="22">
        <v>2</v>
      </c>
      <c r="M16" s="22">
        <v>2</v>
      </c>
    </row>
    <row r="17" spans="1:13" x14ac:dyDescent="0.25">
      <c r="A17" s="39" t="s">
        <v>94</v>
      </c>
      <c r="B17" s="148"/>
      <c r="C17" s="93">
        <f>AVERAGE(C7:C16)</f>
        <v>2</v>
      </c>
      <c r="D17" s="93">
        <f>AVERAGE(D7:D16)</f>
        <v>2.1111111111111112</v>
      </c>
      <c r="E17" s="145"/>
      <c r="F17" s="145"/>
      <c r="G17" s="93">
        <f>AVERAGE(G7:G16)</f>
        <v>2.1111111111111112</v>
      </c>
      <c r="H17" s="93">
        <f>AVERAGE(H7:H16)</f>
        <v>2</v>
      </c>
      <c r="I17" s="93">
        <f>AVERAGE(I7:I16)</f>
        <v>2</v>
      </c>
      <c r="J17" s="145"/>
      <c r="K17" s="145"/>
      <c r="L17" s="93">
        <f>AVERAGE(L7:L16)</f>
        <v>2.1111111111111112</v>
      </c>
      <c r="M17" s="93">
        <f>AVERAGE(M7:M16)</f>
        <v>2</v>
      </c>
    </row>
    <row r="18" spans="1:13" s="5" customFormat="1" ht="15.6" x14ac:dyDescent="0.25">
      <c r="A18" s="12" t="s">
        <v>37</v>
      </c>
      <c r="B18" s="148"/>
      <c r="C18" s="24"/>
      <c r="D18" s="24"/>
      <c r="E18" s="145"/>
      <c r="F18" s="145"/>
      <c r="G18" s="24"/>
      <c r="H18" s="24"/>
      <c r="I18" s="24"/>
      <c r="J18" s="145"/>
      <c r="K18" s="145"/>
      <c r="L18" s="24"/>
      <c r="M18" s="25"/>
    </row>
    <row r="19" spans="1:13" s="5" customFormat="1" ht="15.6" x14ac:dyDescent="0.25">
      <c r="A19" s="12" t="s">
        <v>38</v>
      </c>
      <c r="B19" s="148"/>
      <c r="C19" s="24">
        <f>AVERAGE(C20:C22)</f>
        <v>1.6666666666666667</v>
      </c>
      <c r="D19" s="24">
        <f>AVERAGE(D20:D22)</f>
        <v>1</v>
      </c>
      <c r="E19" s="145"/>
      <c r="F19" s="145"/>
      <c r="G19" s="24">
        <f>AVERAGE(G20:G22)</f>
        <v>1</v>
      </c>
      <c r="H19" s="24">
        <f>AVERAGE(H20:H22)</f>
        <v>1</v>
      </c>
      <c r="I19" s="24">
        <f>AVERAGE(I20:I22)</f>
        <v>1</v>
      </c>
      <c r="J19" s="145"/>
      <c r="K19" s="145"/>
      <c r="L19" s="24">
        <f>AVERAGE(L20:L22)</f>
        <v>1</v>
      </c>
      <c r="M19" s="24">
        <f>AVERAGE(M20:M22)</f>
        <v>1</v>
      </c>
    </row>
    <row r="20" spans="1:13" ht="30" x14ac:dyDescent="0.25">
      <c r="A20" s="11" t="s">
        <v>39</v>
      </c>
      <c r="B20" s="148"/>
      <c r="C20" s="22">
        <v>1</v>
      </c>
      <c r="D20" s="22">
        <v>1</v>
      </c>
      <c r="E20" s="145"/>
      <c r="F20" s="145"/>
      <c r="G20" s="22">
        <v>1</v>
      </c>
      <c r="H20" s="22">
        <v>1</v>
      </c>
      <c r="I20" s="22">
        <v>1</v>
      </c>
      <c r="J20" s="145"/>
      <c r="K20" s="145"/>
      <c r="L20" s="22">
        <v>1</v>
      </c>
      <c r="M20" s="22">
        <v>1</v>
      </c>
    </row>
    <row r="21" spans="1:13" x14ac:dyDescent="0.25">
      <c r="A21" s="11" t="s">
        <v>47</v>
      </c>
      <c r="B21" s="148"/>
      <c r="C21" s="22">
        <v>1</v>
      </c>
      <c r="D21" s="22">
        <v>1</v>
      </c>
      <c r="E21" s="145"/>
      <c r="F21" s="145"/>
      <c r="G21" s="22">
        <v>1</v>
      </c>
      <c r="H21" s="22">
        <v>1</v>
      </c>
      <c r="I21" s="22">
        <v>1</v>
      </c>
      <c r="J21" s="145"/>
      <c r="K21" s="145"/>
      <c r="L21" s="22">
        <v>1</v>
      </c>
      <c r="M21" s="22">
        <v>1</v>
      </c>
    </row>
    <row r="22" spans="1:13" ht="30" x14ac:dyDescent="0.25">
      <c r="A22" s="11" t="s">
        <v>52</v>
      </c>
      <c r="B22" s="148"/>
      <c r="C22" s="22">
        <v>3</v>
      </c>
      <c r="D22" s="22" t="s">
        <v>24</v>
      </c>
      <c r="E22" s="145"/>
      <c r="F22" s="145"/>
      <c r="G22" s="22" t="s">
        <v>24</v>
      </c>
      <c r="H22" s="22" t="s">
        <v>24</v>
      </c>
      <c r="I22" s="22" t="s">
        <v>24</v>
      </c>
      <c r="J22" s="145"/>
      <c r="K22" s="145"/>
      <c r="L22" s="22" t="s">
        <v>24</v>
      </c>
      <c r="M22" s="23" t="s">
        <v>24</v>
      </c>
    </row>
    <row r="23" spans="1:13" s="5" customFormat="1" ht="15.6" x14ac:dyDescent="0.25">
      <c r="A23" s="12" t="s">
        <v>53</v>
      </c>
      <c r="B23" s="148"/>
      <c r="C23" s="24"/>
      <c r="D23" s="24"/>
      <c r="E23" s="145"/>
      <c r="F23" s="145"/>
      <c r="G23" s="24"/>
      <c r="H23" s="24"/>
      <c r="I23" s="24"/>
      <c r="J23" s="145"/>
      <c r="K23" s="145"/>
      <c r="L23" s="24"/>
      <c r="M23" s="25"/>
    </row>
    <row r="24" spans="1:13" x14ac:dyDescent="0.25">
      <c r="A24" s="11" t="s">
        <v>54</v>
      </c>
      <c r="B24" s="148"/>
      <c r="C24" s="3" t="s">
        <v>24</v>
      </c>
      <c r="D24" s="22" t="s">
        <v>24</v>
      </c>
      <c r="E24" s="145"/>
      <c r="F24" s="145"/>
      <c r="G24" s="22" t="s">
        <v>24</v>
      </c>
      <c r="H24" s="22" t="s">
        <v>24</v>
      </c>
      <c r="I24" s="22" t="s">
        <v>24</v>
      </c>
      <c r="J24" s="145"/>
      <c r="K24" s="145"/>
      <c r="L24" s="22" t="s">
        <v>24</v>
      </c>
      <c r="M24" s="23"/>
    </row>
    <row r="25" spans="1:13" x14ac:dyDescent="0.25">
      <c r="A25" s="11" t="s">
        <v>55</v>
      </c>
      <c r="B25" s="148"/>
      <c r="C25" s="22" t="s">
        <v>56</v>
      </c>
      <c r="D25" s="22" t="s">
        <v>56</v>
      </c>
      <c r="E25" s="145"/>
      <c r="F25" s="145"/>
      <c r="G25" s="22" t="s">
        <v>56</v>
      </c>
      <c r="H25" s="22" t="s">
        <v>56</v>
      </c>
      <c r="I25" s="22" t="s">
        <v>56</v>
      </c>
      <c r="J25" s="145"/>
      <c r="K25" s="145"/>
      <c r="L25" s="22" t="s">
        <v>56</v>
      </c>
      <c r="M25" s="22" t="s">
        <v>56</v>
      </c>
    </row>
    <row r="26" spans="1:13" x14ac:dyDescent="0.25">
      <c r="A26" s="11" t="s">
        <v>59</v>
      </c>
      <c r="B26" s="148"/>
      <c r="C26" s="22" t="s">
        <v>56</v>
      </c>
      <c r="D26" s="22" t="s">
        <v>56</v>
      </c>
      <c r="E26" s="145"/>
      <c r="F26" s="145"/>
      <c r="G26" s="22" t="s">
        <v>56</v>
      </c>
      <c r="H26" s="22" t="s">
        <v>56</v>
      </c>
      <c r="I26" s="22" t="s">
        <v>56</v>
      </c>
      <c r="J26" s="145"/>
      <c r="K26" s="145"/>
      <c r="L26" s="22" t="s">
        <v>56</v>
      </c>
      <c r="M26" s="22" t="s">
        <v>56</v>
      </c>
    </row>
    <row r="27" spans="1:13" s="5" customFormat="1" ht="15.6" x14ac:dyDescent="0.25">
      <c r="A27" s="12" t="s">
        <v>60</v>
      </c>
      <c r="B27" s="148"/>
      <c r="C27" s="24"/>
      <c r="D27" s="24"/>
      <c r="E27" s="145"/>
      <c r="F27" s="145"/>
      <c r="G27" s="24"/>
      <c r="H27" s="24"/>
      <c r="I27" s="24"/>
      <c r="J27" s="145"/>
      <c r="K27" s="145"/>
      <c r="L27" s="24"/>
      <c r="M27" s="25"/>
    </row>
    <row r="28" spans="1:13" x14ac:dyDescent="0.25">
      <c r="A28" s="11" t="s">
        <v>61</v>
      </c>
      <c r="B28" s="148"/>
      <c r="C28" s="22" t="s">
        <v>13</v>
      </c>
      <c r="D28" s="22" t="s">
        <v>13</v>
      </c>
      <c r="E28" s="145"/>
      <c r="F28" s="145"/>
      <c r="G28" s="22" t="s">
        <v>13</v>
      </c>
      <c r="H28" s="22" t="s">
        <v>13</v>
      </c>
      <c r="I28" s="22" t="s">
        <v>13</v>
      </c>
      <c r="J28" s="145"/>
      <c r="K28" s="145"/>
      <c r="L28" s="22" t="s">
        <v>13</v>
      </c>
      <c r="M28" s="22" t="s">
        <v>13</v>
      </c>
    </row>
    <row r="29" spans="1:13" x14ac:dyDescent="0.25">
      <c r="A29" s="11" t="s">
        <v>64</v>
      </c>
      <c r="B29" s="148"/>
      <c r="C29" s="22" t="s">
        <v>24</v>
      </c>
      <c r="D29" s="22" t="s">
        <v>24</v>
      </c>
      <c r="E29" s="145"/>
      <c r="F29" s="145"/>
      <c r="G29" s="22" t="s">
        <v>24</v>
      </c>
      <c r="H29" s="22" t="s">
        <v>24</v>
      </c>
      <c r="I29" s="22" t="s">
        <v>24</v>
      </c>
      <c r="J29" s="145"/>
      <c r="K29" s="145"/>
      <c r="L29" s="22" t="s">
        <v>24</v>
      </c>
      <c r="M29" s="23" t="s">
        <v>24</v>
      </c>
    </row>
    <row r="30" spans="1:13" x14ac:dyDescent="0.25">
      <c r="A30" s="11" t="s">
        <v>65</v>
      </c>
      <c r="B30" s="148"/>
      <c r="C30" s="22" t="s">
        <v>24</v>
      </c>
      <c r="D30" s="22" t="s">
        <v>24</v>
      </c>
      <c r="E30" s="145"/>
      <c r="F30" s="145"/>
      <c r="G30" s="22" t="s">
        <v>24</v>
      </c>
      <c r="H30" s="22" t="s">
        <v>24</v>
      </c>
      <c r="I30" s="22" t="s">
        <v>24</v>
      </c>
      <c r="J30" s="145"/>
      <c r="K30" s="145"/>
      <c r="L30" s="22" t="s">
        <v>24</v>
      </c>
      <c r="M30" s="23" t="s">
        <v>24</v>
      </c>
    </row>
    <row r="31" spans="1:13" x14ac:dyDescent="0.25">
      <c r="A31" s="11" t="s">
        <v>66</v>
      </c>
      <c r="B31" s="148"/>
      <c r="C31" s="22" t="s">
        <v>24</v>
      </c>
      <c r="D31" s="22" t="s">
        <v>24</v>
      </c>
      <c r="E31" s="145"/>
      <c r="F31" s="145"/>
      <c r="G31" s="22" t="s">
        <v>24</v>
      </c>
      <c r="H31" s="22" t="s">
        <v>24</v>
      </c>
      <c r="I31" s="22" t="s">
        <v>24</v>
      </c>
      <c r="J31" s="145"/>
      <c r="K31" s="145"/>
      <c r="L31" s="22" t="s">
        <v>24</v>
      </c>
      <c r="M31" s="23" t="s">
        <v>24</v>
      </c>
    </row>
    <row r="32" spans="1:13" s="5" customFormat="1" ht="15.6" x14ac:dyDescent="0.25">
      <c r="A32" s="12" t="s">
        <v>67</v>
      </c>
      <c r="B32" s="148"/>
      <c r="C32" s="24"/>
      <c r="D32" s="24"/>
      <c r="E32" s="145"/>
      <c r="F32" s="145"/>
      <c r="G32" s="24"/>
      <c r="H32" s="24"/>
      <c r="I32" s="24"/>
      <c r="J32" s="145"/>
      <c r="K32" s="145"/>
      <c r="L32" s="24"/>
      <c r="M32" s="25"/>
    </row>
    <row r="33" spans="1:13" ht="30" x14ac:dyDescent="0.25">
      <c r="A33" s="11" t="s">
        <v>68</v>
      </c>
      <c r="B33" s="148"/>
      <c r="C33" s="22" t="s">
        <v>70</v>
      </c>
      <c r="D33" s="22" t="s">
        <v>70</v>
      </c>
      <c r="E33" s="145"/>
      <c r="F33" s="145"/>
      <c r="G33" s="22" t="s">
        <v>70</v>
      </c>
      <c r="H33" s="22" t="s">
        <v>70</v>
      </c>
      <c r="I33" s="22" t="s">
        <v>70</v>
      </c>
      <c r="J33" s="145"/>
      <c r="K33" s="145"/>
      <c r="L33" s="22" t="s">
        <v>70</v>
      </c>
      <c r="M33" s="22" t="s">
        <v>70</v>
      </c>
    </row>
    <row r="34" spans="1:13" x14ac:dyDescent="0.25">
      <c r="A34" s="40"/>
      <c r="B34" s="148"/>
      <c r="C34" s="26"/>
      <c r="D34" s="26"/>
      <c r="E34" s="145"/>
      <c r="F34" s="145"/>
      <c r="G34" s="26"/>
      <c r="H34" s="26"/>
      <c r="I34" s="26"/>
      <c r="J34" s="145"/>
      <c r="K34" s="145"/>
      <c r="L34" s="26"/>
      <c r="M34" s="27"/>
    </row>
    <row r="35" spans="1:13" s="5" customFormat="1" ht="31.2" x14ac:dyDescent="0.25">
      <c r="A35" s="10" t="s">
        <v>74</v>
      </c>
      <c r="B35" s="148"/>
      <c r="C35" s="20"/>
      <c r="D35" s="20"/>
      <c r="E35" s="145"/>
      <c r="F35" s="145"/>
      <c r="G35" s="20"/>
      <c r="H35" s="20"/>
      <c r="I35" s="20"/>
      <c r="J35" s="145"/>
      <c r="K35" s="145"/>
      <c r="L35" s="20"/>
      <c r="M35" s="21"/>
    </row>
    <row r="36" spans="1:13" s="5" customFormat="1" ht="15.6" x14ac:dyDescent="0.25">
      <c r="A36" s="12" t="s">
        <v>75</v>
      </c>
      <c r="B36" s="148"/>
      <c r="C36" s="24"/>
      <c r="D36" s="24"/>
      <c r="E36" s="145"/>
      <c r="F36" s="145"/>
      <c r="G36" s="24"/>
      <c r="H36" s="24"/>
      <c r="I36" s="24"/>
      <c r="J36" s="145"/>
      <c r="K36" s="145"/>
      <c r="L36" s="24"/>
      <c r="M36" s="25"/>
    </row>
    <row r="37" spans="1:13" x14ac:dyDescent="0.25">
      <c r="A37" s="11" t="s">
        <v>76</v>
      </c>
      <c r="B37" s="148"/>
      <c r="C37" s="22">
        <v>2</v>
      </c>
      <c r="D37" s="22">
        <v>2</v>
      </c>
      <c r="E37" s="145"/>
      <c r="F37" s="145"/>
      <c r="G37" s="22">
        <v>2</v>
      </c>
      <c r="H37" s="22">
        <v>2</v>
      </c>
      <c r="I37" s="22">
        <v>2</v>
      </c>
      <c r="J37" s="145"/>
      <c r="K37" s="145"/>
      <c r="L37" s="22">
        <v>2</v>
      </c>
      <c r="M37" s="22">
        <v>2</v>
      </c>
    </row>
    <row r="38" spans="1:13" x14ac:dyDescent="0.25">
      <c r="A38" s="11" t="s">
        <v>77</v>
      </c>
      <c r="B38" s="148"/>
      <c r="C38" s="22">
        <v>1</v>
      </c>
      <c r="D38" s="22">
        <v>1</v>
      </c>
      <c r="E38" s="145"/>
      <c r="F38" s="145"/>
      <c r="G38" s="22">
        <v>1</v>
      </c>
      <c r="H38" s="22">
        <v>1</v>
      </c>
      <c r="I38" s="22">
        <v>1</v>
      </c>
      <c r="J38" s="145"/>
      <c r="K38" s="145"/>
      <c r="L38" s="22">
        <v>1</v>
      </c>
      <c r="M38" s="22">
        <v>1</v>
      </c>
    </row>
    <row r="39" spans="1:13" ht="30" x14ac:dyDescent="0.25">
      <c r="A39" s="11" t="s">
        <v>78</v>
      </c>
      <c r="B39" s="148"/>
      <c r="C39" s="22">
        <v>1</v>
      </c>
      <c r="D39" s="22">
        <v>1</v>
      </c>
      <c r="E39" s="145"/>
      <c r="F39" s="145"/>
      <c r="G39" s="22">
        <v>1</v>
      </c>
      <c r="H39" s="22">
        <v>1</v>
      </c>
      <c r="I39" s="22">
        <v>1</v>
      </c>
      <c r="J39" s="145"/>
      <c r="K39" s="145"/>
      <c r="L39" s="22">
        <v>1</v>
      </c>
      <c r="M39" s="22">
        <v>1</v>
      </c>
    </row>
    <row r="40" spans="1:13" s="5" customFormat="1" ht="15.6" x14ac:dyDescent="0.25">
      <c r="A40" s="12" t="s">
        <v>79</v>
      </c>
      <c r="B40" s="148"/>
      <c r="C40" s="24"/>
      <c r="D40" s="24"/>
      <c r="E40" s="145"/>
      <c r="F40" s="145"/>
      <c r="G40" s="24"/>
      <c r="H40" s="24"/>
      <c r="I40" s="24"/>
      <c r="J40" s="145"/>
      <c r="K40" s="145"/>
      <c r="L40" s="24"/>
      <c r="M40" s="24"/>
    </row>
    <row r="41" spans="1:13" x14ac:dyDescent="0.25">
      <c r="A41" s="11" t="s">
        <v>80</v>
      </c>
      <c r="B41" s="148"/>
      <c r="C41" s="22" t="s">
        <v>24</v>
      </c>
      <c r="D41" s="22" t="s">
        <v>24</v>
      </c>
      <c r="E41" s="145"/>
      <c r="F41" s="145"/>
      <c r="G41" s="22" t="s">
        <v>24</v>
      </c>
      <c r="H41" s="22" t="s">
        <v>24</v>
      </c>
      <c r="I41" s="22" t="s">
        <v>24</v>
      </c>
      <c r="J41" s="145"/>
      <c r="K41" s="145"/>
      <c r="L41" s="22" t="s">
        <v>24</v>
      </c>
      <c r="M41" s="22" t="s">
        <v>24</v>
      </c>
    </row>
    <row r="42" spans="1:13" ht="30" x14ac:dyDescent="0.25">
      <c r="A42" s="11" t="s">
        <v>81</v>
      </c>
      <c r="B42" s="148"/>
      <c r="C42" s="22" t="s">
        <v>24</v>
      </c>
      <c r="D42" s="22">
        <v>2</v>
      </c>
      <c r="E42" s="145"/>
      <c r="F42" s="145"/>
      <c r="G42" s="22">
        <v>2</v>
      </c>
      <c r="H42" s="22">
        <v>2</v>
      </c>
      <c r="I42" s="22">
        <v>2</v>
      </c>
      <c r="J42" s="145"/>
      <c r="K42" s="145"/>
      <c r="L42" s="22">
        <v>2</v>
      </c>
      <c r="M42" s="22">
        <v>2</v>
      </c>
    </row>
    <row r="43" spans="1:13" s="5" customFormat="1" ht="15.6" x14ac:dyDescent="0.25">
      <c r="A43" s="12" t="s">
        <v>82</v>
      </c>
      <c r="B43" s="148"/>
      <c r="C43" s="24"/>
      <c r="D43" s="24"/>
      <c r="E43" s="145"/>
      <c r="F43" s="145"/>
      <c r="G43" s="24"/>
      <c r="H43" s="24"/>
      <c r="I43" s="24"/>
      <c r="J43" s="145"/>
      <c r="K43" s="145"/>
      <c r="L43" s="24"/>
      <c r="M43" s="24"/>
    </row>
    <row r="44" spans="1:13" x14ac:dyDescent="0.25">
      <c r="A44" s="11" t="s">
        <v>83</v>
      </c>
      <c r="B44" s="148"/>
      <c r="C44" s="22">
        <v>1</v>
      </c>
      <c r="D44" s="22">
        <v>1</v>
      </c>
      <c r="E44" s="145"/>
      <c r="F44" s="145"/>
      <c r="G44" s="22">
        <v>1</v>
      </c>
      <c r="H44" s="22">
        <v>1</v>
      </c>
      <c r="I44" s="22">
        <v>1</v>
      </c>
      <c r="J44" s="145"/>
      <c r="K44" s="145"/>
      <c r="L44" s="22">
        <v>1</v>
      </c>
      <c r="M44" s="22">
        <v>1</v>
      </c>
    </row>
    <row r="45" spans="1:13" ht="30" x14ac:dyDescent="0.25">
      <c r="A45" s="11" t="s">
        <v>84</v>
      </c>
      <c r="B45" s="148"/>
      <c r="C45" s="22">
        <v>2</v>
      </c>
      <c r="D45" s="22">
        <v>2</v>
      </c>
      <c r="E45" s="145"/>
      <c r="F45" s="145"/>
      <c r="G45" s="22">
        <v>2</v>
      </c>
      <c r="H45" s="22">
        <v>2</v>
      </c>
      <c r="I45" s="22">
        <v>2</v>
      </c>
      <c r="J45" s="145"/>
      <c r="K45" s="145"/>
      <c r="L45" s="22">
        <v>2</v>
      </c>
      <c r="M45" s="22">
        <v>2</v>
      </c>
    </row>
    <row r="46" spans="1:13" ht="30" x14ac:dyDescent="0.25">
      <c r="A46" s="11" t="s">
        <v>85</v>
      </c>
      <c r="B46" s="148"/>
      <c r="C46" s="22" t="s">
        <v>24</v>
      </c>
      <c r="D46" s="22" t="s">
        <v>24</v>
      </c>
      <c r="E46" s="145"/>
      <c r="F46" s="145"/>
      <c r="G46" s="22" t="s">
        <v>24</v>
      </c>
      <c r="H46" s="22" t="s">
        <v>24</v>
      </c>
      <c r="I46" s="22" t="s">
        <v>24</v>
      </c>
      <c r="J46" s="145"/>
      <c r="K46" s="145"/>
      <c r="L46" s="22" t="s">
        <v>24</v>
      </c>
      <c r="M46" s="22" t="s">
        <v>24</v>
      </c>
    </row>
    <row r="47" spans="1:13" s="5" customFormat="1" ht="15.6" x14ac:dyDescent="0.25">
      <c r="A47" s="12" t="s">
        <v>86</v>
      </c>
      <c r="B47" s="148"/>
      <c r="C47" s="24"/>
      <c r="D47" s="24"/>
      <c r="E47" s="145"/>
      <c r="F47" s="145"/>
      <c r="G47" s="24"/>
      <c r="H47" s="24"/>
      <c r="I47" s="24"/>
      <c r="J47" s="145"/>
      <c r="K47" s="145"/>
      <c r="L47" s="24"/>
      <c r="M47" s="24"/>
    </row>
    <row r="48" spans="1:13" x14ac:dyDescent="0.25">
      <c r="A48" s="11" t="s">
        <v>87</v>
      </c>
      <c r="B48" s="148"/>
      <c r="C48" s="22">
        <v>2</v>
      </c>
      <c r="D48" s="22">
        <v>2</v>
      </c>
      <c r="E48" s="145"/>
      <c r="F48" s="145"/>
      <c r="G48" s="22">
        <v>2</v>
      </c>
      <c r="H48" s="22">
        <v>2</v>
      </c>
      <c r="I48" s="22">
        <v>2</v>
      </c>
      <c r="J48" s="145"/>
      <c r="K48" s="145"/>
      <c r="L48" s="22">
        <v>2</v>
      </c>
      <c r="M48" s="22">
        <v>2</v>
      </c>
    </row>
    <row r="49" spans="1:13" x14ac:dyDescent="0.25">
      <c r="A49" s="11" t="s">
        <v>88</v>
      </c>
      <c r="B49" s="148"/>
      <c r="C49" s="22" t="s">
        <v>24</v>
      </c>
      <c r="D49" s="22" t="s">
        <v>24</v>
      </c>
      <c r="E49" s="145"/>
      <c r="F49" s="145"/>
      <c r="G49" s="22" t="s">
        <v>24</v>
      </c>
      <c r="H49" s="22" t="s">
        <v>24</v>
      </c>
      <c r="I49" s="22" t="s">
        <v>24</v>
      </c>
      <c r="J49" s="145"/>
      <c r="K49" s="145"/>
      <c r="L49" s="22" t="s">
        <v>24</v>
      </c>
      <c r="M49" s="22" t="s">
        <v>24</v>
      </c>
    </row>
    <row r="50" spans="1:13" ht="30" x14ac:dyDescent="0.25">
      <c r="A50" s="11" t="s">
        <v>119</v>
      </c>
      <c r="B50" s="148"/>
      <c r="C50" s="22">
        <v>2</v>
      </c>
      <c r="D50" s="22">
        <v>2</v>
      </c>
      <c r="E50" s="145"/>
      <c r="F50" s="145"/>
      <c r="G50" s="22">
        <v>2</v>
      </c>
      <c r="H50" s="22">
        <v>2</v>
      </c>
      <c r="I50" s="22">
        <v>2</v>
      </c>
      <c r="J50" s="145"/>
      <c r="K50" s="145"/>
      <c r="L50" s="22">
        <v>2</v>
      </c>
      <c r="M50" s="22">
        <v>2</v>
      </c>
    </row>
    <row r="51" spans="1:13" x14ac:dyDescent="0.25">
      <c r="A51" s="11" t="s">
        <v>90</v>
      </c>
      <c r="B51" s="148"/>
      <c r="C51" s="22" t="s">
        <v>24</v>
      </c>
      <c r="D51" s="22" t="s">
        <v>24</v>
      </c>
      <c r="E51" s="145"/>
      <c r="F51" s="145"/>
      <c r="G51" s="22" t="s">
        <v>24</v>
      </c>
      <c r="H51" s="22" t="s">
        <v>24</v>
      </c>
      <c r="I51" s="22" t="s">
        <v>24</v>
      </c>
      <c r="J51" s="145"/>
      <c r="K51" s="145"/>
      <c r="L51" s="22" t="s">
        <v>24</v>
      </c>
      <c r="M51" s="22" t="s">
        <v>24</v>
      </c>
    </row>
    <row r="52" spans="1:13" s="5" customFormat="1" ht="15.6" x14ac:dyDescent="0.25">
      <c r="A52" s="12" t="s">
        <v>54</v>
      </c>
      <c r="B52" s="148"/>
      <c r="C52" s="24"/>
      <c r="D52" s="24"/>
      <c r="E52" s="145"/>
      <c r="F52" s="145"/>
      <c r="G52" s="24"/>
      <c r="H52" s="24"/>
      <c r="I52" s="24"/>
      <c r="J52" s="145"/>
      <c r="K52" s="145"/>
      <c r="L52" s="24"/>
      <c r="M52" s="24"/>
    </row>
    <row r="53" spans="1:13" ht="30" x14ac:dyDescent="0.25">
      <c r="A53" s="11" t="s">
        <v>91</v>
      </c>
      <c r="B53" s="148"/>
      <c r="C53" s="22">
        <v>2</v>
      </c>
      <c r="D53" s="22">
        <v>2</v>
      </c>
      <c r="E53" s="145"/>
      <c r="F53" s="145"/>
      <c r="G53" s="22">
        <v>2</v>
      </c>
      <c r="H53" s="22">
        <v>2</v>
      </c>
      <c r="I53" s="22">
        <v>2</v>
      </c>
      <c r="J53" s="145"/>
      <c r="K53" s="145"/>
      <c r="L53" s="22">
        <v>2</v>
      </c>
      <c r="M53" s="22">
        <v>2</v>
      </c>
    </row>
    <row r="54" spans="1:13" x14ac:dyDescent="0.25">
      <c r="A54" s="11" t="s">
        <v>92</v>
      </c>
      <c r="B54" s="148"/>
      <c r="C54" s="22">
        <v>2</v>
      </c>
      <c r="D54" s="22">
        <v>2</v>
      </c>
      <c r="E54" s="145"/>
      <c r="F54" s="145"/>
      <c r="G54" s="22">
        <v>2</v>
      </c>
      <c r="H54" s="22">
        <v>2</v>
      </c>
      <c r="I54" s="22">
        <v>2</v>
      </c>
      <c r="J54" s="145"/>
      <c r="K54" s="145"/>
      <c r="L54" s="22">
        <v>2</v>
      </c>
      <c r="M54" s="22">
        <v>2</v>
      </c>
    </row>
    <row r="55" spans="1:13" ht="30" x14ac:dyDescent="0.25">
      <c r="A55" s="9" t="s">
        <v>93</v>
      </c>
      <c r="B55" s="149"/>
      <c r="C55" s="28">
        <v>1</v>
      </c>
      <c r="D55" s="28">
        <v>1</v>
      </c>
      <c r="E55" s="146"/>
      <c r="F55" s="146"/>
      <c r="G55" s="28">
        <v>1</v>
      </c>
      <c r="H55" s="28">
        <v>1</v>
      </c>
      <c r="I55" s="28">
        <v>1</v>
      </c>
      <c r="J55" s="146"/>
      <c r="K55" s="146"/>
      <c r="L55" s="28">
        <v>1</v>
      </c>
      <c r="M55" s="28">
        <v>1</v>
      </c>
    </row>
    <row r="70" spans="5:5" x14ac:dyDescent="0.25">
      <c r="E70"/>
    </row>
  </sheetData>
  <mergeCells count="5">
    <mergeCell ref="B6:B55"/>
    <mergeCell ref="E6:E55"/>
    <mergeCell ref="F6:F55"/>
    <mergeCell ref="J6:J55"/>
    <mergeCell ref="K6:K55"/>
  </mergeCells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C4D48-4C6C-4AA2-8E76-4CDF6DCDBFF9}">
  <sheetPr>
    <tabColor rgb="FFFFFF00"/>
  </sheetPr>
  <dimension ref="A1:M55"/>
  <sheetViews>
    <sheetView topLeftCell="A13" zoomScale="85" zoomScaleNormal="85" workbookViewId="0">
      <selection activeCell="L28" sqref="L28:M31"/>
    </sheetView>
  </sheetViews>
  <sheetFormatPr baseColWidth="10" defaultColWidth="11.54296875" defaultRowHeight="15" x14ac:dyDescent="0.25"/>
  <cols>
    <col min="1" max="1" width="22.1796875" style="2" customWidth="1"/>
    <col min="2" max="16384" width="11.54296875" style="2"/>
  </cols>
  <sheetData>
    <row r="1" spans="1:13" x14ac:dyDescent="0.25">
      <c r="A1" s="4" t="s">
        <v>0</v>
      </c>
      <c r="B1" s="2" t="s">
        <v>120</v>
      </c>
      <c r="C1" s="2" t="s">
        <v>121</v>
      </c>
    </row>
    <row r="2" spans="1:13" x14ac:dyDescent="0.25">
      <c r="A2" s="4" t="s">
        <v>3</v>
      </c>
      <c r="B2" s="2" t="s">
        <v>122</v>
      </c>
    </row>
    <row r="3" spans="1:13" ht="15.6" thickBot="1" x14ac:dyDescent="0.3"/>
    <row r="4" spans="1:13" x14ac:dyDescent="0.25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3" ht="15.6" thickBot="1" x14ac:dyDescent="0.3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3" s="5" customFormat="1" x14ac:dyDescent="0.25">
      <c r="A6" s="41" t="s">
        <v>7</v>
      </c>
      <c r="B6" s="147" t="s">
        <v>8</v>
      </c>
      <c r="C6" s="144" t="s">
        <v>123</v>
      </c>
      <c r="D6" s="20"/>
      <c r="E6" s="144" t="s">
        <v>9</v>
      </c>
      <c r="F6" s="20"/>
      <c r="G6" s="20"/>
      <c r="H6" s="20"/>
      <c r="I6" s="20"/>
      <c r="J6" s="144" t="s">
        <v>10</v>
      </c>
      <c r="K6" s="144" t="s">
        <v>11</v>
      </c>
      <c r="L6" s="20"/>
      <c r="M6" s="21"/>
    </row>
    <row r="7" spans="1:13" ht="60" x14ac:dyDescent="0.25">
      <c r="A7" s="11" t="s">
        <v>12</v>
      </c>
      <c r="B7" s="148"/>
      <c r="C7" s="145"/>
      <c r="D7" s="22" t="s">
        <v>124</v>
      </c>
      <c r="E7" s="145"/>
      <c r="F7" s="22" t="s">
        <v>125</v>
      </c>
      <c r="G7" s="22" t="s">
        <v>124</v>
      </c>
      <c r="H7" s="22" t="s">
        <v>124</v>
      </c>
      <c r="I7" s="22" t="s">
        <v>126</v>
      </c>
      <c r="J7" s="145"/>
      <c r="K7" s="145"/>
      <c r="L7" s="22" t="s">
        <v>124</v>
      </c>
      <c r="M7" s="22" t="s">
        <v>124</v>
      </c>
    </row>
    <row r="8" spans="1:13" ht="30" x14ac:dyDescent="0.25">
      <c r="A8" s="11" t="s">
        <v>15</v>
      </c>
      <c r="B8" s="148"/>
      <c r="C8" s="145"/>
      <c r="D8" s="22" t="s">
        <v>127</v>
      </c>
      <c r="E8" s="145"/>
      <c r="F8" s="22" t="s">
        <v>128</v>
      </c>
      <c r="G8" s="22" t="s">
        <v>129</v>
      </c>
      <c r="H8" s="22"/>
      <c r="I8" s="22" t="s">
        <v>127</v>
      </c>
      <c r="J8" s="145"/>
      <c r="K8" s="145"/>
      <c r="L8" s="22"/>
      <c r="M8" s="22" t="s">
        <v>127</v>
      </c>
    </row>
    <row r="9" spans="1:13" ht="60" x14ac:dyDescent="0.25">
      <c r="A9" s="11" t="s">
        <v>18</v>
      </c>
      <c r="B9" s="148"/>
      <c r="C9" s="145"/>
      <c r="D9" s="22" t="s">
        <v>130</v>
      </c>
      <c r="E9" s="145"/>
      <c r="F9" s="22" t="s">
        <v>130</v>
      </c>
      <c r="G9" s="22" t="s">
        <v>130</v>
      </c>
      <c r="H9" s="22" t="s">
        <v>130</v>
      </c>
      <c r="I9" s="22" t="s">
        <v>131</v>
      </c>
      <c r="J9" s="145"/>
      <c r="K9" s="145"/>
      <c r="L9" s="22" t="s">
        <v>132</v>
      </c>
      <c r="M9" s="23" t="s">
        <v>132</v>
      </c>
    </row>
    <row r="10" spans="1:13" ht="45" x14ac:dyDescent="0.25">
      <c r="A10" s="11" t="s">
        <v>23</v>
      </c>
      <c r="B10" s="148"/>
      <c r="C10" s="145"/>
      <c r="D10" s="22" t="s">
        <v>133</v>
      </c>
      <c r="E10" s="145"/>
      <c r="F10" s="22" t="s">
        <v>133</v>
      </c>
      <c r="G10" s="22" t="s">
        <v>134</v>
      </c>
      <c r="H10" s="22" t="s">
        <v>135</v>
      </c>
      <c r="I10" s="22" t="s">
        <v>133</v>
      </c>
      <c r="J10" s="145"/>
      <c r="K10" s="145"/>
      <c r="L10" s="22" t="s">
        <v>133</v>
      </c>
      <c r="M10" s="23" t="s">
        <v>136</v>
      </c>
    </row>
    <row r="11" spans="1:13" x14ac:dyDescent="0.25">
      <c r="A11" s="11" t="s">
        <v>25</v>
      </c>
      <c r="B11" s="148"/>
      <c r="C11" s="145"/>
      <c r="D11" s="22" t="s">
        <v>137</v>
      </c>
      <c r="E11" s="145"/>
      <c r="F11" s="22" t="s">
        <v>137</v>
      </c>
      <c r="G11" s="22" t="s">
        <v>137</v>
      </c>
      <c r="H11" s="22" t="s">
        <v>137</v>
      </c>
      <c r="I11" s="22" t="s">
        <v>137</v>
      </c>
      <c r="J11" s="145"/>
      <c r="K11" s="145"/>
      <c r="L11" s="22" t="s">
        <v>137</v>
      </c>
      <c r="M11" s="23" t="s">
        <v>137</v>
      </c>
    </row>
    <row r="12" spans="1:13" ht="90" x14ac:dyDescent="0.25">
      <c r="A12" s="11" t="s">
        <v>26</v>
      </c>
      <c r="B12" s="148"/>
      <c r="C12" s="145"/>
      <c r="D12" s="22" t="s">
        <v>138</v>
      </c>
      <c r="E12" s="145"/>
      <c r="F12" s="22" t="s">
        <v>138</v>
      </c>
      <c r="G12" s="22" t="s">
        <v>138</v>
      </c>
      <c r="H12" s="22" t="s">
        <v>138</v>
      </c>
      <c r="I12" s="22" t="s">
        <v>139</v>
      </c>
      <c r="J12" s="145"/>
      <c r="K12" s="145"/>
      <c r="L12" s="22" t="s">
        <v>139</v>
      </c>
      <c r="M12" s="22" t="s">
        <v>139</v>
      </c>
    </row>
    <row r="13" spans="1:13" x14ac:dyDescent="0.25">
      <c r="A13" s="11" t="s">
        <v>27</v>
      </c>
      <c r="B13" s="148"/>
      <c r="C13" s="145"/>
      <c r="D13" s="22" t="s">
        <v>24</v>
      </c>
      <c r="E13" s="145"/>
      <c r="F13" s="22" t="s">
        <v>24</v>
      </c>
      <c r="G13" s="22" t="s">
        <v>24</v>
      </c>
      <c r="H13" s="22" t="s">
        <v>24</v>
      </c>
      <c r="I13" s="22" t="s">
        <v>24</v>
      </c>
      <c r="J13" s="145"/>
      <c r="K13" s="145"/>
      <c r="L13" s="22" t="s">
        <v>24</v>
      </c>
      <c r="M13" s="23" t="s">
        <v>24</v>
      </c>
    </row>
    <row r="14" spans="1:13" x14ac:dyDescent="0.25">
      <c r="A14" s="11" t="s">
        <v>30</v>
      </c>
      <c r="B14" s="148"/>
      <c r="C14" s="145"/>
      <c r="D14" s="22" t="s">
        <v>13</v>
      </c>
      <c r="E14" s="145"/>
      <c r="F14" s="22" t="s">
        <v>13</v>
      </c>
      <c r="G14" s="22" t="s">
        <v>13</v>
      </c>
      <c r="H14" s="22" t="s">
        <v>13</v>
      </c>
      <c r="I14" s="22" t="s">
        <v>13</v>
      </c>
      <c r="J14" s="145"/>
      <c r="K14" s="145"/>
      <c r="L14" s="22" t="s">
        <v>13</v>
      </c>
      <c r="M14" s="23" t="s">
        <v>13</v>
      </c>
    </row>
    <row r="15" spans="1:13" x14ac:dyDescent="0.25">
      <c r="A15" s="11" t="s">
        <v>32</v>
      </c>
      <c r="B15" s="148"/>
      <c r="C15" s="145"/>
      <c r="D15" s="22" t="s">
        <v>140</v>
      </c>
      <c r="E15" s="145"/>
      <c r="F15" s="22" t="s">
        <v>140</v>
      </c>
      <c r="G15" s="22" t="s">
        <v>140</v>
      </c>
      <c r="H15" s="22" t="s">
        <v>140</v>
      </c>
      <c r="I15" s="22" t="s">
        <v>140</v>
      </c>
      <c r="J15" s="145"/>
      <c r="K15" s="145"/>
      <c r="L15" s="22" t="s">
        <v>140</v>
      </c>
      <c r="M15" s="22" t="s">
        <v>140</v>
      </c>
    </row>
    <row r="16" spans="1:13" x14ac:dyDescent="0.25">
      <c r="A16" s="11" t="s">
        <v>36</v>
      </c>
      <c r="B16" s="148"/>
      <c r="C16" s="145"/>
      <c r="D16" s="22" t="s">
        <v>137</v>
      </c>
      <c r="E16" s="145"/>
      <c r="F16" s="22" t="s">
        <v>137</v>
      </c>
      <c r="G16" s="22" t="s">
        <v>137</v>
      </c>
      <c r="H16" s="22" t="s">
        <v>137</v>
      </c>
      <c r="I16" s="22" t="s">
        <v>137</v>
      </c>
      <c r="J16" s="145"/>
      <c r="K16" s="145"/>
      <c r="L16" s="22" t="s">
        <v>137</v>
      </c>
      <c r="M16" s="23" t="s">
        <v>137</v>
      </c>
    </row>
    <row r="17" spans="1:13" x14ac:dyDescent="0.25">
      <c r="A17" s="11"/>
      <c r="B17" s="148"/>
      <c r="C17" s="145"/>
      <c r="D17" s="22"/>
      <c r="E17" s="145"/>
      <c r="F17" s="22"/>
      <c r="G17" s="22"/>
      <c r="H17" s="22"/>
      <c r="I17" s="22"/>
      <c r="J17" s="145"/>
      <c r="K17" s="145"/>
      <c r="L17" s="22"/>
      <c r="M17" s="23"/>
    </row>
    <row r="18" spans="1:13" s="5" customFormat="1" ht="15.6" x14ac:dyDescent="0.25">
      <c r="A18" s="12" t="s">
        <v>37</v>
      </c>
      <c r="B18" s="148"/>
      <c r="C18" s="145"/>
      <c r="D18" s="24"/>
      <c r="E18" s="145"/>
      <c r="F18" s="24"/>
      <c r="G18" s="24"/>
      <c r="H18" s="24"/>
      <c r="I18" s="24"/>
      <c r="J18" s="145"/>
      <c r="K18" s="145"/>
      <c r="L18" s="24"/>
      <c r="M18" s="25"/>
    </row>
    <row r="19" spans="1:13" s="5" customFormat="1" ht="15.6" x14ac:dyDescent="0.25">
      <c r="A19" s="12" t="s">
        <v>38</v>
      </c>
      <c r="B19" s="148"/>
      <c r="C19" s="145"/>
      <c r="D19" s="24"/>
      <c r="E19" s="145"/>
      <c r="F19" s="24"/>
      <c r="G19" s="24"/>
      <c r="H19" s="24"/>
      <c r="I19" s="24"/>
      <c r="J19" s="145"/>
      <c r="K19" s="145"/>
      <c r="L19" s="24"/>
      <c r="M19" s="25"/>
    </row>
    <row r="20" spans="1:13" ht="45" x14ac:dyDescent="0.25">
      <c r="A20" s="11" t="s">
        <v>39</v>
      </c>
      <c r="B20" s="148"/>
      <c r="C20" s="145"/>
      <c r="D20" s="22" t="s">
        <v>141</v>
      </c>
      <c r="E20" s="145"/>
      <c r="F20" s="22" t="s">
        <v>49</v>
      </c>
      <c r="G20" s="22" t="s">
        <v>142</v>
      </c>
      <c r="H20" s="22" t="s">
        <v>142</v>
      </c>
      <c r="I20" s="22" t="s">
        <v>143</v>
      </c>
      <c r="J20" s="145"/>
      <c r="K20" s="145"/>
      <c r="L20" s="22" t="s">
        <v>144</v>
      </c>
      <c r="M20" s="23" t="s">
        <v>141</v>
      </c>
    </row>
    <row r="21" spans="1:13" x14ac:dyDescent="0.25">
      <c r="A21" s="11" t="s">
        <v>47</v>
      </c>
      <c r="B21" s="148"/>
      <c r="C21" s="145"/>
      <c r="D21" s="22" t="s">
        <v>24</v>
      </c>
      <c r="E21" s="145"/>
      <c r="F21" s="22" t="s">
        <v>24</v>
      </c>
      <c r="G21" s="22" t="s">
        <v>24</v>
      </c>
      <c r="H21" s="22" t="s">
        <v>24</v>
      </c>
      <c r="I21" s="22" t="s">
        <v>24</v>
      </c>
      <c r="J21" s="145"/>
      <c r="K21" s="145"/>
      <c r="L21" s="22" t="s">
        <v>24</v>
      </c>
      <c r="M21" s="22" t="s">
        <v>24</v>
      </c>
    </row>
    <row r="22" spans="1:13" ht="45" x14ac:dyDescent="0.25">
      <c r="A22" s="11" t="s">
        <v>52</v>
      </c>
      <c r="B22" s="148"/>
      <c r="C22" s="145"/>
      <c r="D22" s="22" t="s">
        <v>145</v>
      </c>
      <c r="E22" s="145"/>
      <c r="F22" s="22" t="s">
        <v>145</v>
      </c>
      <c r="G22" s="22" t="s">
        <v>145</v>
      </c>
      <c r="H22" s="22" t="s">
        <v>145</v>
      </c>
      <c r="I22" s="22" t="s">
        <v>145</v>
      </c>
      <c r="J22" s="145"/>
      <c r="K22" s="145"/>
      <c r="L22" s="22" t="s">
        <v>145</v>
      </c>
      <c r="M22" s="22" t="s">
        <v>145</v>
      </c>
    </row>
    <row r="23" spans="1:13" s="5" customFormat="1" ht="15.6" x14ac:dyDescent="0.25">
      <c r="A23" s="12" t="s">
        <v>53</v>
      </c>
      <c r="B23" s="148"/>
      <c r="C23" s="145"/>
      <c r="D23" s="24"/>
      <c r="E23" s="145"/>
      <c r="F23" s="24"/>
      <c r="G23" s="24"/>
      <c r="H23" s="24"/>
      <c r="I23" s="24"/>
      <c r="J23" s="145"/>
      <c r="K23" s="145"/>
      <c r="L23" s="24"/>
      <c r="M23" s="25"/>
    </row>
    <row r="24" spans="1:13" ht="30" x14ac:dyDescent="0.25">
      <c r="A24" s="11" t="s">
        <v>54</v>
      </c>
      <c r="B24" s="148"/>
      <c r="C24" s="145"/>
      <c r="D24" s="22" t="s">
        <v>146</v>
      </c>
      <c r="E24" s="145"/>
      <c r="F24" s="22" t="s">
        <v>147</v>
      </c>
      <c r="G24" s="22" t="s">
        <v>148</v>
      </c>
      <c r="H24" s="22" t="s">
        <v>149</v>
      </c>
      <c r="I24" s="22" t="s">
        <v>148</v>
      </c>
      <c r="J24" s="145"/>
      <c r="K24" s="145"/>
      <c r="L24" s="22" t="s">
        <v>150</v>
      </c>
      <c r="M24" s="23" t="s">
        <v>151</v>
      </c>
    </row>
    <row r="25" spans="1:13" x14ac:dyDescent="0.25">
      <c r="A25" s="11" t="s">
        <v>55</v>
      </c>
      <c r="B25" s="148"/>
      <c r="C25" s="145"/>
      <c r="D25" s="22" t="s">
        <v>24</v>
      </c>
      <c r="E25" s="145"/>
      <c r="F25" s="22" t="s">
        <v>24</v>
      </c>
      <c r="G25" s="22" t="s">
        <v>24</v>
      </c>
      <c r="H25" s="22" t="s">
        <v>24</v>
      </c>
      <c r="I25" s="22" t="s">
        <v>24</v>
      </c>
      <c r="J25" s="145"/>
      <c r="K25" s="145"/>
      <c r="L25" s="22" t="s">
        <v>24</v>
      </c>
      <c r="M25" s="23" t="s">
        <v>24</v>
      </c>
    </row>
    <row r="26" spans="1:13" x14ac:dyDescent="0.25">
      <c r="A26" s="11" t="s">
        <v>59</v>
      </c>
      <c r="B26" s="148"/>
      <c r="C26" s="145"/>
      <c r="D26" s="22" t="s">
        <v>24</v>
      </c>
      <c r="E26" s="145"/>
      <c r="F26" s="22" t="s">
        <v>24</v>
      </c>
      <c r="G26" s="22" t="s">
        <v>24</v>
      </c>
      <c r="H26" s="22" t="s">
        <v>24</v>
      </c>
      <c r="I26" s="22" t="s">
        <v>24</v>
      </c>
      <c r="J26" s="145"/>
      <c r="K26" s="145"/>
      <c r="L26" s="22" t="s">
        <v>24</v>
      </c>
      <c r="M26" s="23" t="s">
        <v>24</v>
      </c>
    </row>
    <row r="27" spans="1:13" s="5" customFormat="1" ht="15.6" x14ac:dyDescent="0.25">
      <c r="A27" s="12" t="s">
        <v>60</v>
      </c>
      <c r="B27" s="148"/>
      <c r="C27" s="145"/>
      <c r="D27" s="24"/>
      <c r="E27" s="145"/>
      <c r="F27" s="24"/>
      <c r="G27" s="24"/>
      <c r="H27" s="24"/>
      <c r="I27" s="24"/>
      <c r="J27" s="145"/>
      <c r="K27" s="145"/>
      <c r="L27" s="24"/>
      <c r="M27" s="25"/>
    </row>
    <row r="28" spans="1:13" ht="45" x14ac:dyDescent="0.25">
      <c r="A28" s="11" t="s">
        <v>61</v>
      </c>
      <c r="B28" s="148"/>
      <c r="C28" s="145"/>
      <c r="D28" s="22" t="s">
        <v>152</v>
      </c>
      <c r="E28" s="145"/>
      <c r="F28" s="22" t="s">
        <v>153</v>
      </c>
      <c r="G28" s="22" t="s">
        <v>154</v>
      </c>
      <c r="H28" s="22" t="s">
        <v>152</v>
      </c>
      <c r="I28" s="22" t="s">
        <v>155</v>
      </c>
      <c r="J28" s="145"/>
      <c r="K28" s="145"/>
      <c r="L28" s="22" t="s">
        <v>156</v>
      </c>
      <c r="M28" s="22" t="s">
        <v>152</v>
      </c>
    </row>
    <row r="29" spans="1:13" x14ac:dyDescent="0.25">
      <c r="A29" s="11" t="s">
        <v>64</v>
      </c>
      <c r="B29" s="148"/>
      <c r="C29" s="145"/>
      <c r="D29" s="22" t="s">
        <v>24</v>
      </c>
      <c r="E29" s="145"/>
      <c r="F29" s="22" t="s">
        <v>24</v>
      </c>
      <c r="G29" s="22" t="s">
        <v>24</v>
      </c>
      <c r="H29" s="22" t="s">
        <v>24</v>
      </c>
      <c r="I29" s="22" t="s">
        <v>24</v>
      </c>
      <c r="J29" s="145"/>
      <c r="K29" s="145"/>
      <c r="L29" s="22" t="s">
        <v>24</v>
      </c>
      <c r="M29" s="23" t="s">
        <v>24</v>
      </c>
    </row>
    <row r="30" spans="1:13" x14ac:dyDescent="0.25">
      <c r="A30" s="11" t="s">
        <v>65</v>
      </c>
      <c r="B30" s="148"/>
      <c r="C30" s="145"/>
      <c r="D30" s="22" t="s">
        <v>24</v>
      </c>
      <c r="E30" s="145"/>
      <c r="F30" s="22" t="s">
        <v>24</v>
      </c>
      <c r="G30" s="22" t="s">
        <v>24</v>
      </c>
      <c r="H30" s="22" t="s">
        <v>24</v>
      </c>
      <c r="I30" s="22" t="s">
        <v>24</v>
      </c>
      <c r="J30" s="145"/>
      <c r="K30" s="145"/>
      <c r="L30" s="22" t="s">
        <v>24</v>
      </c>
      <c r="M30" s="23" t="s">
        <v>24</v>
      </c>
    </row>
    <row r="31" spans="1:13" ht="60" x14ac:dyDescent="0.25">
      <c r="A31" s="11" t="s">
        <v>66</v>
      </c>
      <c r="B31" s="148"/>
      <c r="C31" s="145"/>
      <c r="D31" s="22" t="s">
        <v>734</v>
      </c>
      <c r="E31" s="145"/>
      <c r="F31" s="22" t="s">
        <v>157</v>
      </c>
      <c r="G31" s="22" t="s">
        <v>735</v>
      </c>
      <c r="H31" s="22" t="s">
        <v>137</v>
      </c>
      <c r="I31" s="22" t="s">
        <v>736</v>
      </c>
      <c r="J31" s="145"/>
      <c r="K31" s="145"/>
      <c r="L31" s="22" t="s">
        <v>737</v>
      </c>
      <c r="M31" s="22" t="s">
        <v>157</v>
      </c>
    </row>
    <row r="32" spans="1:13" s="5" customFormat="1" ht="15.6" x14ac:dyDescent="0.25">
      <c r="A32" s="12" t="s">
        <v>67</v>
      </c>
      <c r="B32" s="148"/>
      <c r="C32" s="145"/>
      <c r="D32" s="24"/>
      <c r="E32" s="145"/>
      <c r="F32" s="24"/>
      <c r="G32" s="24"/>
      <c r="H32" s="24"/>
      <c r="I32" s="24"/>
      <c r="J32" s="145"/>
      <c r="K32" s="145"/>
      <c r="L32" s="24"/>
      <c r="M32" s="25"/>
    </row>
    <row r="33" spans="1:13" ht="60" x14ac:dyDescent="0.25">
      <c r="A33" s="11" t="s">
        <v>68</v>
      </c>
      <c r="B33" s="148"/>
      <c r="C33" s="145"/>
      <c r="D33" s="22" t="s">
        <v>158</v>
      </c>
      <c r="E33" s="145"/>
      <c r="F33" s="22" t="s">
        <v>159</v>
      </c>
      <c r="G33" s="22" t="s">
        <v>158</v>
      </c>
      <c r="H33" s="22" t="s">
        <v>160</v>
      </c>
      <c r="I33" s="22" t="s">
        <v>158</v>
      </c>
      <c r="J33" s="145"/>
      <c r="K33" s="145"/>
      <c r="L33" s="22" t="s">
        <v>161</v>
      </c>
      <c r="M33" s="22" t="s">
        <v>158</v>
      </c>
    </row>
    <row r="34" spans="1:13" ht="15.6" thickBot="1" x14ac:dyDescent="0.3">
      <c r="A34" s="13"/>
      <c r="B34" s="148"/>
      <c r="C34" s="145"/>
      <c r="D34" s="26"/>
      <c r="E34" s="145"/>
      <c r="F34" s="26"/>
      <c r="G34" s="26"/>
      <c r="H34" s="26"/>
      <c r="I34" s="26"/>
      <c r="J34" s="145"/>
      <c r="K34" s="145"/>
      <c r="L34" s="26"/>
      <c r="M34" s="27"/>
    </row>
    <row r="35" spans="1:13" s="5" customFormat="1" ht="31.2" x14ac:dyDescent="0.25">
      <c r="A35" s="10" t="s">
        <v>74</v>
      </c>
      <c r="B35" s="148"/>
      <c r="C35" s="145"/>
      <c r="D35" s="20"/>
      <c r="E35" s="145"/>
      <c r="F35" s="20"/>
      <c r="G35" s="20"/>
      <c r="H35" s="20"/>
      <c r="I35" s="20"/>
      <c r="J35" s="145"/>
      <c r="K35" s="145"/>
      <c r="L35" s="20"/>
      <c r="M35" s="21"/>
    </row>
    <row r="36" spans="1:13" s="5" customFormat="1" ht="15.6" x14ac:dyDescent="0.25">
      <c r="A36" s="12" t="s">
        <v>75</v>
      </c>
      <c r="B36" s="148"/>
      <c r="C36" s="145"/>
      <c r="D36" s="24">
        <f>AVERAGE(D37:D39)</f>
        <v>1</v>
      </c>
      <c r="E36" s="145"/>
      <c r="F36" s="24">
        <f>AVERAGE(F37:F39)</f>
        <v>1</v>
      </c>
      <c r="G36" s="24">
        <f>AVERAGE(G37:G39)</f>
        <v>1</v>
      </c>
      <c r="H36" s="24">
        <f>AVERAGE(H37:H39)</f>
        <v>1</v>
      </c>
      <c r="I36" s="24">
        <f>AVERAGE(I37:I39)</f>
        <v>1</v>
      </c>
      <c r="J36" s="145"/>
      <c r="K36" s="145"/>
      <c r="L36" s="24">
        <f>AVERAGE(L37:L39)</f>
        <v>1</v>
      </c>
      <c r="M36" s="24">
        <f>AVERAGE(M37:M39)</f>
        <v>1</v>
      </c>
    </row>
    <row r="37" spans="1:13" x14ac:dyDescent="0.25">
      <c r="A37" s="11" t="s">
        <v>76</v>
      </c>
      <c r="B37" s="148"/>
      <c r="C37" s="145"/>
      <c r="D37" s="22">
        <v>1</v>
      </c>
      <c r="E37" s="145"/>
      <c r="F37" s="22">
        <v>1</v>
      </c>
      <c r="G37" s="22">
        <v>1</v>
      </c>
      <c r="H37" s="22">
        <v>1</v>
      </c>
      <c r="I37" s="22">
        <v>1</v>
      </c>
      <c r="J37" s="145"/>
      <c r="K37" s="145"/>
      <c r="L37" s="22">
        <v>1</v>
      </c>
      <c r="M37" s="23">
        <v>1</v>
      </c>
    </row>
    <row r="38" spans="1:13" x14ac:dyDescent="0.25">
      <c r="A38" s="11" t="s">
        <v>77</v>
      </c>
      <c r="B38" s="148"/>
      <c r="C38" s="145"/>
      <c r="D38" s="22">
        <v>1</v>
      </c>
      <c r="E38" s="145"/>
      <c r="F38" s="22">
        <v>1</v>
      </c>
      <c r="G38" s="22">
        <v>1</v>
      </c>
      <c r="H38" s="22">
        <v>1</v>
      </c>
      <c r="I38" s="22">
        <v>1</v>
      </c>
      <c r="J38" s="145"/>
      <c r="K38" s="145"/>
      <c r="L38" s="22">
        <v>1</v>
      </c>
      <c r="M38" s="23">
        <v>1</v>
      </c>
    </row>
    <row r="39" spans="1:13" ht="30" x14ac:dyDescent="0.25">
      <c r="A39" s="11" t="s">
        <v>78</v>
      </c>
      <c r="B39" s="148"/>
      <c r="C39" s="145"/>
      <c r="D39" s="22">
        <v>1</v>
      </c>
      <c r="E39" s="145"/>
      <c r="F39" s="22">
        <v>1</v>
      </c>
      <c r="G39" s="22">
        <v>1</v>
      </c>
      <c r="H39" s="22">
        <v>1</v>
      </c>
      <c r="I39" s="22">
        <v>1</v>
      </c>
      <c r="J39" s="145"/>
      <c r="K39" s="145"/>
      <c r="L39" s="22">
        <v>1</v>
      </c>
      <c r="M39" s="23">
        <v>1</v>
      </c>
    </row>
    <row r="40" spans="1:13" s="5" customFormat="1" ht="15.6" x14ac:dyDescent="0.25">
      <c r="A40" s="12" t="s">
        <v>79</v>
      </c>
      <c r="B40" s="148"/>
      <c r="C40" s="145"/>
      <c r="D40" s="24">
        <f>AVERAGE(D41:D42)</f>
        <v>1</v>
      </c>
      <c r="E40" s="145"/>
      <c r="F40" s="24">
        <f>AVERAGE(F41:F42)</f>
        <v>1</v>
      </c>
      <c r="G40" s="24">
        <f>AVERAGE(G41:G42)</f>
        <v>1</v>
      </c>
      <c r="H40" s="24">
        <f>AVERAGE(H41:H42)</f>
        <v>1</v>
      </c>
      <c r="I40" s="24">
        <f>AVERAGE(I41:I42)</f>
        <v>1</v>
      </c>
      <c r="J40" s="145"/>
      <c r="K40" s="145"/>
      <c r="L40" s="24">
        <f>AVERAGE(L41:L42)</f>
        <v>1</v>
      </c>
      <c r="M40" s="24">
        <f>AVERAGE(M41:M42)</f>
        <v>1</v>
      </c>
    </row>
    <row r="41" spans="1:13" x14ac:dyDescent="0.25">
      <c r="A41" s="11" t="s">
        <v>80</v>
      </c>
      <c r="B41" s="148"/>
      <c r="C41" s="145"/>
      <c r="D41" s="22" t="s">
        <v>24</v>
      </c>
      <c r="E41" s="145"/>
      <c r="F41" s="22" t="s">
        <v>24</v>
      </c>
      <c r="G41" s="22" t="s">
        <v>24</v>
      </c>
      <c r="H41" s="22" t="s">
        <v>24</v>
      </c>
      <c r="I41" s="22" t="s">
        <v>24</v>
      </c>
      <c r="J41" s="145"/>
      <c r="K41" s="145"/>
      <c r="L41" s="22" t="s">
        <v>24</v>
      </c>
      <c r="M41" s="23" t="s">
        <v>24</v>
      </c>
    </row>
    <row r="42" spans="1:13" ht="30" x14ac:dyDescent="0.25">
      <c r="A42" s="11" t="s">
        <v>81</v>
      </c>
      <c r="B42" s="148"/>
      <c r="C42" s="145"/>
      <c r="D42" s="22">
        <v>1</v>
      </c>
      <c r="E42" s="145"/>
      <c r="F42" s="22">
        <v>1</v>
      </c>
      <c r="G42" s="22">
        <v>1</v>
      </c>
      <c r="H42" s="22">
        <v>1</v>
      </c>
      <c r="I42" s="22">
        <v>1</v>
      </c>
      <c r="J42" s="145"/>
      <c r="K42" s="145"/>
      <c r="L42" s="22">
        <v>1</v>
      </c>
      <c r="M42" s="23">
        <v>1</v>
      </c>
    </row>
    <row r="43" spans="1:13" s="5" customFormat="1" ht="15.6" x14ac:dyDescent="0.25">
      <c r="A43" s="12" t="s">
        <v>82</v>
      </c>
      <c r="B43" s="148"/>
      <c r="C43" s="145"/>
      <c r="D43" s="24">
        <f>AVERAGE(D44:D46)</f>
        <v>1</v>
      </c>
      <c r="E43" s="145"/>
      <c r="F43" s="24">
        <f>AVERAGE(F44:F46)</f>
        <v>1</v>
      </c>
      <c r="G43" s="24">
        <f>AVERAGE(G44:G46)</f>
        <v>1</v>
      </c>
      <c r="H43" s="24">
        <f>AVERAGE(H44:H46)</f>
        <v>1</v>
      </c>
      <c r="I43" s="24">
        <f>AVERAGE(I44:I46)</f>
        <v>1</v>
      </c>
      <c r="J43" s="145"/>
      <c r="K43" s="145"/>
      <c r="L43" s="24">
        <f>AVERAGE(L44:L46)</f>
        <v>1</v>
      </c>
      <c r="M43" s="24">
        <f>AVERAGE(M44:M46)</f>
        <v>1</v>
      </c>
    </row>
    <row r="44" spans="1:13" x14ac:dyDescent="0.25">
      <c r="A44" s="11" t="s">
        <v>83</v>
      </c>
      <c r="B44" s="148"/>
      <c r="C44" s="145"/>
      <c r="D44" s="22">
        <v>1</v>
      </c>
      <c r="E44" s="145"/>
      <c r="F44" s="22">
        <v>1</v>
      </c>
      <c r="G44" s="22">
        <v>1</v>
      </c>
      <c r="H44" s="22">
        <v>1</v>
      </c>
      <c r="I44" s="22">
        <v>1</v>
      </c>
      <c r="J44" s="145"/>
      <c r="K44" s="145"/>
      <c r="L44" s="22">
        <v>1</v>
      </c>
      <c r="M44" s="23">
        <v>1</v>
      </c>
    </row>
    <row r="45" spans="1:13" ht="30" x14ac:dyDescent="0.25">
      <c r="A45" s="11" t="s">
        <v>84</v>
      </c>
      <c r="B45" s="148"/>
      <c r="C45" s="145"/>
      <c r="D45" s="22">
        <v>1</v>
      </c>
      <c r="E45" s="145"/>
      <c r="F45" s="22">
        <v>1</v>
      </c>
      <c r="G45" s="22">
        <v>1</v>
      </c>
      <c r="H45" s="22">
        <v>1</v>
      </c>
      <c r="I45" s="22">
        <v>1</v>
      </c>
      <c r="J45" s="145"/>
      <c r="K45" s="145"/>
      <c r="L45" s="22">
        <v>1</v>
      </c>
      <c r="M45" s="23">
        <v>1</v>
      </c>
    </row>
    <row r="46" spans="1:13" ht="30" x14ac:dyDescent="0.25">
      <c r="A46" s="11" t="s">
        <v>85</v>
      </c>
      <c r="B46" s="148"/>
      <c r="C46" s="145"/>
      <c r="D46" s="22">
        <v>1</v>
      </c>
      <c r="E46" s="145"/>
      <c r="F46" s="22">
        <v>1</v>
      </c>
      <c r="G46" s="22">
        <v>1</v>
      </c>
      <c r="H46" s="22">
        <v>1</v>
      </c>
      <c r="I46" s="22">
        <v>1</v>
      </c>
      <c r="J46" s="145"/>
      <c r="K46" s="145"/>
      <c r="L46" s="22">
        <v>1</v>
      </c>
      <c r="M46" s="23">
        <v>1</v>
      </c>
    </row>
    <row r="47" spans="1:13" s="5" customFormat="1" ht="15.6" x14ac:dyDescent="0.25">
      <c r="A47" s="12" t="s">
        <v>86</v>
      </c>
      <c r="B47" s="148"/>
      <c r="C47" s="145"/>
      <c r="D47" s="24">
        <f>AVERAGE(D48:D51)</f>
        <v>1</v>
      </c>
      <c r="E47" s="145"/>
      <c r="F47" s="24">
        <f>AVERAGE(F48:F51)</f>
        <v>1.3333333333333333</v>
      </c>
      <c r="G47" s="24">
        <f>AVERAGE(G48:G51)</f>
        <v>1.3333333333333333</v>
      </c>
      <c r="H47" s="24">
        <f>AVERAGE(H48:H51)</f>
        <v>1.3333333333333333</v>
      </c>
      <c r="I47" s="24">
        <f>AVERAGE(I48:I51)</f>
        <v>1.3333333333333333</v>
      </c>
      <c r="J47" s="145"/>
      <c r="K47" s="145"/>
      <c r="L47" s="24">
        <f>AVERAGE(L48:L51)</f>
        <v>1.3333333333333333</v>
      </c>
      <c r="M47" s="24">
        <f>AVERAGE(M48:M51)</f>
        <v>1.3333333333333333</v>
      </c>
    </row>
    <row r="48" spans="1:13" x14ac:dyDescent="0.25">
      <c r="A48" s="11" t="s">
        <v>87</v>
      </c>
      <c r="B48" s="148"/>
      <c r="C48" s="145"/>
      <c r="D48" s="22">
        <v>1</v>
      </c>
      <c r="E48" s="145"/>
      <c r="F48" s="22">
        <v>2</v>
      </c>
      <c r="G48" s="22">
        <v>2</v>
      </c>
      <c r="H48" s="22">
        <v>2</v>
      </c>
      <c r="I48" s="22">
        <v>2</v>
      </c>
      <c r="J48" s="145"/>
      <c r="K48" s="145"/>
      <c r="L48" s="22">
        <v>2</v>
      </c>
      <c r="M48" s="23">
        <v>2</v>
      </c>
    </row>
    <row r="49" spans="1:13" x14ac:dyDescent="0.25">
      <c r="A49" s="11" t="s">
        <v>88</v>
      </c>
      <c r="B49" s="148"/>
      <c r="C49" s="145"/>
      <c r="D49" s="22">
        <v>1</v>
      </c>
      <c r="E49" s="145"/>
      <c r="F49" s="22">
        <v>1</v>
      </c>
      <c r="G49" s="22">
        <v>1</v>
      </c>
      <c r="H49" s="22">
        <v>1</v>
      </c>
      <c r="I49" s="22">
        <v>1</v>
      </c>
      <c r="J49" s="145"/>
      <c r="K49" s="145"/>
      <c r="L49" s="22">
        <v>1</v>
      </c>
      <c r="M49" s="23">
        <v>1</v>
      </c>
    </row>
    <row r="50" spans="1:13" ht="30" x14ac:dyDescent="0.25">
      <c r="A50" s="11" t="s">
        <v>89</v>
      </c>
      <c r="B50" s="148"/>
      <c r="C50" s="145"/>
      <c r="D50" s="22">
        <v>1</v>
      </c>
      <c r="E50" s="145"/>
      <c r="F50" s="22">
        <v>1</v>
      </c>
      <c r="G50" s="22">
        <v>1</v>
      </c>
      <c r="H50" s="22">
        <v>1</v>
      </c>
      <c r="I50" s="22">
        <v>1</v>
      </c>
      <c r="J50" s="145"/>
      <c r="K50" s="145"/>
      <c r="L50" s="22">
        <v>1</v>
      </c>
      <c r="M50" s="23">
        <v>1</v>
      </c>
    </row>
    <row r="51" spans="1:13" x14ac:dyDescent="0.25">
      <c r="A51" s="11" t="s">
        <v>90</v>
      </c>
      <c r="B51" s="148"/>
      <c r="C51" s="145"/>
      <c r="D51" s="22" t="s">
        <v>24</v>
      </c>
      <c r="E51" s="145"/>
      <c r="F51" s="22" t="s">
        <v>24</v>
      </c>
      <c r="G51" s="22" t="s">
        <v>24</v>
      </c>
      <c r="H51" s="22" t="s">
        <v>24</v>
      </c>
      <c r="I51" s="22" t="s">
        <v>24</v>
      </c>
      <c r="J51" s="145"/>
      <c r="K51" s="145"/>
      <c r="L51" s="22" t="s">
        <v>24</v>
      </c>
      <c r="M51" s="23" t="s">
        <v>24</v>
      </c>
    </row>
    <row r="52" spans="1:13" s="5" customFormat="1" ht="15.6" x14ac:dyDescent="0.25">
      <c r="A52" s="12" t="s">
        <v>54</v>
      </c>
      <c r="B52" s="148"/>
      <c r="C52" s="145"/>
      <c r="D52" s="24">
        <f>AVERAGE(D53:D55)</f>
        <v>1</v>
      </c>
      <c r="E52" s="145"/>
      <c r="F52" s="24">
        <f>AVERAGE(F53:F55)</f>
        <v>1</v>
      </c>
      <c r="G52" s="24">
        <f>AVERAGE(G53:G55)</f>
        <v>1</v>
      </c>
      <c r="H52" s="24">
        <f>AVERAGE(H53:H55)</f>
        <v>1</v>
      </c>
      <c r="I52" s="24">
        <f>AVERAGE(I53:I55)</f>
        <v>1</v>
      </c>
      <c r="J52" s="145"/>
      <c r="K52" s="145"/>
      <c r="L52" s="24">
        <f>AVERAGE(L53:L55)</f>
        <v>1</v>
      </c>
      <c r="M52" s="24">
        <f>AVERAGE(M53:M55)</f>
        <v>1</v>
      </c>
    </row>
    <row r="53" spans="1:13" ht="30" x14ac:dyDescent="0.25">
      <c r="A53" s="11" t="s">
        <v>91</v>
      </c>
      <c r="B53" s="148"/>
      <c r="C53" s="145"/>
      <c r="D53" s="22">
        <v>1</v>
      </c>
      <c r="E53" s="145"/>
      <c r="F53" s="22">
        <v>1</v>
      </c>
      <c r="G53" s="22">
        <v>1</v>
      </c>
      <c r="H53" s="22">
        <v>1</v>
      </c>
      <c r="I53" s="22">
        <v>1</v>
      </c>
      <c r="J53" s="145"/>
      <c r="K53" s="145"/>
      <c r="L53" s="22">
        <v>1</v>
      </c>
      <c r="M53" s="23">
        <v>1</v>
      </c>
    </row>
    <row r="54" spans="1:13" x14ac:dyDescent="0.25">
      <c r="A54" s="11" t="s">
        <v>92</v>
      </c>
      <c r="B54" s="148"/>
      <c r="C54" s="145"/>
      <c r="D54" s="22">
        <v>1</v>
      </c>
      <c r="E54" s="145"/>
      <c r="F54" s="22">
        <v>1</v>
      </c>
      <c r="G54" s="22">
        <v>1</v>
      </c>
      <c r="H54" s="22">
        <v>1</v>
      </c>
      <c r="I54" s="22">
        <v>1</v>
      </c>
      <c r="J54" s="145"/>
      <c r="K54" s="145"/>
      <c r="L54" s="22">
        <v>1</v>
      </c>
      <c r="M54" s="23">
        <v>1</v>
      </c>
    </row>
    <row r="55" spans="1:13" ht="30.6" thickBot="1" x14ac:dyDescent="0.3">
      <c r="A55" s="9" t="s">
        <v>93</v>
      </c>
      <c r="B55" s="149"/>
      <c r="C55" s="146"/>
      <c r="D55" s="28">
        <v>1</v>
      </c>
      <c r="E55" s="146"/>
      <c r="F55" s="28">
        <v>1</v>
      </c>
      <c r="G55" s="28">
        <v>1</v>
      </c>
      <c r="H55" s="28">
        <v>1</v>
      </c>
      <c r="I55" s="28">
        <v>1</v>
      </c>
      <c r="J55" s="146"/>
      <c r="K55" s="146"/>
      <c r="L55" s="28">
        <v>1</v>
      </c>
      <c r="M55" s="29">
        <v>1</v>
      </c>
    </row>
  </sheetData>
  <mergeCells count="5">
    <mergeCell ref="B6:B55"/>
    <mergeCell ref="E6:E55"/>
    <mergeCell ref="K6:K55"/>
    <mergeCell ref="C6:C55"/>
    <mergeCell ref="J6:J55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75DE-69DB-4764-B7E7-CC89D54F1DEB}">
  <sheetPr>
    <tabColor rgb="FFFFFF00"/>
  </sheetPr>
  <dimension ref="A1:M63"/>
  <sheetViews>
    <sheetView topLeftCell="A18" zoomScale="85" zoomScaleNormal="85" workbookViewId="0">
      <selection activeCell="L30" sqref="L30:M33"/>
    </sheetView>
  </sheetViews>
  <sheetFormatPr baseColWidth="10" defaultColWidth="11.54296875" defaultRowHeight="15" x14ac:dyDescent="0.25"/>
  <cols>
    <col min="1" max="1" width="22.1796875" style="2" customWidth="1"/>
    <col min="2" max="16384" width="11.54296875" style="2"/>
  </cols>
  <sheetData>
    <row r="1" spans="1:13" x14ac:dyDescent="0.25">
      <c r="A1" s="4" t="s">
        <v>0</v>
      </c>
      <c r="B1" s="2" t="s">
        <v>120</v>
      </c>
      <c r="C1" s="2" t="s">
        <v>121</v>
      </c>
    </row>
    <row r="2" spans="1:13" x14ac:dyDescent="0.25">
      <c r="A2" s="4" t="s">
        <v>3</v>
      </c>
      <c r="B2" s="2" t="s">
        <v>122</v>
      </c>
    </row>
    <row r="4" spans="1:13" x14ac:dyDescent="0.25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3" x14ac:dyDescent="0.25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3" s="5" customFormat="1" x14ac:dyDescent="0.25">
      <c r="A6" s="41" t="s">
        <v>7</v>
      </c>
      <c r="B6" s="147" t="s">
        <v>8</v>
      </c>
      <c r="C6" s="144" t="s">
        <v>123</v>
      </c>
      <c r="D6" s="20"/>
      <c r="E6" s="144" t="s">
        <v>9</v>
      </c>
      <c r="F6" s="20"/>
      <c r="G6" s="20"/>
      <c r="H6" s="20"/>
      <c r="I6" s="20"/>
      <c r="J6" s="144" t="s">
        <v>10</v>
      </c>
      <c r="K6" s="144" t="s">
        <v>11</v>
      </c>
      <c r="L6" s="20"/>
      <c r="M6" s="21"/>
    </row>
    <row r="7" spans="1:13" x14ac:dyDescent="0.25">
      <c r="A7" s="11" t="s">
        <v>12</v>
      </c>
      <c r="B7" s="148"/>
      <c r="C7" s="145"/>
      <c r="D7" s="22">
        <v>1</v>
      </c>
      <c r="E7" s="145"/>
      <c r="F7" s="22">
        <v>1</v>
      </c>
      <c r="G7" s="22">
        <v>1</v>
      </c>
      <c r="H7" s="22">
        <v>1</v>
      </c>
      <c r="I7" s="22">
        <v>2</v>
      </c>
      <c r="J7" s="145"/>
      <c r="K7" s="145"/>
      <c r="L7" s="22">
        <v>1</v>
      </c>
      <c r="M7" s="22">
        <v>1</v>
      </c>
    </row>
    <row r="8" spans="1:13" ht="30" x14ac:dyDescent="0.25">
      <c r="A8" s="11" t="s">
        <v>15</v>
      </c>
      <c r="B8" s="148"/>
      <c r="C8" s="145"/>
      <c r="D8" s="22"/>
      <c r="E8" s="145"/>
      <c r="F8" s="22"/>
      <c r="G8" s="22">
        <v>1</v>
      </c>
      <c r="H8" s="22"/>
      <c r="I8" s="22"/>
      <c r="J8" s="145"/>
      <c r="K8" s="145"/>
      <c r="L8" s="22"/>
      <c r="M8" s="22"/>
    </row>
    <row r="9" spans="1:13" x14ac:dyDescent="0.25">
      <c r="A9" s="11" t="s">
        <v>18</v>
      </c>
      <c r="B9" s="148"/>
      <c r="C9" s="145"/>
      <c r="D9" s="22">
        <v>0</v>
      </c>
      <c r="E9" s="145"/>
      <c r="F9" s="22">
        <v>0</v>
      </c>
      <c r="G9" s="22">
        <v>0</v>
      </c>
      <c r="H9" s="22">
        <v>0</v>
      </c>
      <c r="I9" s="22">
        <v>1</v>
      </c>
      <c r="J9" s="145"/>
      <c r="K9" s="145"/>
      <c r="L9" s="22">
        <v>2</v>
      </c>
      <c r="M9" s="23">
        <v>2</v>
      </c>
    </row>
    <row r="10" spans="1:13" x14ac:dyDescent="0.25">
      <c r="A10" s="11" t="s">
        <v>23</v>
      </c>
      <c r="B10" s="148"/>
      <c r="C10" s="145"/>
      <c r="D10" s="22">
        <v>0</v>
      </c>
      <c r="E10" s="145"/>
      <c r="F10" s="22">
        <v>0</v>
      </c>
      <c r="G10" s="22">
        <v>0</v>
      </c>
      <c r="H10" s="22">
        <v>0</v>
      </c>
      <c r="I10" s="22">
        <v>0</v>
      </c>
      <c r="J10" s="145"/>
      <c r="K10" s="145"/>
      <c r="L10" s="22">
        <v>0</v>
      </c>
      <c r="M10" s="23">
        <v>0</v>
      </c>
    </row>
    <row r="11" spans="1:13" x14ac:dyDescent="0.25">
      <c r="A11" s="11" t="s">
        <v>25</v>
      </c>
      <c r="B11" s="148"/>
      <c r="C11" s="145"/>
      <c r="D11" s="22">
        <v>0</v>
      </c>
      <c r="E11" s="145"/>
      <c r="F11" s="22">
        <v>0</v>
      </c>
      <c r="G11" s="22">
        <v>0</v>
      </c>
      <c r="H11" s="22">
        <v>0</v>
      </c>
      <c r="I11" s="22">
        <v>0</v>
      </c>
      <c r="J11" s="145"/>
      <c r="K11" s="145"/>
      <c r="L11" s="22">
        <v>0</v>
      </c>
      <c r="M11" s="23">
        <v>0</v>
      </c>
    </row>
    <row r="12" spans="1:13" ht="30" x14ac:dyDescent="0.25">
      <c r="A12" s="11" t="s">
        <v>26</v>
      </c>
      <c r="B12" s="148"/>
      <c r="C12" s="145"/>
      <c r="D12" s="22">
        <v>0</v>
      </c>
      <c r="E12" s="145"/>
      <c r="F12" s="22">
        <v>0</v>
      </c>
      <c r="G12" s="22">
        <v>0</v>
      </c>
      <c r="H12" s="22">
        <v>0</v>
      </c>
      <c r="I12" s="22">
        <v>1</v>
      </c>
      <c r="J12" s="145"/>
      <c r="K12" s="145"/>
      <c r="L12" s="22">
        <v>1</v>
      </c>
      <c r="M12" s="22">
        <v>1</v>
      </c>
    </row>
    <row r="13" spans="1:13" x14ac:dyDescent="0.25">
      <c r="A13" s="11" t="s">
        <v>27</v>
      </c>
      <c r="B13" s="148"/>
      <c r="C13" s="145"/>
      <c r="D13" s="22" t="s">
        <v>24</v>
      </c>
      <c r="E13" s="145"/>
      <c r="F13" s="22" t="s">
        <v>24</v>
      </c>
      <c r="G13" s="22" t="s">
        <v>24</v>
      </c>
      <c r="H13" s="22" t="s">
        <v>24</v>
      </c>
      <c r="I13" s="22" t="s">
        <v>24</v>
      </c>
      <c r="J13" s="145"/>
      <c r="K13" s="145"/>
      <c r="L13" s="22" t="s">
        <v>24</v>
      </c>
      <c r="M13" s="23" t="s">
        <v>24</v>
      </c>
    </row>
    <row r="14" spans="1:13" x14ac:dyDescent="0.25">
      <c r="A14" s="11" t="s">
        <v>30</v>
      </c>
      <c r="B14" s="148"/>
      <c r="C14" s="145"/>
      <c r="D14" s="22">
        <v>2</v>
      </c>
      <c r="E14" s="145"/>
      <c r="F14" s="22">
        <v>2</v>
      </c>
      <c r="G14" s="22">
        <v>2</v>
      </c>
      <c r="H14" s="22">
        <v>2</v>
      </c>
      <c r="I14" s="22">
        <v>2</v>
      </c>
      <c r="J14" s="145"/>
      <c r="K14" s="145"/>
      <c r="L14" s="22">
        <v>2</v>
      </c>
      <c r="M14" s="23">
        <v>2</v>
      </c>
    </row>
    <row r="15" spans="1:13" x14ac:dyDescent="0.25">
      <c r="A15" s="11" t="s">
        <v>32</v>
      </c>
      <c r="B15" s="148"/>
      <c r="C15" s="145"/>
      <c r="D15" s="22">
        <v>0</v>
      </c>
      <c r="E15" s="145"/>
      <c r="F15" s="22">
        <v>0</v>
      </c>
      <c r="G15" s="22">
        <v>0</v>
      </c>
      <c r="H15" s="22">
        <v>0</v>
      </c>
      <c r="I15" s="22">
        <v>0</v>
      </c>
      <c r="J15" s="145"/>
      <c r="K15" s="145"/>
      <c r="L15" s="22">
        <v>0</v>
      </c>
      <c r="M15" s="22">
        <v>0</v>
      </c>
    </row>
    <row r="16" spans="1:13" x14ac:dyDescent="0.25">
      <c r="A16" s="11" t="s">
        <v>36</v>
      </c>
      <c r="B16" s="148"/>
      <c r="C16" s="145"/>
      <c r="D16" s="22">
        <v>0</v>
      </c>
      <c r="E16" s="145"/>
      <c r="F16" s="22">
        <v>0</v>
      </c>
      <c r="G16" s="22">
        <v>0</v>
      </c>
      <c r="H16" s="22">
        <v>0</v>
      </c>
      <c r="I16" s="22">
        <v>0</v>
      </c>
      <c r="J16" s="145"/>
      <c r="K16" s="145"/>
      <c r="L16" s="22">
        <v>0</v>
      </c>
      <c r="M16" s="23">
        <v>0</v>
      </c>
    </row>
    <row r="17" spans="1:13" s="90" customFormat="1" x14ac:dyDescent="0.25">
      <c r="A17" s="88" t="s">
        <v>94</v>
      </c>
      <c r="B17" s="148"/>
      <c r="C17" s="145"/>
      <c r="D17" s="89">
        <f>AVERAGE(D7:D16)</f>
        <v>0.375</v>
      </c>
      <c r="E17" s="145"/>
      <c r="F17" s="89">
        <f>AVERAGE(F7:F16)</f>
        <v>0.375</v>
      </c>
      <c r="G17" s="89">
        <f>AVERAGE(G7:G16)</f>
        <v>0.44444444444444442</v>
      </c>
      <c r="H17" s="89">
        <f>AVERAGE(H7:H16)</f>
        <v>0.375</v>
      </c>
      <c r="I17" s="89">
        <f>AVERAGE(I7:I16)</f>
        <v>0.75</v>
      </c>
      <c r="J17" s="145"/>
      <c r="K17" s="145"/>
      <c r="L17" s="89">
        <f>AVERAGE(L7:L16)</f>
        <v>0.75</v>
      </c>
      <c r="M17" s="89">
        <f>AVERAGE(M7:M16)</f>
        <v>0.75</v>
      </c>
    </row>
    <row r="18" spans="1:13" s="5" customFormat="1" ht="15.6" x14ac:dyDescent="0.25">
      <c r="A18" s="12" t="s">
        <v>37</v>
      </c>
      <c r="B18" s="148"/>
      <c r="C18" s="145"/>
      <c r="D18" s="24"/>
      <c r="E18" s="145"/>
      <c r="F18" s="24"/>
      <c r="G18" s="24"/>
      <c r="H18" s="24"/>
      <c r="I18" s="24"/>
      <c r="J18" s="145"/>
      <c r="K18" s="145"/>
      <c r="L18" s="24"/>
      <c r="M18" s="25"/>
    </row>
    <row r="19" spans="1:13" s="5" customFormat="1" ht="15.6" x14ac:dyDescent="0.25">
      <c r="A19" s="12" t="s">
        <v>38</v>
      </c>
      <c r="B19" s="148"/>
      <c r="C19" s="145"/>
      <c r="D19" s="24"/>
      <c r="E19" s="145"/>
      <c r="F19" s="24"/>
      <c r="G19" s="24"/>
      <c r="H19" s="24"/>
      <c r="I19" s="24"/>
      <c r="J19" s="145"/>
      <c r="K19" s="145"/>
      <c r="L19" s="24"/>
      <c r="M19" s="25"/>
    </row>
    <row r="20" spans="1:13" ht="45" x14ac:dyDescent="0.25">
      <c r="A20" s="11" t="s">
        <v>39</v>
      </c>
      <c r="B20" s="148"/>
      <c r="C20" s="145"/>
      <c r="D20" s="22" t="s">
        <v>141</v>
      </c>
      <c r="E20" s="145"/>
      <c r="F20" s="22" t="s">
        <v>49</v>
      </c>
      <c r="G20" s="22" t="s">
        <v>142</v>
      </c>
      <c r="H20" s="22" t="s">
        <v>142</v>
      </c>
      <c r="I20" s="22" t="s">
        <v>143</v>
      </c>
      <c r="J20" s="145"/>
      <c r="K20" s="145"/>
      <c r="L20" s="22" t="s">
        <v>144</v>
      </c>
      <c r="M20" s="23" t="s">
        <v>141</v>
      </c>
    </row>
    <row r="21" spans="1:13" x14ac:dyDescent="0.25">
      <c r="A21" s="11" t="s">
        <v>47</v>
      </c>
      <c r="B21" s="148"/>
      <c r="C21" s="145"/>
      <c r="D21" s="22" t="s">
        <v>24</v>
      </c>
      <c r="E21" s="145"/>
      <c r="F21" s="22" t="s">
        <v>24</v>
      </c>
      <c r="G21" s="22" t="s">
        <v>24</v>
      </c>
      <c r="H21" s="22" t="s">
        <v>24</v>
      </c>
      <c r="I21" s="22" t="s">
        <v>24</v>
      </c>
      <c r="J21" s="145"/>
      <c r="K21" s="145"/>
      <c r="L21" s="22" t="s">
        <v>24</v>
      </c>
      <c r="M21" s="22" t="s">
        <v>24</v>
      </c>
    </row>
    <row r="22" spans="1:13" ht="45" x14ac:dyDescent="0.25">
      <c r="A22" s="11" t="s">
        <v>52</v>
      </c>
      <c r="B22" s="148"/>
      <c r="C22" s="145"/>
      <c r="D22" s="22" t="s">
        <v>145</v>
      </c>
      <c r="E22" s="145"/>
      <c r="F22" s="22" t="s">
        <v>145</v>
      </c>
      <c r="G22" s="22" t="s">
        <v>162</v>
      </c>
      <c r="H22" s="22" t="s">
        <v>163</v>
      </c>
      <c r="I22" s="22" t="s">
        <v>145</v>
      </c>
      <c r="J22" s="145"/>
      <c r="K22" s="145"/>
      <c r="L22" s="22" t="s">
        <v>156</v>
      </c>
      <c r="M22" s="22" t="s">
        <v>145</v>
      </c>
    </row>
    <row r="23" spans="1:13" x14ac:dyDescent="0.25">
      <c r="A23" s="88" t="s">
        <v>94</v>
      </c>
      <c r="B23" s="148"/>
      <c r="C23" s="145"/>
      <c r="D23" s="22"/>
      <c r="E23" s="145"/>
      <c r="F23" s="22"/>
      <c r="G23" s="22"/>
      <c r="H23" s="22"/>
      <c r="I23" s="22"/>
      <c r="J23" s="145"/>
      <c r="K23" s="145"/>
      <c r="L23" s="22"/>
      <c r="M23" s="87"/>
    </row>
    <row r="24" spans="1:13" s="5" customFormat="1" ht="15.6" x14ac:dyDescent="0.25">
      <c r="A24" s="12" t="s">
        <v>53</v>
      </c>
      <c r="B24" s="148"/>
      <c r="C24" s="145"/>
      <c r="D24" s="24"/>
      <c r="E24" s="145"/>
      <c r="F24" s="24"/>
      <c r="G24" s="24"/>
      <c r="H24" s="24"/>
      <c r="I24" s="24"/>
      <c r="J24" s="145"/>
      <c r="K24" s="145"/>
      <c r="L24" s="24"/>
      <c r="M24" s="25"/>
    </row>
    <row r="25" spans="1:13" ht="30" x14ac:dyDescent="0.25">
      <c r="A25" s="11" t="s">
        <v>54</v>
      </c>
      <c r="B25" s="148"/>
      <c r="C25" s="145"/>
      <c r="D25" s="22" t="s">
        <v>146</v>
      </c>
      <c r="E25" s="145"/>
      <c r="F25" s="22" t="s">
        <v>147</v>
      </c>
      <c r="G25" s="22" t="s">
        <v>148</v>
      </c>
      <c r="H25" s="22" t="s">
        <v>149</v>
      </c>
      <c r="I25" s="22" t="s">
        <v>148</v>
      </c>
      <c r="J25" s="145"/>
      <c r="K25" s="145"/>
      <c r="L25" s="22" t="s">
        <v>150</v>
      </c>
      <c r="M25" s="23" t="s">
        <v>151</v>
      </c>
    </row>
    <row r="26" spans="1:13" x14ac:dyDescent="0.25">
      <c r="A26" s="11" t="s">
        <v>55</v>
      </c>
      <c r="B26" s="148"/>
      <c r="C26" s="145"/>
      <c r="D26" s="22" t="s">
        <v>24</v>
      </c>
      <c r="E26" s="145"/>
      <c r="F26" s="22" t="s">
        <v>24</v>
      </c>
      <c r="G26" s="22" t="s">
        <v>24</v>
      </c>
      <c r="H26" s="22" t="s">
        <v>24</v>
      </c>
      <c r="I26" s="22" t="s">
        <v>24</v>
      </c>
      <c r="J26" s="145"/>
      <c r="K26" s="145"/>
      <c r="L26" s="22" t="s">
        <v>24</v>
      </c>
      <c r="M26" s="23" t="s">
        <v>24</v>
      </c>
    </row>
    <row r="27" spans="1:13" x14ac:dyDescent="0.25">
      <c r="A27" s="11" t="s">
        <v>59</v>
      </c>
      <c r="B27" s="148"/>
      <c r="C27" s="145"/>
      <c r="D27" s="22" t="s">
        <v>24</v>
      </c>
      <c r="E27" s="145"/>
      <c r="F27" s="22" t="s">
        <v>24</v>
      </c>
      <c r="G27" s="22" t="s">
        <v>24</v>
      </c>
      <c r="H27" s="22" t="s">
        <v>24</v>
      </c>
      <c r="I27" s="22" t="s">
        <v>24</v>
      </c>
      <c r="J27" s="145"/>
      <c r="K27" s="145"/>
      <c r="L27" s="22" t="s">
        <v>24</v>
      </c>
      <c r="M27" s="23" t="s">
        <v>24</v>
      </c>
    </row>
    <row r="28" spans="1:13" x14ac:dyDescent="0.25">
      <c r="A28" s="88" t="s">
        <v>94</v>
      </c>
      <c r="B28" s="148"/>
      <c r="C28" s="145"/>
      <c r="D28" s="22"/>
      <c r="E28" s="145"/>
      <c r="F28" s="22"/>
      <c r="G28" s="22"/>
      <c r="H28" s="22"/>
      <c r="I28" s="22"/>
      <c r="J28" s="145"/>
      <c r="K28" s="145"/>
      <c r="L28" s="22"/>
      <c r="M28" s="23"/>
    </row>
    <row r="29" spans="1:13" s="5" customFormat="1" ht="15.6" x14ac:dyDescent="0.25">
      <c r="A29" s="12" t="s">
        <v>60</v>
      </c>
      <c r="B29" s="148"/>
      <c r="C29" s="145"/>
      <c r="D29" s="24"/>
      <c r="E29" s="145"/>
      <c r="F29" s="24"/>
      <c r="G29" s="24"/>
      <c r="H29" s="24"/>
      <c r="I29" s="24"/>
      <c r="J29" s="145"/>
      <c r="K29" s="145"/>
      <c r="L29" s="24"/>
      <c r="M29" s="25"/>
    </row>
    <row r="30" spans="1:13" ht="45" x14ac:dyDescent="0.25">
      <c r="A30" s="11" t="s">
        <v>61</v>
      </c>
      <c r="B30" s="148"/>
      <c r="C30" s="145"/>
      <c r="D30" s="22" t="s">
        <v>152</v>
      </c>
      <c r="E30" s="145"/>
      <c r="F30" s="22" t="s">
        <v>153</v>
      </c>
      <c r="G30" s="22" t="s">
        <v>154</v>
      </c>
      <c r="H30" s="22" t="s">
        <v>152</v>
      </c>
      <c r="I30" s="22" t="s">
        <v>155</v>
      </c>
      <c r="J30" s="145"/>
      <c r="K30" s="145"/>
      <c r="L30" s="22" t="s">
        <v>156</v>
      </c>
      <c r="M30" s="22" t="s">
        <v>152</v>
      </c>
    </row>
    <row r="31" spans="1:13" x14ac:dyDescent="0.25">
      <c r="A31" s="11" t="s">
        <v>64</v>
      </c>
      <c r="B31" s="148"/>
      <c r="C31" s="145"/>
      <c r="D31" s="22" t="s">
        <v>24</v>
      </c>
      <c r="E31" s="145"/>
      <c r="F31" s="22" t="s">
        <v>24</v>
      </c>
      <c r="G31" s="22" t="s">
        <v>24</v>
      </c>
      <c r="H31" s="22" t="s">
        <v>24</v>
      </c>
      <c r="I31" s="22" t="s">
        <v>24</v>
      </c>
      <c r="J31" s="145"/>
      <c r="K31" s="145"/>
      <c r="L31" s="22" t="s">
        <v>24</v>
      </c>
      <c r="M31" s="23" t="s">
        <v>24</v>
      </c>
    </row>
    <row r="32" spans="1:13" x14ac:dyDescent="0.25">
      <c r="A32" s="11" t="s">
        <v>65</v>
      </c>
      <c r="B32" s="148"/>
      <c r="C32" s="145"/>
      <c r="D32" s="22" t="s">
        <v>24</v>
      </c>
      <c r="E32" s="145"/>
      <c r="F32" s="22" t="s">
        <v>24</v>
      </c>
      <c r="G32" s="22" t="s">
        <v>24</v>
      </c>
      <c r="H32" s="22" t="s">
        <v>24</v>
      </c>
      <c r="I32" s="22" t="s">
        <v>24</v>
      </c>
      <c r="J32" s="145"/>
      <c r="K32" s="145"/>
      <c r="L32" s="22" t="s">
        <v>24</v>
      </c>
      <c r="M32" s="23" t="s">
        <v>24</v>
      </c>
    </row>
    <row r="33" spans="1:13" ht="60" x14ac:dyDescent="0.25">
      <c r="A33" s="11" t="s">
        <v>66</v>
      </c>
      <c r="B33" s="148"/>
      <c r="C33" s="145"/>
      <c r="D33" s="22" t="s">
        <v>734</v>
      </c>
      <c r="E33" s="145"/>
      <c r="F33" s="22" t="s">
        <v>157</v>
      </c>
      <c r="G33" s="22" t="s">
        <v>735</v>
      </c>
      <c r="H33" s="22" t="s">
        <v>137</v>
      </c>
      <c r="I33" s="22" t="s">
        <v>736</v>
      </c>
      <c r="J33" s="145"/>
      <c r="K33" s="145"/>
      <c r="L33" s="22" t="s">
        <v>737</v>
      </c>
      <c r="M33" s="22" t="s">
        <v>157</v>
      </c>
    </row>
    <row r="34" spans="1:13" x14ac:dyDescent="0.25">
      <c r="A34" s="88" t="s">
        <v>94</v>
      </c>
      <c r="B34" s="148"/>
      <c r="C34" s="145"/>
      <c r="D34" s="22"/>
      <c r="E34" s="145"/>
      <c r="F34" s="22"/>
      <c r="G34" s="22"/>
      <c r="H34" s="22"/>
      <c r="I34" s="22"/>
      <c r="J34" s="145"/>
      <c r="K34" s="145"/>
      <c r="L34" s="22"/>
      <c r="M34" s="87"/>
    </row>
    <row r="35" spans="1:13" s="5" customFormat="1" ht="15.6" x14ac:dyDescent="0.25">
      <c r="A35" s="12" t="s">
        <v>67</v>
      </c>
      <c r="B35" s="148"/>
      <c r="C35" s="145"/>
      <c r="D35" s="24"/>
      <c r="E35" s="145"/>
      <c r="F35" s="24"/>
      <c r="G35" s="24"/>
      <c r="H35" s="24"/>
      <c r="I35" s="24"/>
      <c r="J35" s="145"/>
      <c r="K35" s="145"/>
      <c r="L35" s="24"/>
      <c r="M35" s="25"/>
    </row>
    <row r="36" spans="1:13" ht="45" x14ac:dyDescent="0.25">
      <c r="A36" s="11" t="s">
        <v>68</v>
      </c>
      <c r="B36" s="148"/>
      <c r="C36" s="145"/>
      <c r="D36" s="22" t="s">
        <v>158</v>
      </c>
      <c r="E36" s="145"/>
      <c r="F36" s="22" t="s">
        <v>158</v>
      </c>
      <c r="G36" s="22" t="s">
        <v>158</v>
      </c>
      <c r="H36" s="22" t="s">
        <v>158</v>
      </c>
      <c r="I36" s="22" t="s">
        <v>158</v>
      </c>
      <c r="J36" s="145"/>
      <c r="K36" s="145"/>
      <c r="L36" s="22" t="s">
        <v>158</v>
      </c>
      <c r="M36" s="22" t="s">
        <v>158</v>
      </c>
    </row>
    <row r="37" spans="1:13" x14ac:dyDescent="0.25">
      <c r="A37" s="91" t="s">
        <v>94</v>
      </c>
      <c r="B37" s="148"/>
      <c r="C37" s="145"/>
      <c r="D37" s="26"/>
      <c r="E37" s="145"/>
      <c r="F37" s="26"/>
      <c r="G37" s="26"/>
      <c r="H37" s="26"/>
      <c r="I37" s="26"/>
      <c r="J37" s="145"/>
      <c r="K37" s="145"/>
      <c r="L37" s="26"/>
      <c r="M37" s="27"/>
    </row>
    <row r="38" spans="1:13" s="5" customFormat="1" ht="31.2" x14ac:dyDescent="0.25">
      <c r="A38" s="10" t="s">
        <v>74</v>
      </c>
      <c r="B38" s="148"/>
      <c r="C38" s="145"/>
      <c r="D38" s="20"/>
      <c r="E38" s="145"/>
      <c r="F38" s="20"/>
      <c r="G38" s="20"/>
      <c r="H38" s="20"/>
      <c r="I38" s="20"/>
      <c r="J38" s="145"/>
      <c r="K38" s="145"/>
      <c r="L38" s="20"/>
      <c r="M38" s="21"/>
    </row>
    <row r="39" spans="1:13" s="5" customFormat="1" ht="15.6" x14ac:dyDescent="0.25">
      <c r="A39" s="12" t="s">
        <v>75</v>
      </c>
      <c r="B39" s="148"/>
      <c r="C39" s="145"/>
      <c r="D39" s="24"/>
      <c r="E39" s="145"/>
      <c r="F39" s="24"/>
      <c r="G39" s="24"/>
      <c r="H39" s="24"/>
      <c r="I39" s="24"/>
      <c r="J39" s="145"/>
      <c r="K39" s="145"/>
      <c r="L39" s="24"/>
      <c r="M39" s="25"/>
    </row>
    <row r="40" spans="1:13" x14ac:dyDescent="0.25">
      <c r="A40" s="11" t="s">
        <v>76</v>
      </c>
      <c r="B40" s="148"/>
      <c r="C40" s="145"/>
      <c r="D40" s="22">
        <v>1</v>
      </c>
      <c r="E40" s="145"/>
      <c r="F40" s="22">
        <v>1</v>
      </c>
      <c r="G40" s="22">
        <v>1</v>
      </c>
      <c r="H40" s="22">
        <v>1</v>
      </c>
      <c r="I40" s="22">
        <v>1</v>
      </c>
      <c r="J40" s="145"/>
      <c r="K40" s="145"/>
      <c r="L40" s="22">
        <v>1</v>
      </c>
      <c r="M40" s="23">
        <v>1</v>
      </c>
    </row>
    <row r="41" spans="1:13" x14ac:dyDescent="0.25">
      <c r="A41" s="11" t="s">
        <v>77</v>
      </c>
      <c r="B41" s="148"/>
      <c r="C41" s="145"/>
      <c r="D41" s="22">
        <v>1</v>
      </c>
      <c r="E41" s="145"/>
      <c r="F41" s="22">
        <v>1</v>
      </c>
      <c r="G41" s="22">
        <v>1</v>
      </c>
      <c r="H41" s="22">
        <v>1</v>
      </c>
      <c r="I41" s="22">
        <v>1</v>
      </c>
      <c r="J41" s="145"/>
      <c r="K41" s="145"/>
      <c r="L41" s="22">
        <v>1</v>
      </c>
      <c r="M41" s="23">
        <v>1</v>
      </c>
    </row>
    <row r="42" spans="1:13" ht="30" x14ac:dyDescent="0.25">
      <c r="A42" s="11" t="s">
        <v>78</v>
      </c>
      <c r="B42" s="148"/>
      <c r="C42" s="145"/>
      <c r="D42" s="22">
        <v>1</v>
      </c>
      <c r="E42" s="145"/>
      <c r="F42" s="22">
        <v>1</v>
      </c>
      <c r="G42" s="22">
        <v>1</v>
      </c>
      <c r="H42" s="22">
        <v>1</v>
      </c>
      <c r="I42" s="22">
        <v>1</v>
      </c>
      <c r="J42" s="145"/>
      <c r="K42" s="145"/>
      <c r="L42" s="22">
        <v>1</v>
      </c>
      <c r="M42" s="23">
        <v>1</v>
      </c>
    </row>
    <row r="43" spans="1:13" x14ac:dyDescent="0.25">
      <c r="A43" s="88" t="s">
        <v>94</v>
      </c>
      <c r="B43" s="148"/>
      <c r="C43" s="145"/>
      <c r="D43" s="22"/>
      <c r="E43" s="145"/>
      <c r="F43" s="22"/>
      <c r="G43" s="22"/>
      <c r="H43" s="22"/>
      <c r="I43" s="22"/>
      <c r="J43" s="145"/>
      <c r="K43" s="145"/>
      <c r="L43" s="22"/>
      <c r="M43" s="23"/>
    </row>
    <row r="44" spans="1:13" s="5" customFormat="1" ht="15.6" x14ac:dyDescent="0.25">
      <c r="A44" s="12" t="s">
        <v>79</v>
      </c>
      <c r="B44" s="148"/>
      <c r="C44" s="145"/>
      <c r="D44" s="24"/>
      <c r="E44" s="145"/>
      <c r="F44" s="24"/>
      <c r="G44" s="24"/>
      <c r="H44" s="24"/>
      <c r="I44" s="24"/>
      <c r="J44" s="145"/>
      <c r="K44" s="145"/>
      <c r="L44" s="24"/>
      <c r="M44" s="25"/>
    </row>
    <row r="45" spans="1:13" x14ac:dyDescent="0.25">
      <c r="A45" s="11" t="s">
        <v>80</v>
      </c>
      <c r="B45" s="148"/>
      <c r="C45" s="145"/>
      <c r="D45" s="22" t="s">
        <v>24</v>
      </c>
      <c r="E45" s="145"/>
      <c r="F45" s="22" t="s">
        <v>24</v>
      </c>
      <c r="G45" s="22" t="s">
        <v>24</v>
      </c>
      <c r="H45" s="22" t="s">
        <v>24</v>
      </c>
      <c r="I45" s="22" t="s">
        <v>24</v>
      </c>
      <c r="J45" s="145"/>
      <c r="K45" s="145"/>
      <c r="L45" s="22" t="s">
        <v>24</v>
      </c>
      <c r="M45" s="23" t="s">
        <v>24</v>
      </c>
    </row>
    <row r="46" spans="1:13" ht="30" x14ac:dyDescent="0.25">
      <c r="A46" s="11" t="s">
        <v>81</v>
      </c>
      <c r="B46" s="148"/>
      <c r="C46" s="145"/>
      <c r="D46" s="22">
        <v>1</v>
      </c>
      <c r="E46" s="145"/>
      <c r="F46" s="22">
        <v>1</v>
      </c>
      <c r="G46" s="22">
        <v>1</v>
      </c>
      <c r="H46" s="22">
        <v>1</v>
      </c>
      <c r="I46" s="22">
        <v>1</v>
      </c>
      <c r="J46" s="145"/>
      <c r="K46" s="145"/>
      <c r="L46" s="22">
        <v>1</v>
      </c>
      <c r="M46" s="23">
        <v>1</v>
      </c>
    </row>
    <row r="47" spans="1:13" x14ac:dyDescent="0.25">
      <c r="A47" s="88" t="s">
        <v>94</v>
      </c>
      <c r="B47" s="148"/>
      <c r="C47" s="145"/>
      <c r="D47" s="22"/>
      <c r="E47" s="145"/>
      <c r="F47" s="22"/>
      <c r="G47" s="22"/>
      <c r="H47" s="22"/>
      <c r="I47" s="22"/>
      <c r="J47" s="145"/>
      <c r="K47" s="145"/>
      <c r="L47" s="22"/>
      <c r="M47" s="23"/>
    </row>
    <row r="48" spans="1:13" s="5" customFormat="1" ht="15.6" x14ac:dyDescent="0.25">
      <c r="A48" s="12" t="s">
        <v>82</v>
      </c>
      <c r="B48" s="148"/>
      <c r="C48" s="145"/>
      <c r="D48" s="24"/>
      <c r="E48" s="145"/>
      <c r="F48" s="24"/>
      <c r="G48" s="24"/>
      <c r="H48" s="24"/>
      <c r="I48" s="24"/>
      <c r="J48" s="145"/>
      <c r="K48" s="145"/>
      <c r="L48" s="24"/>
      <c r="M48" s="25"/>
    </row>
    <row r="49" spans="1:13" x14ac:dyDescent="0.25">
      <c r="A49" s="11" t="s">
        <v>83</v>
      </c>
      <c r="B49" s="148"/>
      <c r="C49" s="145"/>
      <c r="D49" s="22">
        <v>1</v>
      </c>
      <c r="E49" s="145"/>
      <c r="F49" s="22">
        <v>1</v>
      </c>
      <c r="G49" s="22">
        <v>1</v>
      </c>
      <c r="H49" s="22">
        <v>1</v>
      </c>
      <c r="I49" s="22">
        <v>1</v>
      </c>
      <c r="J49" s="145"/>
      <c r="K49" s="145"/>
      <c r="L49" s="22">
        <v>1</v>
      </c>
      <c r="M49" s="23">
        <v>1</v>
      </c>
    </row>
    <row r="50" spans="1:13" ht="30" x14ac:dyDescent="0.25">
      <c r="A50" s="11" t="s">
        <v>84</v>
      </c>
      <c r="B50" s="148"/>
      <c r="C50" s="145"/>
      <c r="D50" s="22">
        <v>1</v>
      </c>
      <c r="E50" s="145"/>
      <c r="F50" s="22">
        <v>1</v>
      </c>
      <c r="G50" s="22">
        <v>1</v>
      </c>
      <c r="H50" s="22">
        <v>1</v>
      </c>
      <c r="I50" s="22">
        <v>1</v>
      </c>
      <c r="J50" s="145"/>
      <c r="K50" s="145"/>
      <c r="L50" s="22">
        <v>1</v>
      </c>
      <c r="M50" s="23">
        <v>1</v>
      </c>
    </row>
    <row r="51" spans="1:13" ht="30" x14ac:dyDescent="0.25">
      <c r="A51" s="11" t="s">
        <v>85</v>
      </c>
      <c r="B51" s="148"/>
      <c r="C51" s="145"/>
      <c r="D51" s="22">
        <v>1</v>
      </c>
      <c r="E51" s="145"/>
      <c r="F51" s="22">
        <v>1</v>
      </c>
      <c r="G51" s="22">
        <v>1</v>
      </c>
      <c r="H51" s="22">
        <v>1</v>
      </c>
      <c r="I51" s="22">
        <v>1</v>
      </c>
      <c r="J51" s="145"/>
      <c r="K51" s="145"/>
      <c r="L51" s="22">
        <v>1</v>
      </c>
      <c r="M51" s="23">
        <v>1</v>
      </c>
    </row>
    <row r="52" spans="1:13" x14ac:dyDescent="0.25">
      <c r="A52" s="88" t="s">
        <v>94</v>
      </c>
      <c r="B52" s="148"/>
      <c r="C52" s="145"/>
      <c r="D52" s="22"/>
      <c r="E52" s="145"/>
      <c r="F52" s="22"/>
      <c r="G52" s="22"/>
      <c r="H52" s="22"/>
      <c r="I52" s="22"/>
      <c r="J52" s="145"/>
      <c r="K52" s="145"/>
      <c r="L52" s="22"/>
      <c r="M52" s="23"/>
    </row>
    <row r="53" spans="1:13" s="5" customFormat="1" ht="15.6" x14ac:dyDescent="0.25">
      <c r="A53" s="12" t="s">
        <v>86</v>
      </c>
      <c r="B53" s="148"/>
      <c r="C53" s="145"/>
      <c r="D53" s="24"/>
      <c r="E53" s="145"/>
      <c r="F53" s="24"/>
      <c r="G53" s="24"/>
      <c r="H53" s="24"/>
      <c r="I53" s="24"/>
      <c r="J53" s="145"/>
      <c r="K53" s="145"/>
      <c r="L53" s="24"/>
      <c r="M53" s="25"/>
    </row>
    <row r="54" spans="1:13" x14ac:dyDescent="0.25">
      <c r="A54" s="11" t="s">
        <v>87</v>
      </c>
      <c r="B54" s="148"/>
      <c r="C54" s="145"/>
      <c r="D54" s="22">
        <v>1</v>
      </c>
      <c r="E54" s="145"/>
      <c r="F54" s="22">
        <v>2</v>
      </c>
      <c r="G54" s="22">
        <v>2</v>
      </c>
      <c r="H54" s="22">
        <v>2</v>
      </c>
      <c r="I54" s="22">
        <v>2</v>
      </c>
      <c r="J54" s="145"/>
      <c r="K54" s="145"/>
      <c r="L54" s="22">
        <v>2</v>
      </c>
      <c r="M54" s="23">
        <v>2</v>
      </c>
    </row>
    <row r="55" spans="1:13" x14ac:dyDescent="0.25">
      <c r="A55" s="11" t="s">
        <v>88</v>
      </c>
      <c r="B55" s="148"/>
      <c r="C55" s="145"/>
      <c r="D55" s="22">
        <v>1</v>
      </c>
      <c r="E55" s="145"/>
      <c r="F55" s="22">
        <v>1</v>
      </c>
      <c r="G55" s="22">
        <v>1</v>
      </c>
      <c r="H55" s="22">
        <v>1</v>
      </c>
      <c r="I55" s="22">
        <v>1</v>
      </c>
      <c r="J55" s="145"/>
      <c r="K55" s="145"/>
      <c r="L55" s="22">
        <v>1</v>
      </c>
      <c r="M55" s="23">
        <v>1</v>
      </c>
    </row>
    <row r="56" spans="1:13" ht="30" x14ac:dyDescent="0.25">
      <c r="A56" s="11" t="s">
        <v>89</v>
      </c>
      <c r="B56" s="148"/>
      <c r="C56" s="145"/>
      <c r="D56" s="22">
        <v>1</v>
      </c>
      <c r="E56" s="145"/>
      <c r="F56" s="22">
        <v>1</v>
      </c>
      <c r="G56" s="22">
        <v>1</v>
      </c>
      <c r="H56" s="22">
        <v>1</v>
      </c>
      <c r="I56" s="22">
        <v>1</v>
      </c>
      <c r="J56" s="145"/>
      <c r="K56" s="145"/>
      <c r="L56" s="22">
        <v>1</v>
      </c>
      <c r="M56" s="23">
        <v>1</v>
      </c>
    </row>
    <row r="57" spans="1:13" x14ac:dyDescent="0.25">
      <c r="A57" s="11" t="s">
        <v>90</v>
      </c>
      <c r="B57" s="148"/>
      <c r="C57" s="145"/>
      <c r="D57" s="22" t="s">
        <v>24</v>
      </c>
      <c r="E57" s="145"/>
      <c r="F57" s="22" t="s">
        <v>24</v>
      </c>
      <c r="G57" s="22" t="s">
        <v>24</v>
      </c>
      <c r="H57" s="22" t="s">
        <v>24</v>
      </c>
      <c r="I57" s="22" t="s">
        <v>24</v>
      </c>
      <c r="J57" s="145"/>
      <c r="K57" s="145"/>
      <c r="L57" s="22" t="s">
        <v>24</v>
      </c>
      <c r="M57" s="23" t="s">
        <v>24</v>
      </c>
    </row>
    <row r="58" spans="1:13" x14ac:dyDescent="0.25">
      <c r="A58" s="88" t="s">
        <v>94</v>
      </c>
      <c r="B58" s="148"/>
      <c r="C58" s="145"/>
      <c r="D58" s="22"/>
      <c r="E58" s="145"/>
      <c r="F58" s="22"/>
      <c r="G58" s="22"/>
      <c r="H58" s="22"/>
      <c r="I58" s="22"/>
      <c r="J58" s="145"/>
      <c r="K58" s="145"/>
      <c r="L58" s="22"/>
      <c r="M58" s="23"/>
    </row>
    <row r="59" spans="1:13" s="5" customFormat="1" ht="15.6" x14ac:dyDescent="0.25">
      <c r="A59" s="12" t="s">
        <v>54</v>
      </c>
      <c r="B59" s="148"/>
      <c r="C59" s="145"/>
      <c r="D59" s="24"/>
      <c r="E59" s="145"/>
      <c r="F59" s="24"/>
      <c r="G59" s="24"/>
      <c r="H59" s="24"/>
      <c r="I59" s="24"/>
      <c r="J59" s="145"/>
      <c r="K59" s="145"/>
      <c r="L59" s="24"/>
      <c r="M59" s="25"/>
    </row>
    <row r="60" spans="1:13" ht="30" x14ac:dyDescent="0.25">
      <c r="A60" s="11" t="s">
        <v>91</v>
      </c>
      <c r="B60" s="148"/>
      <c r="C60" s="145"/>
      <c r="D60" s="22">
        <v>1</v>
      </c>
      <c r="E60" s="145"/>
      <c r="F60" s="22">
        <v>1</v>
      </c>
      <c r="G60" s="22">
        <v>1</v>
      </c>
      <c r="H60" s="22">
        <v>1</v>
      </c>
      <c r="I60" s="22">
        <v>1</v>
      </c>
      <c r="J60" s="145"/>
      <c r="K60" s="145"/>
      <c r="L60" s="22">
        <v>1</v>
      </c>
      <c r="M60" s="23">
        <v>1</v>
      </c>
    </row>
    <row r="61" spans="1:13" x14ac:dyDescent="0.25">
      <c r="A61" s="11" t="s">
        <v>92</v>
      </c>
      <c r="B61" s="148"/>
      <c r="C61" s="145"/>
      <c r="D61" s="22">
        <v>1</v>
      </c>
      <c r="E61" s="145"/>
      <c r="F61" s="22">
        <v>1</v>
      </c>
      <c r="G61" s="22">
        <v>1</v>
      </c>
      <c r="H61" s="22">
        <v>1</v>
      </c>
      <c r="I61" s="22">
        <v>1</v>
      </c>
      <c r="J61" s="145"/>
      <c r="K61" s="145"/>
      <c r="L61" s="22">
        <v>1</v>
      </c>
      <c r="M61" s="23">
        <v>1</v>
      </c>
    </row>
    <row r="62" spans="1:13" ht="30" x14ac:dyDescent="0.25">
      <c r="A62" s="9" t="s">
        <v>93</v>
      </c>
      <c r="B62" s="149"/>
      <c r="C62" s="146"/>
      <c r="D62" s="28">
        <v>1</v>
      </c>
      <c r="E62" s="146"/>
      <c r="F62" s="28">
        <v>1</v>
      </c>
      <c r="G62" s="28">
        <v>1</v>
      </c>
      <c r="H62" s="28">
        <v>1</v>
      </c>
      <c r="I62" s="28">
        <v>1</v>
      </c>
      <c r="J62" s="146"/>
      <c r="K62" s="146"/>
      <c r="L62" s="28">
        <v>1</v>
      </c>
      <c r="M62" s="29">
        <v>1</v>
      </c>
    </row>
    <row r="63" spans="1:13" x14ac:dyDescent="0.25">
      <c r="A63" s="95" t="s">
        <v>94</v>
      </c>
    </row>
  </sheetData>
  <mergeCells count="5">
    <mergeCell ref="B6:B62"/>
    <mergeCell ref="C6:C62"/>
    <mergeCell ref="E6:E62"/>
    <mergeCell ref="J6:J62"/>
    <mergeCell ref="K6:K62"/>
  </mergeCells>
  <pageMargins left="0.7" right="0.7" top="0.78740157499999996" bottom="0.78740157499999996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D781-85B2-4B8C-BA42-4404A9EA8B52}">
  <sheetPr>
    <tabColor rgb="FFFFFF00"/>
  </sheetPr>
  <dimension ref="A1:M55"/>
  <sheetViews>
    <sheetView tabSelected="1" topLeftCell="A13" zoomScale="85" zoomScaleNormal="85" workbookViewId="0">
      <selection activeCell="L28" sqref="L28:M31"/>
    </sheetView>
  </sheetViews>
  <sheetFormatPr baseColWidth="10" defaultColWidth="11.54296875" defaultRowHeight="15" x14ac:dyDescent="0.25"/>
  <cols>
    <col min="1" max="1" width="22.1796875" style="2" customWidth="1"/>
    <col min="2" max="16384" width="11.54296875" style="2"/>
  </cols>
  <sheetData>
    <row r="1" spans="1:13" x14ac:dyDescent="0.25">
      <c r="A1" s="4" t="s">
        <v>0</v>
      </c>
      <c r="B1" s="2" t="s">
        <v>120</v>
      </c>
      <c r="C1" s="2" t="s">
        <v>121</v>
      </c>
    </row>
    <row r="2" spans="1:13" x14ac:dyDescent="0.25">
      <c r="A2" s="4" t="s">
        <v>3</v>
      </c>
      <c r="B2" s="2" t="s">
        <v>122</v>
      </c>
    </row>
    <row r="4" spans="1:13" x14ac:dyDescent="0.25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3" x14ac:dyDescent="0.25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3" s="5" customFormat="1" x14ac:dyDescent="0.25">
      <c r="A6" s="41" t="s">
        <v>7</v>
      </c>
      <c r="B6" s="147" t="s">
        <v>8</v>
      </c>
      <c r="C6" s="144" t="s">
        <v>123</v>
      </c>
      <c r="D6" s="20"/>
      <c r="E6" s="144" t="s">
        <v>9</v>
      </c>
      <c r="F6" s="20"/>
      <c r="G6" s="20"/>
      <c r="H6" s="20"/>
      <c r="I6" s="20"/>
      <c r="J6" s="144" t="s">
        <v>10</v>
      </c>
      <c r="K6" s="144" t="s">
        <v>11</v>
      </c>
      <c r="L6" s="20"/>
      <c r="M6" s="21"/>
    </row>
    <row r="7" spans="1:13" x14ac:dyDescent="0.25">
      <c r="A7" s="11" t="s">
        <v>12</v>
      </c>
      <c r="B7" s="148"/>
      <c r="C7" s="145"/>
      <c r="D7" s="22">
        <v>1</v>
      </c>
      <c r="E7" s="145"/>
      <c r="F7" s="22">
        <v>1</v>
      </c>
      <c r="G7" s="22">
        <v>1</v>
      </c>
      <c r="H7" s="22">
        <v>1</v>
      </c>
      <c r="I7" s="22">
        <v>2</v>
      </c>
      <c r="J7" s="145"/>
      <c r="K7" s="145"/>
      <c r="L7" s="22">
        <v>1</v>
      </c>
      <c r="M7" s="22">
        <v>1</v>
      </c>
    </row>
    <row r="8" spans="1:13" ht="30" x14ac:dyDescent="0.25">
      <c r="A8" s="11" t="s">
        <v>15</v>
      </c>
      <c r="B8" s="148"/>
      <c r="C8" s="145"/>
      <c r="D8" s="22">
        <v>2</v>
      </c>
      <c r="E8" s="145"/>
      <c r="F8" s="22">
        <v>2</v>
      </c>
      <c r="G8" s="22">
        <v>2</v>
      </c>
      <c r="H8" s="22"/>
      <c r="I8" s="22">
        <v>2</v>
      </c>
      <c r="J8" s="145"/>
      <c r="K8" s="145"/>
      <c r="L8" s="22"/>
      <c r="M8" s="22">
        <v>2</v>
      </c>
    </row>
    <row r="9" spans="1:13" x14ac:dyDescent="0.25">
      <c r="A9" s="11" t="s">
        <v>18</v>
      </c>
      <c r="B9" s="148"/>
      <c r="C9" s="145"/>
      <c r="D9" s="22">
        <v>0</v>
      </c>
      <c r="E9" s="145"/>
      <c r="F9" s="22">
        <v>0</v>
      </c>
      <c r="G9" s="22">
        <v>0</v>
      </c>
      <c r="H9" s="22">
        <v>0</v>
      </c>
      <c r="I9" s="22">
        <v>2</v>
      </c>
      <c r="J9" s="145"/>
      <c r="K9" s="145"/>
      <c r="L9" s="22">
        <v>3</v>
      </c>
      <c r="M9" s="23">
        <v>3</v>
      </c>
    </row>
    <row r="10" spans="1:13" x14ac:dyDescent="0.25">
      <c r="A10" s="11" t="s">
        <v>23</v>
      </c>
      <c r="B10" s="148"/>
      <c r="C10" s="145"/>
      <c r="D10" s="22">
        <v>0</v>
      </c>
      <c r="E10" s="145"/>
      <c r="F10" s="22">
        <v>0</v>
      </c>
      <c r="G10" s="22">
        <v>0</v>
      </c>
      <c r="H10" s="22">
        <v>0</v>
      </c>
      <c r="I10" s="22">
        <v>0</v>
      </c>
      <c r="J10" s="145"/>
      <c r="K10" s="145"/>
      <c r="L10" s="22">
        <v>0</v>
      </c>
      <c r="M10" s="23">
        <v>0</v>
      </c>
    </row>
    <row r="11" spans="1:13" x14ac:dyDescent="0.25">
      <c r="A11" s="11" t="s">
        <v>25</v>
      </c>
      <c r="B11" s="148"/>
      <c r="C11" s="145"/>
      <c r="D11" s="22">
        <v>0</v>
      </c>
      <c r="E11" s="145"/>
      <c r="F11" s="22">
        <v>0</v>
      </c>
      <c r="G11" s="22">
        <v>0</v>
      </c>
      <c r="H11" s="22">
        <v>0</v>
      </c>
      <c r="I11" s="22">
        <v>0</v>
      </c>
      <c r="J11" s="145"/>
      <c r="K11" s="145"/>
      <c r="L11" s="22">
        <v>0</v>
      </c>
      <c r="M11" s="23">
        <v>0</v>
      </c>
    </row>
    <row r="12" spans="1:13" ht="30" x14ac:dyDescent="0.25">
      <c r="A12" s="11" t="s">
        <v>26</v>
      </c>
      <c r="B12" s="148"/>
      <c r="C12" s="145"/>
      <c r="D12" s="22">
        <v>0</v>
      </c>
      <c r="E12" s="145"/>
      <c r="F12" s="22">
        <v>0</v>
      </c>
      <c r="G12" s="22">
        <v>0</v>
      </c>
      <c r="H12" s="22">
        <v>0</v>
      </c>
      <c r="I12" s="22">
        <v>2</v>
      </c>
      <c r="J12" s="145"/>
      <c r="K12" s="145"/>
      <c r="L12" s="22">
        <v>2</v>
      </c>
      <c r="M12" s="22">
        <v>2</v>
      </c>
    </row>
    <row r="13" spans="1:13" x14ac:dyDescent="0.25">
      <c r="A13" s="11" t="s">
        <v>27</v>
      </c>
      <c r="B13" s="148"/>
      <c r="C13" s="145"/>
      <c r="D13" s="22" t="s">
        <v>24</v>
      </c>
      <c r="E13" s="145"/>
      <c r="F13" s="22" t="s">
        <v>24</v>
      </c>
      <c r="G13" s="22" t="s">
        <v>24</v>
      </c>
      <c r="H13" s="22" t="s">
        <v>24</v>
      </c>
      <c r="I13" s="22" t="s">
        <v>24</v>
      </c>
      <c r="J13" s="145"/>
      <c r="K13" s="145"/>
      <c r="L13" s="22" t="s">
        <v>24</v>
      </c>
      <c r="M13" s="23" t="s">
        <v>24</v>
      </c>
    </row>
    <row r="14" spans="1:13" x14ac:dyDescent="0.25">
      <c r="A14" s="11" t="s">
        <v>30</v>
      </c>
      <c r="B14" s="148"/>
      <c r="C14" s="145"/>
      <c r="D14" s="22">
        <v>2</v>
      </c>
      <c r="E14" s="145"/>
      <c r="F14" s="22">
        <v>2</v>
      </c>
      <c r="G14" s="22">
        <v>2</v>
      </c>
      <c r="H14" s="22">
        <v>2</v>
      </c>
      <c r="I14" s="22">
        <v>2</v>
      </c>
      <c r="J14" s="145"/>
      <c r="K14" s="145"/>
      <c r="L14" s="22">
        <v>2</v>
      </c>
      <c r="M14" s="23">
        <v>2</v>
      </c>
    </row>
    <row r="15" spans="1:13" x14ac:dyDescent="0.25">
      <c r="A15" s="11" t="s">
        <v>32</v>
      </c>
      <c r="B15" s="148"/>
      <c r="C15" s="145"/>
      <c r="D15" s="22">
        <v>0</v>
      </c>
      <c r="E15" s="145"/>
      <c r="F15" s="22">
        <v>0</v>
      </c>
      <c r="G15" s="22">
        <v>0</v>
      </c>
      <c r="H15" s="22">
        <v>0</v>
      </c>
      <c r="I15" s="22">
        <v>0</v>
      </c>
      <c r="J15" s="145"/>
      <c r="K15" s="145"/>
      <c r="L15" s="22">
        <v>0</v>
      </c>
      <c r="M15" s="22">
        <v>0</v>
      </c>
    </row>
    <row r="16" spans="1:13" x14ac:dyDescent="0.25">
      <c r="A16" s="11" t="s">
        <v>36</v>
      </c>
      <c r="B16" s="148"/>
      <c r="C16" s="145"/>
      <c r="D16" s="22">
        <v>0</v>
      </c>
      <c r="E16" s="145"/>
      <c r="F16" s="22">
        <v>0</v>
      </c>
      <c r="G16" s="22">
        <v>0</v>
      </c>
      <c r="H16" s="22">
        <v>0</v>
      </c>
      <c r="I16" s="22">
        <v>0</v>
      </c>
      <c r="J16" s="145"/>
      <c r="K16" s="145"/>
      <c r="L16" s="22">
        <v>0</v>
      </c>
      <c r="M16" s="23">
        <v>0</v>
      </c>
    </row>
    <row r="17" spans="1:13" x14ac:dyDescent="0.25">
      <c r="A17" s="11" t="s">
        <v>94</v>
      </c>
      <c r="B17" s="148"/>
      <c r="C17" s="145"/>
      <c r="D17" s="93">
        <f>AVERAGE(D7:D16)</f>
        <v>0.55555555555555558</v>
      </c>
      <c r="E17" s="145"/>
      <c r="F17" s="93">
        <f>AVERAGE(F7:F16)</f>
        <v>0.55555555555555558</v>
      </c>
      <c r="G17" s="93">
        <f>AVERAGE(G7:G16)</f>
        <v>0.55555555555555558</v>
      </c>
      <c r="H17" s="93">
        <f>AVERAGE(H7:H16)</f>
        <v>0.375</v>
      </c>
      <c r="I17" s="93">
        <f>AVERAGE(I7:I16)</f>
        <v>1.1111111111111112</v>
      </c>
      <c r="J17" s="145"/>
      <c r="K17" s="145"/>
      <c r="L17" s="93">
        <f>AVERAGE(L7:L16)</f>
        <v>1</v>
      </c>
      <c r="M17" s="93">
        <f>AVERAGE(M7:M16)</f>
        <v>1.1111111111111112</v>
      </c>
    </row>
    <row r="18" spans="1:13" s="5" customFormat="1" ht="15.6" x14ac:dyDescent="0.25">
      <c r="A18" s="12" t="s">
        <v>37</v>
      </c>
      <c r="B18" s="148"/>
      <c r="C18" s="145"/>
      <c r="D18" s="24"/>
      <c r="E18" s="145"/>
      <c r="F18" s="24"/>
      <c r="G18" s="24"/>
      <c r="H18" s="24"/>
      <c r="I18" s="24"/>
      <c r="J18" s="145"/>
      <c r="K18" s="145"/>
      <c r="L18" s="24"/>
      <c r="M18" s="25"/>
    </row>
    <row r="19" spans="1:13" s="5" customFormat="1" ht="15.6" x14ac:dyDescent="0.25">
      <c r="A19" s="12" t="s">
        <v>38</v>
      </c>
      <c r="B19" s="148"/>
      <c r="C19" s="145"/>
      <c r="D19" s="24"/>
      <c r="E19" s="145"/>
      <c r="F19" s="24"/>
      <c r="G19" s="24"/>
      <c r="H19" s="24"/>
      <c r="I19" s="24"/>
      <c r="J19" s="145"/>
      <c r="K19" s="145"/>
      <c r="L19" s="24"/>
      <c r="M19" s="25"/>
    </row>
    <row r="20" spans="1:13" ht="45" x14ac:dyDescent="0.25">
      <c r="A20" s="11" t="s">
        <v>39</v>
      </c>
      <c r="B20" s="148"/>
      <c r="C20" s="145"/>
      <c r="D20" s="22" t="s">
        <v>141</v>
      </c>
      <c r="E20" s="145"/>
      <c r="F20" s="22" t="s">
        <v>49</v>
      </c>
      <c r="G20" s="22" t="s">
        <v>142</v>
      </c>
      <c r="H20" s="22" t="s">
        <v>142</v>
      </c>
      <c r="I20" s="22" t="s">
        <v>143</v>
      </c>
      <c r="J20" s="145"/>
      <c r="K20" s="145"/>
      <c r="L20" s="22" t="s">
        <v>144</v>
      </c>
      <c r="M20" s="23" t="s">
        <v>141</v>
      </c>
    </row>
    <row r="21" spans="1:13" x14ac:dyDescent="0.25">
      <c r="A21" s="11" t="s">
        <v>47</v>
      </c>
      <c r="B21" s="148"/>
      <c r="C21" s="145"/>
      <c r="D21" s="22" t="s">
        <v>24</v>
      </c>
      <c r="E21" s="145"/>
      <c r="F21" s="22" t="s">
        <v>24</v>
      </c>
      <c r="G21" s="22" t="s">
        <v>24</v>
      </c>
      <c r="H21" s="22" t="s">
        <v>24</v>
      </c>
      <c r="I21" s="22" t="s">
        <v>24</v>
      </c>
      <c r="J21" s="145"/>
      <c r="K21" s="145"/>
      <c r="L21" s="22" t="s">
        <v>24</v>
      </c>
      <c r="M21" s="22" t="s">
        <v>24</v>
      </c>
    </row>
    <row r="22" spans="1:13" ht="45" x14ac:dyDescent="0.25">
      <c r="A22" s="11" t="s">
        <v>52</v>
      </c>
      <c r="B22" s="148"/>
      <c r="C22" s="145"/>
      <c r="D22" s="22" t="s">
        <v>145</v>
      </c>
      <c r="E22" s="145"/>
      <c r="F22" s="22" t="s">
        <v>145</v>
      </c>
      <c r="G22" s="22" t="s">
        <v>145</v>
      </c>
      <c r="H22" s="22" t="s">
        <v>145</v>
      </c>
      <c r="I22" s="22" t="s">
        <v>145</v>
      </c>
      <c r="J22" s="145"/>
      <c r="K22" s="145"/>
      <c r="L22" s="22" t="s">
        <v>145</v>
      </c>
      <c r="M22" s="22" t="s">
        <v>145</v>
      </c>
    </row>
    <row r="23" spans="1:13" s="5" customFormat="1" ht="15.6" x14ac:dyDescent="0.25">
      <c r="A23" s="12" t="s">
        <v>53</v>
      </c>
      <c r="B23" s="148"/>
      <c r="C23" s="145"/>
      <c r="D23" s="24"/>
      <c r="E23" s="145"/>
      <c r="F23" s="24"/>
      <c r="G23" s="24"/>
      <c r="H23" s="24"/>
      <c r="I23" s="24"/>
      <c r="J23" s="145"/>
      <c r="K23" s="145"/>
      <c r="L23" s="24"/>
      <c r="M23" s="25"/>
    </row>
    <row r="24" spans="1:13" ht="30" x14ac:dyDescent="0.25">
      <c r="A24" s="11" t="s">
        <v>54</v>
      </c>
      <c r="B24" s="148"/>
      <c r="C24" s="145"/>
      <c r="D24" s="22" t="s">
        <v>146</v>
      </c>
      <c r="E24" s="145"/>
      <c r="F24" s="22" t="s">
        <v>147</v>
      </c>
      <c r="G24" s="22" t="s">
        <v>148</v>
      </c>
      <c r="H24" s="22" t="s">
        <v>148</v>
      </c>
      <c r="I24" s="22" t="s">
        <v>148</v>
      </c>
      <c r="J24" s="145"/>
      <c r="K24" s="145"/>
      <c r="L24" s="22" t="s">
        <v>150</v>
      </c>
      <c r="M24" s="23" t="s">
        <v>151</v>
      </c>
    </row>
    <row r="25" spans="1:13" x14ac:dyDescent="0.25">
      <c r="A25" s="11" t="s">
        <v>55</v>
      </c>
      <c r="B25" s="148"/>
      <c r="C25" s="145"/>
      <c r="D25" s="22" t="s">
        <v>24</v>
      </c>
      <c r="E25" s="145"/>
      <c r="F25" s="22" t="s">
        <v>24</v>
      </c>
      <c r="G25" s="22" t="s">
        <v>24</v>
      </c>
      <c r="H25" s="22" t="s">
        <v>24</v>
      </c>
      <c r="I25" s="22" t="s">
        <v>24</v>
      </c>
      <c r="J25" s="145"/>
      <c r="K25" s="145"/>
      <c r="L25" s="22" t="s">
        <v>24</v>
      </c>
      <c r="M25" s="23" t="s">
        <v>24</v>
      </c>
    </row>
    <row r="26" spans="1:13" x14ac:dyDescent="0.25">
      <c r="A26" s="11" t="s">
        <v>59</v>
      </c>
      <c r="B26" s="148"/>
      <c r="C26" s="145"/>
      <c r="D26" s="22" t="s">
        <v>24</v>
      </c>
      <c r="E26" s="145"/>
      <c r="F26" s="22" t="s">
        <v>24</v>
      </c>
      <c r="G26" s="22" t="s">
        <v>24</v>
      </c>
      <c r="H26" s="22" t="s">
        <v>24</v>
      </c>
      <c r="I26" s="22" t="s">
        <v>24</v>
      </c>
      <c r="J26" s="145"/>
      <c r="K26" s="145"/>
      <c r="L26" s="22" t="s">
        <v>24</v>
      </c>
      <c r="M26" s="23" t="s">
        <v>24</v>
      </c>
    </row>
    <row r="27" spans="1:13" s="5" customFormat="1" ht="15.6" x14ac:dyDescent="0.25">
      <c r="A27" s="12" t="s">
        <v>60</v>
      </c>
      <c r="B27" s="148"/>
      <c r="C27" s="145"/>
      <c r="D27" s="24"/>
      <c r="E27" s="145"/>
      <c r="F27" s="24"/>
      <c r="G27" s="24"/>
      <c r="H27" s="24"/>
      <c r="I27" s="24"/>
      <c r="J27" s="145"/>
      <c r="K27" s="145"/>
      <c r="L27" s="24"/>
      <c r="M27" s="25"/>
    </row>
    <row r="28" spans="1:13" ht="45" x14ac:dyDescent="0.25">
      <c r="A28" s="11" t="s">
        <v>61</v>
      </c>
      <c r="B28" s="148"/>
      <c r="C28" s="145"/>
      <c r="D28" s="22" t="s">
        <v>152</v>
      </c>
      <c r="E28" s="145"/>
      <c r="F28" s="22" t="s">
        <v>153</v>
      </c>
      <c r="G28" s="22" t="s">
        <v>154</v>
      </c>
      <c r="H28" s="22" t="s">
        <v>152</v>
      </c>
      <c r="I28" s="22" t="s">
        <v>155</v>
      </c>
      <c r="J28" s="145"/>
      <c r="K28" s="145"/>
      <c r="L28" s="22" t="s">
        <v>156</v>
      </c>
      <c r="M28" s="22" t="s">
        <v>152</v>
      </c>
    </row>
    <row r="29" spans="1:13" x14ac:dyDescent="0.25">
      <c r="A29" s="11" t="s">
        <v>64</v>
      </c>
      <c r="B29" s="148"/>
      <c r="C29" s="145"/>
      <c r="D29" s="22" t="s">
        <v>24</v>
      </c>
      <c r="E29" s="145"/>
      <c r="F29" s="22" t="s">
        <v>24</v>
      </c>
      <c r="G29" s="22" t="s">
        <v>24</v>
      </c>
      <c r="H29" s="22" t="s">
        <v>24</v>
      </c>
      <c r="I29" s="22" t="s">
        <v>24</v>
      </c>
      <c r="J29" s="145"/>
      <c r="K29" s="145"/>
      <c r="L29" s="22" t="s">
        <v>24</v>
      </c>
      <c r="M29" s="23" t="s">
        <v>24</v>
      </c>
    </row>
    <row r="30" spans="1:13" x14ac:dyDescent="0.25">
      <c r="A30" s="11" t="s">
        <v>65</v>
      </c>
      <c r="B30" s="148"/>
      <c r="C30" s="145"/>
      <c r="D30" s="22" t="s">
        <v>24</v>
      </c>
      <c r="E30" s="145"/>
      <c r="F30" s="22" t="s">
        <v>24</v>
      </c>
      <c r="G30" s="22" t="s">
        <v>24</v>
      </c>
      <c r="H30" s="22" t="s">
        <v>24</v>
      </c>
      <c r="I30" s="22" t="s">
        <v>24</v>
      </c>
      <c r="J30" s="145"/>
      <c r="K30" s="145"/>
      <c r="L30" s="22" t="s">
        <v>24</v>
      </c>
      <c r="M30" s="23" t="s">
        <v>24</v>
      </c>
    </row>
    <row r="31" spans="1:13" ht="60" x14ac:dyDescent="0.25">
      <c r="A31" s="11" t="s">
        <v>66</v>
      </c>
      <c r="B31" s="148"/>
      <c r="C31" s="145"/>
      <c r="D31" s="22" t="s">
        <v>734</v>
      </c>
      <c r="E31" s="145"/>
      <c r="F31" s="22" t="s">
        <v>157</v>
      </c>
      <c r="G31" s="22" t="s">
        <v>735</v>
      </c>
      <c r="H31" s="22" t="s">
        <v>137</v>
      </c>
      <c r="I31" s="22" t="s">
        <v>736</v>
      </c>
      <c r="J31" s="145"/>
      <c r="K31" s="145"/>
      <c r="L31" s="22" t="s">
        <v>737</v>
      </c>
      <c r="M31" s="22" t="s">
        <v>157</v>
      </c>
    </row>
    <row r="32" spans="1:13" s="5" customFormat="1" ht="15.6" x14ac:dyDescent="0.25">
      <c r="A32" s="12" t="s">
        <v>67</v>
      </c>
      <c r="B32" s="148"/>
      <c r="C32" s="145"/>
      <c r="D32" s="24"/>
      <c r="E32" s="145"/>
      <c r="F32" s="24"/>
      <c r="G32" s="24"/>
      <c r="H32" s="24"/>
      <c r="I32" s="24"/>
      <c r="J32" s="145"/>
      <c r="K32" s="145"/>
      <c r="L32" s="24"/>
      <c r="M32" s="25"/>
    </row>
    <row r="33" spans="1:13" ht="45" x14ac:dyDescent="0.25">
      <c r="A33" s="11" t="s">
        <v>68</v>
      </c>
      <c r="B33" s="148"/>
      <c r="C33" s="145"/>
      <c r="D33" s="22" t="s">
        <v>158</v>
      </c>
      <c r="E33" s="145"/>
      <c r="F33" s="22" t="s">
        <v>158</v>
      </c>
      <c r="G33" s="22" t="s">
        <v>158</v>
      </c>
      <c r="H33" s="22" t="s">
        <v>158</v>
      </c>
      <c r="I33" s="22" t="s">
        <v>158</v>
      </c>
      <c r="J33" s="145"/>
      <c r="K33" s="145"/>
      <c r="L33" s="22" t="s">
        <v>158</v>
      </c>
      <c r="M33" s="22" t="s">
        <v>158</v>
      </c>
    </row>
    <row r="34" spans="1:13" x14ac:dyDescent="0.25">
      <c r="A34" s="13"/>
      <c r="B34" s="148"/>
      <c r="C34" s="145"/>
      <c r="D34" s="26"/>
      <c r="E34" s="145"/>
      <c r="F34" s="26"/>
      <c r="G34" s="26"/>
      <c r="H34" s="26"/>
      <c r="I34" s="26"/>
      <c r="J34" s="145"/>
      <c r="K34" s="145"/>
      <c r="L34" s="26"/>
      <c r="M34" s="27"/>
    </row>
    <row r="35" spans="1:13" s="5" customFormat="1" ht="31.2" x14ac:dyDescent="0.25">
      <c r="A35" s="10" t="s">
        <v>74</v>
      </c>
      <c r="B35" s="148"/>
      <c r="C35" s="145"/>
      <c r="D35" s="20"/>
      <c r="E35" s="145"/>
      <c r="F35" s="20"/>
      <c r="G35" s="20"/>
      <c r="H35" s="20"/>
      <c r="I35" s="20"/>
      <c r="J35" s="145"/>
      <c r="K35" s="145"/>
      <c r="L35" s="20"/>
      <c r="M35" s="21"/>
    </row>
    <row r="36" spans="1:13" s="5" customFormat="1" ht="15.6" x14ac:dyDescent="0.25">
      <c r="A36" s="12" t="s">
        <v>75</v>
      </c>
      <c r="B36" s="148"/>
      <c r="C36" s="145"/>
      <c r="D36" s="24"/>
      <c r="E36" s="145"/>
      <c r="F36" s="24"/>
      <c r="G36" s="24"/>
      <c r="H36" s="24"/>
      <c r="I36" s="24"/>
      <c r="J36" s="145"/>
      <c r="K36" s="145"/>
      <c r="L36" s="24"/>
      <c r="M36" s="25"/>
    </row>
    <row r="37" spans="1:13" x14ac:dyDescent="0.25">
      <c r="A37" s="11" t="s">
        <v>76</v>
      </c>
      <c r="B37" s="148"/>
      <c r="C37" s="145"/>
      <c r="D37" s="22">
        <v>1</v>
      </c>
      <c r="E37" s="145"/>
      <c r="F37" s="22">
        <v>1</v>
      </c>
      <c r="G37" s="22">
        <v>1</v>
      </c>
      <c r="H37" s="22">
        <v>1</v>
      </c>
      <c r="I37" s="22">
        <v>1</v>
      </c>
      <c r="J37" s="145"/>
      <c r="K37" s="145"/>
      <c r="L37" s="22">
        <v>1</v>
      </c>
      <c r="M37" s="23">
        <v>1</v>
      </c>
    </row>
    <row r="38" spans="1:13" x14ac:dyDescent="0.25">
      <c r="A38" s="11" t="s">
        <v>77</v>
      </c>
      <c r="B38" s="148"/>
      <c r="C38" s="145"/>
      <c r="D38" s="22">
        <v>1</v>
      </c>
      <c r="E38" s="145"/>
      <c r="F38" s="22">
        <v>1</v>
      </c>
      <c r="G38" s="22">
        <v>1</v>
      </c>
      <c r="H38" s="22">
        <v>1</v>
      </c>
      <c r="I38" s="22">
        <v>1</v>
      </c>
      <c r="J38" s="145"/>
      <c r="K38" s="145"/>
      <c r="L38" s="22">
        <v>1</v>
      </c>
      <c r="M38" s="23">
        <v>1</v>
      </c>
    </row>
    <row r="39" spans="1:13" ht="30" x14ac:dyDescent="0.25">
      <c r="A39" s="11" t="s">
        <v>78</v>
      </c>
      <c r="B39" s="148"/>
      <c r="C39" s="145"/>
      <c r="D39" s="22">
        <v>1</v>
      </c>
      <c r="E39" s="145"/>
      <c r="F39" s="22">
        <v>1</v>
      </c>
      <c r="G39" s="22">
        <v>1</v>
      </c>
      <c r="H39" s="22">
        <v>1</v>
      </c>
      <c r="I39" s="22">
        <v>1</v>
      </c>
      <c r="J39" s="145"/>
      <c r="K39" s="145"/>
      <c r="L39" s="22">
        <v>1</v>
      </c>
      <c r="M39" s="23">
        <v>1</v>
      </c>
    </row>
    <row r="40" spans="1:13" s="5" customFormat="1" ht="15.6" x14ac:dyDescent="0.25">
      <c r="A40" s="12" t="s">
        <v>79</v>
      </c>
      <c r="B40" s="148"/>
      <c r="C40" s="145"/>
      <c r="D40" s="24"/>
      <c r="E40" s="145"/>
      <c r="F40" s="24"/>
      <c r="G40" s="24"/>
      <c r="H40" s="24"/>
      <c r="I40" s="24"/>
      <c r="J40" s="145"/>
      <c r="K40" s="145"/>
      <c r="L40" s="24"/>
      <c r="M40" s="25"/>
    </row>
    <row r="41" spans="1:13" x14ac:dyDescent="0.25">
      <c r="A41" s="11" t="s">
        <v>80</v>
      </c>
      <c r="B41" s="148"/>
      <c r="C41" s="145"/>
      <c r="D41" s="22" t="s">
        <v>24</v>
      </c>
      <c r="E41" s="145"/>
      <c r="F41" s="22" t="s">
        <v>24</v>
      </c>
      <c r="G41" s="22" t="s">
        <v>24</v>
      </c>
      <c r="H41" s="22" t="s">
        <v>24</v>
      </c>
      <c r="I41" s="22" t="s">
        <v>24</v>
      </c>
      <c r="J41" s="145"/>
      <c r="K41" s="145"/>
      <c r="L41" s="22" t="s">
        <v>24</v>
      </c>
      <c r="M41" s="23" t="s">
        <v>24</v>
      </c>
    </row>
    <row r="42" spans="1:13" ht="30" x14ac:dyDescent="0.25">
      <c r="A42" s="11" t="s">
        <v>81</v>
      </c>
      <c r="B42" s="148"/>
      <c r="C42" s="145"/>
      <c r="D42" s="22">
        <v>1</v>
      </c>
      <c r="E42" s="145"/>
      <c r="F42" s="22">
        <v>1</v>
      </c>
      <c r="G42" s="22">
        <v>1</v>
      </c>
      <c r="H42" s="22">
        <v>1</v>
      </c>
      <c r="I42" s="22">
        <v>1</v>
      </c>
      <c r="J42" s="145"/>
      <c r="K42" s="145"/>
      <c r="L42" s="22">
        <v>1</v>
      </c>
      <c r="M42" s="23">
        <v>1</v>
      </c>
    </row>
    <row r="43" spans="1:13" s="5" customFormat="1" ht="15.6" x14ac:dyDescent="0.25">
      <c r="A43" s="12" t="s">
        <v>82</v>
      </c>
      <c r="B43" s="148"/>
      <c r="C43" s="145"/>
      <c r="D43" s="24"/>
      <c r="E43" s="145"/>
      <c r="F43" s="24"/>
      <c r="G43" s="24"/>
      <c r="H43" s="24"/>
      <c r="I43" s="24"/>
      <c r="J43" s="145"/>
      <c r="K43" s="145"/>
      <c r="L43" s="24"/>
      <c r="M43" s="25"/>
    </row>
    <row r="44" spans="1:13" x14ac:dyDescent="0.25">
      <c r="A44" s="11" t="s">
        <v>83</v>
      </c>
      <c r="B44" s="148"/>
      <c r="C44" s="145"/>
      <c r="D44" s="22">
        <v>1</v>
      </c>
      <c r="E44" s="145"/>
      <c r="F44" s="22">
        <v>1</v>
      </c>
      <c r="G44" s="22">
        <v>1</v>
      </c>
      <c r="H44" s="22">
        <v>1</v>
      </c>
      <c r="I44" s="22">
        <v>1</v>
      </c>
      <c r="J44" s="145"/>
      <c r="K44" s="145"/>
      <c r="L44" s="22">
        <v>1</v>
      </c>
      <c r="M44" s="23">
        <v>1</v>
      </c>
    </row>
    <row r="45" spans="1:13" ht="30" x14ac:dyDescent="0.25">
      <c r="A45" s="11" t="s">
        <v>84</v>
      </c>
      <c r="B45" s="148"/>
      <c r="C45" s="145"/>
      <c r="D45" s="22">
        <v>1</v>
      </c>
      <c r="E45" s="145"/>
      <c r="F45" s="22">
        <v>1</v>
      </c>
      <c r="G45" s="22">
        <v>1</v>
      </c>
      <c r="H45" s="22">
        <v>1</v>
      </c>
      <c r="I45" s="22">
        <v>1</v>
      </c>
      <c r="J45" s="145"/>
      <c r="K45" s="145"/>
      <c r="L45" s="22">
        <v>1</v>
      </c>
      <c r="M45" s="23">
        <v>1</v>
      </c>
    </row>
    <row r="46" spans="1:13" ht="30" x14ac:dyDescent="0.25">
      <c r="A46" s="11" t="s">
        <v>85</v>
      </c>
      <c r="B46" s="148"/>
      <c r="C46" s="145"/>
      <c r="D46" s="22">
        <v>1</v>
      </c>
      <c r="E46" s="145"/>
      <c r="F46" s="22">
        <v>1</v>
      </c>
      <c r="G46" s="22">
        <v>1</v>
      </c>
      <c r="H46" s="22">
        <v>1</v>
      </c>
      <c r="I46" s="22">
        <v>1</v>
      </c>
      <c r="J46" s="145"/>
      <c r="K46" s="145"/>
      <c r="L46" s="22">
        <v>1</v>
      </c>
      <c r="M46" s="23">
        <v>1</v>
      </c>
    </row>
    <row r="47" spans="1:13" s="5" customFormat="1" ht="15.6" x14ac:dyDescent="0.25">
      <c r="A47" s="12" t="s">
        <v>86</v>
      </c>
      <c r="B47" s="148"/>
      <c r="C47" s="145"/>
      <c r="D47" s="24"/>
      <c r="E47" s="145"/>
      <c r="F47" s="24"/>
      <c r="G47" s="24"/>
      <c r="H47" s="24"/>
      <c r="I47" s="24"/>
      <c r="J47" s="145"/>
      <c r="K47" s="145"/>
      <c r="L47" s="24"/>
      <c r="M47" s="25"/>
    </row>
    <row r="48" spans="1:13" x14ac:dyDescent="0.25">
      <c r="A48" s="11" t="s">
        <v>87</v>
      </c>
      <c r="B48" s="148"/>
      <c r="C48" s="145"/>
      <c r="D48" s="22">
        <v>1</v>
      </c>
      <c r="E48" s="145"/>
      <c r="F48" s="22">
        <v>2</v>
      </c>
      <c r="G48" s="22">
        <v>2</v>
      </c>
      <c r="H48" s="22">
        <v>2</v>
      </c>
      <c r="I48" s="22">
        <v>2</v>
      </c>
      <c r="J48" s="145"/>
      <c r="K48" s="145"/>
      <c r="L48" s="22">
        <v>2</v>
      </c>
      <c r="M48" s="23">
        <v>2</v>
      </c>
    </row>
    <row r="49" spans="1:13" x14ac:dyDescent="0.25">
      <c r="A49" s="11" t="s">
        <v>88</v>
      </c>
      <c r="B49" s="148"/>
      <c r="C49" s="145"/>
      <c r="D49" s="22">
        <v>1</v>
      </c>
      <c r="E49" s="145"/>
      <c r="F49" s="22">
        <v>1</v>
      </c>
      <c r="G49" s="22">
        <v>1</v>
      </c>
      <c r="H49" s="22">
        <v>1</v>
      </c>
      <c r="I49" s="22">
        <v>1</v>
      </c>
      <c r="J49" s="145"/>
      <c r="K49" s="145"/>
      <c r="L49" s="22">
        <v>1</v>
      </c>
      <c r="M49" s="23">
        <v>1</v>
      </c>
    </row>
    <row r="50" spans="1:13" ht="30" x14ac:dyDescent="0.25">
      <c r="A50" s="11" t="s">
        <v>89</v>
      </c>
      <c r="B50" s="148"/>
      <c r="C50" s="145"/>
      <c r="D50" s="22">
        <v>1</v>
      </c>
      <c r="E50" s="145"/>
      <c r="F50" s="22">
        <v>1</v>
      </c>
      <c r="G50" s="22">
        <v>1</v>
      </c>
      <c r="H50" s="22">
        <v>1</v>
      </c>
      <c r="I50" s="22">
        <v>1</v>
      </c>
      <c r="J50" s="145"/>
      <c r="K50" s="145"/>
      <c r="L50" s="22">
        <v>1</v>
      </c>
      <c r="M50" s="23">
        <v>1</v>
      </c>
    </row>
    <row r="51" spans="1:13" x14ac:dyDescent="0.25">
      <c r="A51" s="11" t="s">
        <v>90</v>
      </c>
      <c r="B51" s="148"/>
      <c r="C51" s="145"/>
      <c r="D51" s="22" t="s">
        <v>24</v>
      </c>
      <c r="E51" s="145"/>
      <c r="F51" s="22" t="s">
        <v>24</v>
      </c>
      <c r="G51" s="22" t="s">
        <v>24</v>
      </c>
      <c r="H51" s="22" t="s">
        <v>24</v>
      </c>
      <c r="I51" s="22" t="s">
        <v>24</v>
      </c>
      <c r="J51" s="145"/>
      <c r="K51" s="145"/>
      <c r="L51" s="22" t="s">
        <v>24</v>
      </c>
      <c r="M51" s="23" t="s">
        <v>24</v>
      </c>
    </row>
    <row r="52" spans="1:13" s="5" customFormat="1" ht="15.6" x14ac:dyDescent="0.25">
      <c r="A52" s="12" t="s">
        <v>54</v>
      </c>
      <c r="B52" s="148"/>
      <c r="C52" s="145"/>
      <c r="D52" s="24"/>
      <c r="E52" s="145"/>
      <c r="F52" s="24"/>
      <c r="G52" s="24"/>
      <c r="H52" s="24"/>
      <c r="I52" s="24"/>
      <c r="J52" s="145"/>
      <c r="K52" s="145"/>
      <c r="L52" s="24"/>
      <c r="M52" s="25"/>
    </row>
    <row r="53" spans="1:13" ht="30" x14ac:dyDescent="0.25">
      <c r="A53" s="11" t="s">
        <v>91</v>
      </c>
      <c r="B53" s="148"/>
      <c r="C53" s="145"/>
      <c r="D53" s="22">
        <v>1</v>
      </c>
      <c r="E53" s="145"/>
      <c r="F53" s="22">
        <v>1</v>
      </c>
      <c r="G53" s="22">
        <v>1</v>
      </c>
      <c r="H53" s="22">
        <v>1</v>
      </c>
      <c r="I53" s="22">
        <v>1</v>
      </c>
      <c r="J53" s="145"/>
      <c r="K53" s="145"/>
      <c r="L53" s="22">
        <v>1</v>
      </c>
      <c r="M53" s="23">
        <v>1</v>
      </c>
    </row>
    <row r="54" spans="1:13" x14ac:dyDescent="0.25">
      <c r="A54" s="11" t="s">
        <v>92</v>
      </c>
      <c r="B54" s="148"/>
      <c r="C54" s="145"/>
      <c r="D54" s="22">
        <v>1</v>
      </c>
      <c r="E54" s="145"/>
      <c r="F54" s="22">
        <v>1</v>
      </c>
      <c r="G54" s="22">
        <v>1</v>
      </c>
      <c r="H54" s="22">
        <v>1</v>
      </c>
      <c r="I54" s="22">
        <v>1</v>
      </c>
      <c r="J54" s="145"/>
      <c r="K54" s="145"/>
      <c r="L54" s="22">
        <v>1</v>
      </c>
      <c r="M54" s="23">
        <v>1</v>
      </c>
    </row>
    <row r="55" spans="1:13" ht="30" x14ac:dyDescent="0.25">
      <c r="A55" s="9" t="s">
        <v>93</v>
      </c>
      <c r="B55" s="149"/>
      <c r="C55" s="146"/>
      <c r="D55" s="28">
        <v>1</v>
      </c>
      <c r="E55" s="146"/>
      <c r="F55" s="28">
        <v>1</v>
      </c>
      <c r="G55" s="28">
        <v>1</v>
      </c>
      <c r="H55" s="28">
        <v>1</v>
      </c>
      <c r="I55" s="28">
        <v>1</v>
      </c>
      <c r="J55" s="146"/>
      <c r="K55" s="146"/>
      <c r="L55" s="28">
        <v>1</v>
      </c>
      <c r="M55" s="29">
        <v>1</v>
      </c>
    </row>
  </sheetData>
  <mergeCells count="5">
    <mergeCell ref="B6:B55"/>
    <mergeCell ref="C6:C55"/>
    <mergeCell ref="E6:E55"/>
    <mergeCell ref="J6:J55"/>
    <mergeCell ref="K6:K55"/>
  </mergeCell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35</vt:i4>
      </vt:variant>
    </vt:vector>
  </HeadingPairs>
  <TitlesOfParts>
    <vt:vector size="35" baseType="lpstr">
      <vt:lpstr>Jonas</vt:lpstr>
      <vt:lpstr>Jonas (2)</vt:lpstr>
      <vt:lpstr>Jonas (3)</vt:lpstr>
      <vt:lpstr>Mario</vt:lpstr>
      <vt:lpstr>Mario (2)</vt:lpstr>
      <vt:lpstr>Mario (3)</vt:lpstr>
      <vt:lpstr>Sara</vt:lpstr>
      <vt:lpstr>Sara (2)</vt:lpstr>
      <vt:lpstr>Sara (3)</vt:lpstr>
      <vt:lpstr>Benny</vt:lpstr>
      <vt:lpstr>Benny (2)</vt:lpstr>
      <vt:lpstr>Benny (3)</vt:lpstr>
      <vt:lpstr>Henriette</vt:lpstr>
      <vt:lpstr>Henriette (2)</vt:lpstr>
      <vt:lpstr>Henriette (3)</vt:lpstr>
      <vt:lpstr>Moritz</vt:lpstr>
      <vt:lpstr>Moritz (2)</vt:lpstr>
      <vt:lpstr>Moritz (3)</vt:lpstr>
      <vt:lpstr>Lulu</vt:lpstr>
      <vt:lpstr>Lulu (2)</vt:lpstr>
      <vt:lpstr>Lulu (3)</vt:lpstr>
      <vt:lpstr>Heinz</vt:lpstr>
      <vt:lpstr>Heinz (2)</vt:lpstr>
      <vt:lpstr>Heinz (3)</vt:lpstr>
      <vt:lpstr>Abdelrahman</vt:lpstr>
      <vt:lpstr>Gamal</vt:lpstr>
      <vt:lpstr>Farid</vt:lpstr>
      <vt:lpstr>Omar</vt:lpstr>
      <vt:lpstr>Bewertungsschema Vorlage</vt:lpstr>
      <vt:lpstr>Bewertung Reem</vt:lpstr>
      <vt:lpstr>Bewertung Timo</vt:lpstr>
      <vt:lpstr>Bewertung Ergebnis</vt:lpstr>
      <vt:lpstr>Bewertung Ergebnis Differenz</vt:lpstr>
      <vt:lpstr>ComputationalThinkingTest</vt:lpstr>
      <vt:lpstr>Generelle Entwicklung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Kaltenmark, Janick</dc:creator>
  <cp:keywords/>
  <dc:description/>
  <cp:lastModifiedBy>Kaltenmark, Janick</cp:lastModifiedBy>
  <cp:revision/>
  <dcterms:created xsi:type="dcterms:W3CDTF">2021-12-10T14:27:37Z</dcterms:created>
  <dcterms:modified xsi:type="dcterms:W3CDTF">2022-05-13T11:57:21Z</dcterms:modified>
  <cp:category/>
  <cp:contentStatus/>
</cp:coreProperties>
</file>