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ran_tran_northeastern_edu/Documents/MPSA/ALY6050 - Enterprise Analytics/Assignment/M4/"/>
    </mc:Choice>
  </mc:AlternateContent>
  <xr:revisionPtr revIDLastSave="9" documentId="8_{FC2C204B-5A98-D246-BED0-72CBBB45160F}" xr6:coauthVersionLast="47" xr6:coauthVersionMax="47" xr10:uidLastSave="{26967E9A-FD61-F74A-BF02-FF56DC330A48}"/>
  <bookViews>
    <workbookView xWindow="4500" yWindow="500" windowWidth="28960" windowHeight="21100" xr2:uid="{106560B3-9809-E048-9616-4C79D933431E}"/>
  </bookViews>
  <sheets>
    <sheet name="Part I" sheetId="1" r:id="rId1"/>
  </sheets>
  <definedNames>
    <definedName name="solver_adj" localSheetId="0" hidden="1">'Part I'!$C$11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'Part I'!$C$21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16" i="1" l="1"/>
  <c r="C17" i="1"/>
  <c r="G19" i="1"/>
  <c r="C14" i="1"/>
  <c r="C18" i="1" l="1"/>
  <c r="C21" i="1" s="1"/>
  <c r="G25" i="1" s="1"/>
  <c r="G1" i="1" l="1"/>
  <c r="G21" i="1"/>
</calcChain>
</file>

<file path=xl/sharedStrings.xml><?xml version="1.0" encoding="utf-8"?>
<sst xmlns="http://schemas.openxmlformats.org/spreadsheetml/2006/main" count="28" uniqueCount="25">
  <si>
    <t>Model Parameters</t>
  </si>
  <si>
    <t>Annual demand</t>
  </si>
  <si>
    <t>Unit cost</t>
  </si>
  <si>
    <t>Uncontrollable variables</t>
  </si>
  <si>
    <t>The company’s policy to order whenever the inventory level reaches a predetermined reorder point that provides sufficient stock to meet demand until the supplier’s order can be shipped and received; and then to order twice as many units.</t>
  </si>
  <si>
    <t>held throughout the year</t>
  </si>
  <si>
    <t>Mathematical functions</t>
  </si>
  <si>
    <t>Holding cost/ unit/ year</t>
  </si>
  <si>
    <t>of the unit value</t>
  </si>
  <si>
    <t>units</t>
  </si>
  <si>
    <t>Holding cost rate/ unit/ year</t>
  </si>
  <si>
    <t>Total cost</t>
  </si>
  <si>
    <t>Annual ordering cost</t>
  </si>
  <si>
    <t>Annual holding cost</t>
  </si>
  <si>
    <t>Average inventory (re-order point)</t>
  </si>
  <si>
    <t>Number of orders per year</t>
  </si>
  <si>
    <t>Ordering cost/ order</t>
  </si>
  <si>
    <t>Data inputs</t>
  </si>
  <si>
    <t>Data table</t>
  </si>
  <si>
    <t>Decision (controllable) variables</t>
  </si>
  <si>
    <t xml:space="preserve">Excel Solver </t>
  </si>
  <si>
    <t>Sensitivity Analysis</t>
  </si>
  <si>
    <t>Holding cost rate</t>
  </si>
  <si>
    <t>[Model objective] Minimize total cost</t>
  </si>
  <si>
    <t>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</si>
</sst>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ArialMT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DB6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164" fontId="0" fillId="0" borderId="0" xfId="1" applyNumberFormat="1" applyFont="1"/>
    <xf numFmtId="9" fontId="0" fillId="0" borderId="0" xfId="3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0" applyNumberFormat="1"/>
    <xf numFmtId="164" fontId="4" fillId="2" borderId="1" xfId="0" applyNumberFormat="1" applyFont="1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164" fontId="2" fillId="0" borderId="0" xfId="1" applyNumberFormat="1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64" fontId="2" fillId="0" borderId="0" xfId="0" applyNumberFormat="1" applyFont="1"/>
    <xf numFmtId="44" fontId="0" fillId="0" borderId="0" xfId="2" applyFont="1"/>
    <xf numFmtId="165" fontId="0" fillId="0" borderId="0" xfId="2" applyNumberFormat="1" applyFont="1"/>
    <xf numFmtId="165" fontId="0" fillId="0" borderId="1" xfId="2" applyNumberFormat="1" applyFont="1" applyBorder="1"/>
    <xf numFmtId="164" fontId="0" fillId="3" borderId="1" xfId="1" applyNumberFormat="1" applyFont="1" applyFill="1" applyBorder="1" applyAlignment="1">
      <alignment horizontal="center"/>
    </xf>
    <xf numFmtId="9" fontId="0" fillId="4" borderId="1" xfId="3" applyFont="1" applyFill="1" applyBorder="1"/>
    <xf numFmtId="0" fontId="6" fillId="0" borderId="0" xfId="0" applyFont="1"/>
    <xf numFmtId="164" fontId="0" fillId="4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CDB6FC"/>
      <color rgb="FFFFB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effectLst/>
              </a:rPr>
              <a:t>Total Cost vs</a:t>
            </a:r>
            <a:r>
              <a:rPr lang="en-US" sz="1800" b="1" baseline="0">
                <a:effectLst/>
              </a:rPr>
              <a:t> </a:t>
            </a:r>
            <a:r>
              <a:rPr lang="en-US" sz="1800" b="1">
                <a:effectLst/>
              </a:rPr>
              <a:t>Order Quantity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I'!$F$2:$F$16</c:f>
              <c:numCache>
                <c:formatCode>General</c:formatCode>
                <c:ptCount val="15"/>
                <c:pt idx="0">
                  <c:v>300</c:v>
                </c:pt>
                <c:pt idx="1">
                  <c:v>350</c:v>
                </c:pt>
                <c:pt idx="2">
                  <c:v>400</c:v>
                </c:pt>
                <c:pt idx="3">
                  <c:v>450</c:v>
                </c:pt>
                <c:pt idx="4">
                  <c:v>500</c:v>
                </c:pt>
                <c:pt idx="5">
                  <c:v>550</c:v>
                </c:pt>
                <c:pt idx="6">
                  <c:v>600</c:v>
                </c:pt>
                <c:pt idx="7">
                  <c:v>650</c:v>
                </c:pt>
                <c:pt idx="8">
                  <c:v>700</c:v>
                </c:pt>
                <c:pt idx="9">
                  <c:v>750</c:v>
                </c:pt>
                <c:pt idx="10">
                  <c:v>800</c:v>
                </c:pt>
                <c:pt idx="11">
                  <c:v>850</c:v>
                </c:pt>
                <c:pt idx="12">
                  <c:v>900</c:v>
                </c:pt>
                <c:pt idx="13">
                  <c:v>950</c:v>
                </c:pt>
                <c:pt idx="14">
                  <c:v>1000</c:v>
                </c:pt>
              </c:numCache>
            </c:numRef>
          </c:xVal>
          <c:yVal>
            <c:numRef>
              <c:f>'Part I'!$G$2:$G$16</c:f>
              <c:numCache>
                <c:formatCode>_(* #,##0_);_(* \(#,##0\);_(* "-"??_);_(@_)</c:formatCode>
                <c:ptCount val="15"/>
                <c:pt idx="0">
                  <c:v>13160</c:v>
                </c:pt>
                <c:pt idx="1">
                  <c:v>11948.571428571428</c:v>
                </c:pt>
                <c:pt idx="2">
                  <c:v>11130</c:v>
                </c:pt>
                <c:pt idx="3">
                  <c:v>10573.333333333334</c:v>
                </c:pt>
                <c:pt idx="4">
                  <c:v>10200</c:v>
                </c:pt>
                <c:pt idx="5">
                  <c:v>9960</c:v>
                </c:pt>
                <c:pt idx="6">
                  <c:v>9820</c:v>
                </c:pt>
                <c:pt idx="7">
                  <c:v>9756.9230769230762</c:v>
                </c:pt>
                <c:pt idx="8">
                  <c:v>9754.2857142857138</c:v>
                </c:pt>
                <c:pt idx="9">
                  <c:v>9800</c:v>
                </c:pt>
                <c:pt idx="10">
                  <c:v>9885</c:v>
                </c:pt>
                <c:pt idx="11">
                  <c:v>10002.35294117647</c:v>
                </c:pt>
                <c:pt idx="12">
                  <c:v>10146.666666666666</c:v>
                </c:pt>
                <c:pt idx="13">
                  <c:v>10313.684210526315</c:v>
                </c:pt>
                <c:pt idx="14">
                  <c:v>10500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6-B84C-9A02-2F978B48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990720"/>
        <c:axId val="1549553456"/>
      </c:scatterChart>
      <c:valAx>
        <c:axId val="1557990720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53456"/>
        <c:crosses val="autoZero"/>
        <c:crossBetween val="midCat"/>
        <c:majorUnit val="50"/>
      </c:valAx>
      <c:valAx>
        <c:axId val="1549553456"/>
        <c:scaling>
          <c:orientation val="minMax"/>
          <c:min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99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154590</xdr:colOff>
      <xdr:row>0</xdr:row>
      <xdr:rowOff>72746</xdr:rowOff>
    </xdr:from>
    <xdr:to>
      <xdr:col>14</xdr:col>
      <xdr:colOff>468443</xdr:colOff>
      <xdr:row>15</xdr:row>
      <xdr:rowOff>187377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90BDE-63DB-1C58-DBB9-6BED7C4D2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6FAA-B007-FE4D-8281-55C2F71703A7}">
  <dimension ref="A1:O52"/>
  <sheetViews>
    <sheetView tabSelected="1" zoomScale="96" zoomScaleNormal="96" workbookViewId="0">
      <selection activeCell="G19" sqref="G19"/>
    </sheetView>
  </sheetViews>
  <sheetFormatPr baseColWidth="10" defaultRowHeight="16"/>
  <cols>
    <col min="1" max="1" width="5.33203125" customWidth="1"/>
    <col min="2" max="2" width="29.83203125" customWidth="1"/>
    <col min="3" max="3" width="10.83203125" style="2"/>
    <col min="4" max="4" width="21.33203125" customWidth="1"/>
    <col min="5" max="5" width="4.33203125" customWidth="1"/>
    <col min="6" max="6" width="13.83203125" style="5" customWidth="1"/>
    <col min="7" max="7" width="10.83203125" style="6"/>
    <col min="8" max="15" width="13.33203125" bestFit="1" customWidth="1"/>
  </cols>
  <sheetData>
    <row r="1" spans="1:7">
      <c r="A1" s="1"/>
      <c r="B1" s="25" t="s">
        <v>17</v>
      </c>
      <c r="C1" s="25"/>
      <c r="D1" s="25"/>
      <c r="F1" s="12" t="s">
        <v>18</v>
      </c>
      <c r="G1" s="8">
        <f>C21</f>
        <v>9748.8460855631529</v>
      </c>
    </row>
    <row r="2" spans="1:7">
      <c r="B2" s="1" t="s">
        <v>0</v>
      </c>
      <c r="F2" s="13">
        <v>300</v>
      </c>
      <c r="G2" s="9">
        <f t="dataTable" ref="G2:G16" dt2D="0" dtr="0" r1="C11" ca="1"/>
        <v>13160</v>
      </c>
    </row>
    <row r="3" spans="1:7">
      <c r="B3" t="s">
        <v>2</v>
      </c>
      <c r="C3" s="18">
        <v>80</v>
      </c>
      <c r="F3" s="13">
        <v>350</v>
      </c>
      <c r="G3" s="9">
        <v>11948.571428571428</v>
      </c>
    </row>
    <row r="4" spans="1:7">
      <c r="B4" t="s">
        <v>10</v>
      </c>
      <c r="C4" s="3">
        <v>0.18</v>
      </c>
      <c r="D4" t="s">
        <v>8</v>
      </c>
      <c r="F4" s="13">
        <v>400</v>
      </c>
      <c r="G4" s="9">
        <v>11130</v>
      </c>
    </row>
    <row r="5" spans="1:7">
      <c r="B5" t="s">
        <v>16</v>
      </c>
      <c r="C5" s="18">
        <v>220</v>
      </c>
      <c r="F5" s="13">
        <v>450</v>
      </c>
      <c r="G5" s="9">
        <v>10573.333333333334</v>
      </c>
    </row>
    <row r="6" spans="1:7">
      <c r="F6" s="13">
        <v>500</v>
      </c>
      <c r="G6" s="9">
        <v>10200</v>
      </c>
    </row>
    <row r="7" spans="1:7">
      <c r="B7" s="1" t="s">
        <v>3</v>
      </c>
      <c r="F7" s="13">
        <v>550</v>
      </c>
      <c r="G7" s="9">
        <v>9960</v>
      </c>
    </row>
    <row r="8" spans="1:7">
      <c r="B8" t="s">
        <v>1</v>
      </c>
      <c r="C8" s="2">
        <v>15000</v>
      </c>
      <c r="D8" t="s">
        <v>9</v>
      </c>
      <c r="F8" s="13">
        <v>600</v>
      </c>
      <c r="G8" s="9">
        <v>9820</v>
      </c>
    </row>
    <row r="9" spans="1:7">
      <c r="F9" s="13">
        <v>650</v>
      </c>
      <c r="G9" s="9">
        <v>9756.9230769230762</v>
      </c>
    </row>
    <row r="10" spans="1:7">
      <c r="B10" s="1" t="s">
        <v>19</v>
      </c>
      <c r="F10" s="14">
        <v>700</v>
      </c>
      <c r="G10" s="10">
        <v>9754.2857142857138</v>
      </c>
    </row>
    <row r="11" spans="1:7">
      <c r="B11" t="s">
        <v>24</v>
      </c>
      <c r="C11" s="11">
        <v>677.00320037036113</v>
      </c>
      <c r="F11" s="13">
        <v>750</v>
      </c>
      <c r="G11" s="9">
        <v>9800</v>
      </c>
    </row>
    <row r="12" spans="1:7">
      <c r="F12" s="13">
        <v>800</v>
      </c>
      <c r="G12" s="9">
        <v>9885</v>
      </c>
    </row>
    <row r="13" spans="1:7">
      <c r="B13" s="1" t="s">
        <v>6</v>
      </c>
      <c r="C13"/>
      <c r="F13" s="13">
        <v>850</v>
      </c>
      <c r="G13" s="9">
        <v>10002.35294117647</v>
      </c>
    </row>
    <row r="14" spans="1:7">
      <c r="B14" t="s">
        <v>7</v>
      </c>
      <c r="C14" s="17">
        <f>C3*C4</f>
        <v>14.399999999999999</v>
      </c>
      <c r="F14" s="13">
        <v>900</v>
      </c>
      <c r="G14" s="9">
        <v>10146.666666666666</v>
      </c>
    </row>
    <row r="15" spans="1:7">
      <c r="B15" t="s">
        <v>15</v>
      </c>
      <c r="C15" s="7">
        <f>C8/C11</f>
        <v>22.156468376802511</v>
      </c>
      <c r="F15" s="13">
        <v>950</v>
      </c>
      <c r="G15" s="9">
        <v>10313.684210526315</v>
      </c>
    </row>
    <row r="16" spans="1:7">
      <c r="B16" t="s">
        <v>14</v>
      </c>
      <c r="C16" s="6">
        <f>C11/2</f>
        <v>338.50160018518056</v>
      </c>
      <c r="D16" t="s">
        <v>5</v>
      </c>
      <c r="F16" s="13">
        <v>1000</v>
      </c>
      <c r="G16" s="9">
        <v>10500</v>
      </c>
    </row>
    <row r="17" spans="2:15">
      <c r="B17" t="s">
        <v>12</v>
      </c>
      <c r="C17" s="18">
        <f>C15*C5</f>
        <v>4874.423042896552</v>
      </c>
    </row>
    <row r="18" spans="2:15">
      <c r="B18" t="s">
        <v>13</v>
      </c>
      <c r="C18" s="18">
        <f>C16*C14</f>
        <v>4874.4230426665999</v>
      </c>
      <c r="F18" s="26" t="s">
        <v>20</v>
      </c>
      <c r="G18" s="26"/>
    </row>
    <row r="19" spans="2:15">
      <c r="F19" s="22" t="s">
        <v>24</v>
      </c>
      <c r="G19" s="11">
        <f>C11</f>
        <v>677.00320037036113</v>
      </c>
    </row>
    <row r="20" spans="2:15">
      <c r="B20" s="1" t="s">
        <v>23</v>
      </c>
      <c r="C20" s="6"/>
      <c r="F20" s="15"/>
    </row>
    <row r="21" spans="2:15">
      <c r="B21" t="s">
        <v>11</v>
      </c>
      <c r="C21" s="18">
        <f>C17+C18</f>
        <v>9748.8460855631529</v>
      </c>
      <c r="F21" s="15" t="s">
        <v>11</v>
      </c>
      <c r="G21" s="16">
        <f>C21</f>
        <v>9748.8460855631529</v>
      </c>
    </row>
    <row r="23" spans="2:15">
      <c r="B23" s="27" t="s">
        <v>4</v>
      </c>
      <c r="C23" s="27"/>
      <c r="D23" s="27"/>
      <c r="F23" s="24" t="s">
        <v>21</v>
      </c>
      <c r="G23" s="24"/>
      <c r="H23" s="24"/>
      <c r="I23" s="24"/>
      <c r="J23" s="24"/>
      <c r="K23" s="24"/>
      <c r="L23" s="24"/>
      <c r="M23" s="24"/>
      <c r="N23" s="24"/>
      <c r="O23" s="24"/>
    </row>
    <row r="24" spans="2:15">
      <c r="B24" s="27"/>
      <c r="C24" s="27"/>
      <c r="D24" s="27"/>
      <c r="F24" s="13"/>
      <c r="G24" s="9"/>
      <c r="H24" s="23" t="s">
        <v>22</v>
      </c>
      <c r="I24" s="23"/>
      <c r="J24" s="23"/>
      <c r="K24" s="23"/>
      <c r="L24" s="23"/>
      <c r="M24" s="23"/>
      <c r="N24" s="23"/>
      <c r="O24" s="23"/>
    </row>
    <row r="25" spans="2:15">
      <c r="B25" s="27"/>
      <c r="C25" s="27"/>
      <c r="D25" s="27"/>
      <c r="F25" s="13"/>
      <c r="G25" s="19">
        <f>C21</f>
        <v>9748.8460855631529</v>
      </c>
      <c r="H25" s="21">
        <v>0.1</v>
      </c>
      <c r="I25" s="21">
        <v>0.12</v>
      </c>
      <c r="J25" s="21">
        <v>0.14000000000000001</v>
      </c>
      <c r="K25" s="21">
        <v>0.16</v>
      </c>
      <c r="L25" s="21">
        <v>0.18</v>
      </c>
      <c r="M25" s="21">
        <v>0.2</v>
      </c>
      <c r="N25" s="21">
        <v>0.22</v>
      </c>
      <c r="O25" s="21">
        <v>0.24</v>
      </c>
    </row>
    <row r="26" spans="2:15">
      <c r="B26" s="27"/>
      <c r="C26" s="27"/>
      <c r="D26" s="27"/>
      <c r="F26" s="28" t="s">
        <v>1</v>
      </c>
      <c r="G26" s="20">
        <v>10000</v>
      </c>
      <c r="H26" s="19">
        <f t="dataTable" ref="H26:O41" dt2D="1" dtr="1" r1="C4" r2="C8"/>
        <v>5957.6281634124789</v>
      </c>
      <c r="I26" s="19">
        <v>6499.230723708768</v>
      </c>
      <c r="J26" s="19">
        <v>7040.8332840050571</v>
      </c>
      <c r="K26" s="19">
        <v>7582.4358443013462</v>
      </c>
      <c r="L26" s="19">
        <v>8124.0384045976352</v>
      </c>
      <c r="M26" s="19">
        <v>8665.6409648939243</v>
      </c>
      <c r="N26" s="19">
        <v>9207.2435251902134</v>
      </c>
      <c r="O26" s="19">
        <v>9748.8460854865007</v>
      </c>
    </row>
    <row r="27" spans="2:15">
      <c r="F27" s="28"/>
      <c r="G27" s="20">
        <v>11000</v>
      </c>
      <c r="H27" s="19">
        <v>6282.5896996055826</v>
      </c>
      <c r="I27" s="19">
        <v>6824.1922599018708</v>
      </c>
      <c r="J27" s="19">
        <v>7365.7948201981608</v>
      </c>
      <c r="K27" s="19">
        <v>7907.3973804944499</v>
      </c>
      <c r="L27" s="19">
        <v>8448.999940790738</v>
      </c>
      <c r="M27" s="19">
        <v>8990.6025010870271</v>
      </c>
      <c r="N27" s="19">
        <v>9532.2050613833162</v>
      </c>
      <c r="O27" s="19">
        <v>10073.807621679603</v>
      </c>
    </row>
    <row r="28" spans="2:15">
      <c r="F28" s="28"/>
      <c r="G28" s="20">
        <v>12000</v>
      </c>
      <c r="H28" s="19">
        <v>6607.5512357986863</v>
      </c>
      <c r="I28" s="19">
        <v>7149.1537960949754</v>
      </c>
      <c r="J28" s="19">
        <v>7690.7563563912645</v>
      </c>
      <c r="K28" s="19">
        <v>8232.3589166875536</v>
      </c>
      <c r="L28" s="19">
        <v>8773.9614769838408</v>
      </c>
      <c r="M28" s="19">
        <v>9315.5640372801317</v>
      </c>
      <c r="N28" s="19">
        <v>9857.166597576419</v>
      </c>
      <c r="O28" s="19">
        <v>10398.769157872708</v>
      </c>
    </row>
    <row r="29" spans="2:15">
      <c r="F29" s="28"/>
      <c r="G29" s="20">
        <v>13000</v>
      </c>
      <c r="H29" s="19">
        <v>6932.5127719917891</v>
      </c>
      <c r="I29" s="19">
        <v>7474.1153322880782</v>
      </c>
      <c r="J29" s="19">
        <v>8015.7178925843673</v>
      </c>
      <c r="K29" s="19">
        <v>8557.3204528806564</v>
      </c>
      <c r="L29" s="19">
        <v>9098.9230131769436</v>
      </c>
      <c r="M29" s="19">
        <v>9640.5255734732345</v>
      </c>
      <c r="N29" s="19">
        <v>10182.128133769522</v>
      </c>
      <c r="O29" s="19">
        <v>10723.730694065811</v>
      </c>
    </row>
    <row r="30" spans="2:15">
      <c r="F30" s="28"/>
      <c r="G30" s="20">
        <v>14000</v>
      </c>
      <c r="H30" s="19">
        <v>7257.4743081848937</v>
      </c>
      <c r="I30" s="19">
        <v>7799.0768684811828</v>
      </c>
      <c r="J30" s="19">
        <v>8340.6794287774719</v>
      </c>
      <c r="K30" s="19">
        <v>8882.281989073761</v>
      </c>
      <c r="L30" s="19">
        <v>9423.8845493700501</v>
      </c>
      <c r="M30" s="19">
        <v>9965.4871096663373</v>
      </c>
      <c r="N30" s="19">
        <v>10507.089669962628</v>
      </c>
      <c r="O30" s="19">
        <v>11048.692230258916</v>
      </c>
    </row>
    <row r="31" spans="2:15">
      <c r="F31" s="28"/>
      <c r="G31" s="20">
        <v>15000</v>
      </c>
      <c r="H31" s="19">
        <v>7582.4358443779965</v>
      </c>
      <c r="I31" s="19">
        <v>8124.0384046742856</v>
      </c>
      <c r="J31" s="19">
        <v>8665.6409649705747</v>
      </c>
      <c r="K31" s="19">
        <v>9207.2435252668638</v>
      </c>
      <c r="L31" s="19">
        <v>9748.8460855631529</v>
      </c>
      <c r="M31" s="19">
        <v>10290.44864585944</v>
      </c>
      <c r="N31" s="19">
        <v>10832.051206155731</v>
      </c>
      <c r="O31" s="19">
        <v>11373.653766452018</v>
      </c>
    </row>
    <row r="32" spans="2:15">
      <c r="F32" s="28"/>
      <c r="G32" s="20">
        <v>16000</v>
      </c>
      <c r="H32" s="19">
        <v>7907.3973805711003</v>
      </c>
      <c r="I32" s="19">
        <v>8448.9999408673884</v>
      </c>
      <c r="J32" s="19">
        <v>8990.6025011636775</v>
      </c>
      <c r="K32" s="19">
        <v>9532.2050614599684</v>
      </c>
      <c r="L32" s="19">
        <v>10073.807621756256</v>
      </c>
      <c r="M32" s="19">
        <v>10615.410182052545</v>
      </c>
      <c r="N32" s="19">
        <v>11157.012742348834</v>
      </c>
      <c r="O32" s="19">
        <v>11698.615302645121</v>
      </c>
    </row>
    <row r="33" spans="6:15">
      <c r="F33" s="28"/>
      <c r="G33" s="20">
        <v>17000</v>
      </c>
      <c r="H33" s="19">
        <v>8232.358916764204</v>
      </c>
      <c r="I33" s="19">
        <v>8773.9614770604931</v>
      </c>
      <c r="J33" s="19">
        <v>9315.5640373567821</v>
      </c>
      <c r="K33" s="19">
        <v>9857.1665976530712</v>
      </c>
      <c r="L33" s="19">
        <v>10398.769157949358</v>
      </c>
      <c r="M33" s="19">
        <v>10940.371718245649</v>
      </c>
      <c r="N33" s="19">
        <v>11481.974278541937</v>
      </c>
      <c r="O33" s="19">
        <v>12023.576838838226</v>
      </c>
    </row>
    <row r="34" spans="6:15">
      <c r="F34" s="28"/>
      <c r="G34" s="20">
        <v>18000</v>
      </c>
      <c r="H34" s="19">
        <v>8557.3204529573068</v>
      </c>
      <c r="I34" s="19">
        <v>9098.9230132535959</v>
      </c>
      <c r="J34" s="19">
        <v>9640.5255735498849</v>
      </c>
      <c r="K34" s="19">
        <v>10182.128133846174</v>
      </c>
      <c r="L34" s="19">
        <v>10723.730694142461</v>
      </c>
      <c r="M34" s="19">
        <v>11265.333254438752</v>
      </c>
      <c r="N34" s="19">
        <v>11806.935814735039</v>
      </c>
      <c r="O34" s="19">
        <v>12348.538375031329</v>
      </c>
    </row>
    <row r="35" spans="6:15">
      <c r="F35" s="28"/>
      <c r="G35" s="20">
        <v>19000</v>
      </c>
      <c r="H35" s="19">
        <v>8882.2819891504114</v>
      </c>
      <c r="I35" s="19">
        <v>9423.8845494467005</v>
      </c>
      <c r="J35" s="19">
        <v>9965.4871097429896</v>
      </c>
      <c r="K35" s="19">
        <v>10507.089670039279</v>
      </c>
      <c r="L35" s="19">
        <v>11048.692230335568</v>
      </c>
      <c r="M35" s="19">
        <v>11590.294790631855</v>
      </c>
      <c r="N35" s="19">
        <v>12131.897350928146</v>
      </c>
      <c r="O35" s="19">
        <v>12673.499911224433</v>
      </c>
    </row>
    <row r="36" spans="6:15">
      <c r="F36" s="28"/>
      <c r="G36" s="20">
        <v>20000</v>
      </c>
      <c r="H36" s="19">
        <v>9207.2435253435142</v>
      </c>
      <c r="I36" s="19">
        <v>9748.8460856398033</v>
      </c>
      <c r="J36" s="19">
        <v>10290.448645936092</v>
      </c>
      <c r="K36" s="19">
        <v>10832.051206232381</v>
      </c>
      <c r="L36" s="19">
        <v>11373.653766528671</v>
      </c>
      <c r="M36" s="19">
        <v>11915.256326824958</v>
      </c>
      <c r="N36" s="19">
        <v>12456.858887121249</v>
      </c>
      <c r="O36" s="19">
        <v>12998.461447417536</v>
      </c>
    </row>
    <row r="37" spans="6:15">
      <c r="F37" s="28"/>
      <c r="G37" s="20">
        <v>21000</v>
      </c>
      <c r="H37" s="19">
        <v>9532.205061536617</v>
      </c>
      <c r="I37" s="19">
        <v>10073.807621832906</v>
      </c>
      <c r="J37" s="19">
        <v>10615.410182129195</v>
      </c>
      <c r="K37" s="19">
        <v>11157.012742425486</v>
      </c>
      <c r="L37" s="19">
        <v>11698.615302721773</v>
      </c>
      <c r="M37" s="19">
        <v>12240.217863018062</v>
      </c>
      <c r="N37" s="19">
        <v>12781.820423314352</v>
      </c>
      <c r="O37" s="19">
        <v>13323.422983610639</v>
      </c>
    </row>
    <row r="38" spans="6:15">
      <c r="F38" s="28"/>
      <c r="G38" s="20">
        <v>22000</v>
      </c>
      <c r="H38" s="19">
        <v>9857.1665977297198</v>
      </c>
      <c r="I38" s="19">
        <v>10398.769158026009</v>
      </c>
      <c r="J38" s="19">
        <v>10940.371718322298</v>
      </c>
      <c r="K38" s="19">
        <v>11481.974278618589</v>
      </c>
      <c r="L38" s="19">
        <v>12023.576838914876</v>
      </c>
      <c r="M38" s="19">
        <v>12565.179399211165</v>
      </c>
      <c r="N38" s="19">
        <v>13106.781959507454</v>
      </c>
      <c r="O38" s="19">
        <v>13648.384519803742</v>
      </c>
    </row>
    <row r="39" spans="6:15">
      <c r="F39" s="28"/>
      <c r="G39" s="20">
        <v>23000</v>
      </c>
      <c r="H39" s="19">
        <v>10182.128133922824</v>
      </c>
      <c r="I39" s="19">
        <v>10723.730694219114</v>
      </c>
      <c r="J39" s="19">
        <v>11265.333254515403</v>
      </c>
      <c r="K39" s="19">
        <v>11806.935814811692</v>
      </c>
      <c r="L39" s="19">
        <v>12348.538375107979</v>
      </c>
      <c r="M39" s="19">
        <v>12890.14093540427</v>
      </c>
      <c r="N39" s="19">
        <v>13431.743495700557</v>
      </c>
      <c r="O39" s="19">
        <v>13973.346055996846</v>
      </c>
    </row>
    <row r="40" spans="6:15">
      <c r="F40" s="28"/>
      <c r="G40" s="20">
        <v>24000</v>
      </c>
      <c r="H40" s="19">
        <v>10507.089670115929</v>
      </c>
      <c r="I40" s="19">
        <v>11048.692230412216</v>
      </c>
      <c r="J40" s="19">
        <v>11590.294790708507</v>
      </c>
      <c r="K40" s="19">
        <v>12131.897351004794</v>
      </c>
      <c r="L40" s="19">
        <v>12673.499911301084</v>
      </c>
      <c r="M40" s="19">
        <v>13215.102471597373</v>
      </c>
      <c r="N40" s="19">
        <v>13756.705031893662</v>
      </c>
      <c r="O40" s="19">
        <v>14298.307592189951</v>
      </c>
    </row>
    <row r="41" spans="6:15">
      <c r="F41" s="28"/>
      <c r="G41" s="20">
        <v>25000</v>
      </c>
      <c r="H41" s="19">
        <v>10832.051206309032</v>
      </c>
      <c r="I41" s="19">
        <v>11373.653766605319</v>
      </c>
      <c r="J41" s="19">
        <v>11915.25632690161</v>
      </c>
      <c r="K41" s="19">
        <v>12456.858887197897</v>
      </c>
      <c r="L41" s="19">
        <v>12998.461447494186</v>
      </c>
      <c r="M41" s="19">
        <v>13540.064007790475</v>
      </c>
      <c r="N41" s="19">
        <v>14081.666568086765</v>
      </c>
      <c r="O41" s="19">
        <v>14623.269128383054</v>
      </c>
    </row>
    <row r="42" spans="6:15">
      <c r="F42" s="4"/>
      <c r="G42" s="4"/>
    </row>
    <row r="43" spans="6:15">
      <c r="F43" s="4"/>
    </row>
    <row r="44" spans="6:15">
      <c r="F44" s="4"/>
    </row>
    <row r="45" spans="6:15">
      <c r="F45" s="4"/>
    </row>
    <row r="46" spans="6:15">
      <c r="F46" s="4"/>
    </row>
    <row r="47" spans="6:15">
      <c r="F47" s="4"/>
    </row>
    <row r="48" spans="6:15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</sheetData>
  <mergeCells count="6">
    <mergeCell ref="H24:O24"/>
    <mergeCell ref="F23:O23"/>
    <mergeCell ref="B1:D1"/>
    <mergeCell ref="F18:G18"/>
    <mergeCell ref="B23:D26"/>
    <mergeCell ref="F26:F41"/>
  </mergeCells>
  <conditionalFormatting sqref="H26:O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Trang Tran</cp:lastModifiedBy>
  <dcterms:created xsi:type="dcterms:W3CDTF">2023-06-18T23:01:37Z</dcterms:created>
  <dcterms:modified xsi:type="dcterms:W3CDTF">2023-07-01T14:19:20Z</dcterms:modified>
</cp:coreProperties>
</file>