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miett/projects/sleep22/data/"/>
    </mc:Choice>
  </mc:AlternateContent>
  <xr:revisionPtr revIDLastSave="0" documentId="13_ncr:1_{FC848112-382D-C14C-81AA-EDF145D34EA7}" xr6:coauthVersionLast="47" xr6:coauthVersionMax="47" xr10:uidLastSave="{00000000-0000-0000-0000-000000000000}"/>
  <bookViews>
    <workbookView xWindow="5160" yWindow="1800" windowWidth="28040" windowHeight="17440" xr2:uid="{9C35C79F-DD7A-E648-AB73-C2AF0D92040A}"/>
  </bookViews>
  <sheets>
    <sheet name="ita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1" l="1"/>
  <c r="Q22" i="1"/>
  <c r="O22" i="1"/>
  <c r="P24" i="1"/>
  <c r="I15" i="1" s="1"/>
  <c r="Q24" i="1"/>
  <c r="O24" i="1"/>
  <c r="P23" i="1"/>
  <c r="I14" i="1" s="1"/>
  <c r="Q23" i="1"/>
  <c r="J14" i="1" s="1"/>
  <c r="O23" i="1"/>
  <c r="C22" i="1"/>
  <c r="D22" i="1"/>
  <c r="F24" i="1"/>
  <c r="F23" i="1"/>
  <c r="I13" i="1"/>
  <c r="J13" i="1"/>
  <c r="J15" i="1" s="1"/>
  <c r="J16" i="1"/>
  <c r="J12" i="1"/>
  <c r="H12" i="1"/>
  <c r="K22" i="1"/>
  <c r="K23" i="1"/>
  <c r="K24" i="1"/>
  <c r="K25" i="1"/>
  <c r="K21" i="1"/>
  <c r="I22" i="1"/>
  <c r="H13" i="1" s="1"/>
  <c r="J22" i="1"/>
  <c r="I23" i="1"/>
  <c r="J23" i="1"/>
  <c r="I24" i="1"/>
  <c r="J24" i="1"/>
  <c r="I25" i="1"/>
  <c r="H16" i="1" s="1"/>
  <c r="J25" i="1"/>
  <c r="I16" i="1" s="1"/>
  <c r="J21" i="1"/>
  <c r="I12" i="1" s="1"/>
  <c r="I21" i="1"/>
  <c r="E21" i="1"/>
  <c r="E22" i="1"/>
  <c r="E23" i="1"/>
  <c r="E24" i="1"/>
  <c r="E25" i="1"/>
  <c r="E55" i="1"/>
  <c r="E56" i="1"/>
  <c r="E57" i="1"/>
  <c r="E58" i="1"/>
  <c r="E54" i="1"/>
  <c r="H54" i="1"/>
  <c r="G54" i="1"/>
  <c r="C24" i="1"/>
  <c r="C23" i="1"/>
  <c r="C21" i="1"/>
  <c r="D21" i="1"/>
  <c r="D23" i="1"/>
  <c r="D24" i="1"/>
  <c r="C25" i="1"/>
  <c r="D25" i="1"/>
  <c r="H15" i="1" l="1"/>
  <c r="H14" i="1"/>
</calcChain>
</file>

<file path=xl/sharedStrings.xml><?xml version="1.0" encoding="utf-8"?>
<sst xmlns="http://schemas.openxmlformats.org/spreadsheetml/2006/main" count="110" uniqueCount="24">
  <si>
    <t>Female (%)</t>
  </si>
  <si>
    <t>Male (%)</t>
  </si>
  <si>
    <t>Rates</t>
  </si>
  <si>
    <t xml:space="preserve">Mild (5≤AHI&lt;15) </t>
  </si>
  <si>
    <t>Moderate-severe (AHI≥15)</t>
  </si>
  <si>
    <t>Moderate (15≤AHI&lt;30</t>
  </si>
  <si>
    <t xml:space="preserve">Severe (AHI≥30) </t>
  </si>
  <si>
    <t xml:space="preserve">Overall (AHI≥5) </t>
  </si>
  <si>
    <t>Total</t>
  </si>
  <si>
    <t>Osuudet overallista</t>
  </si>
  <si>
    <t xml:space="preserve">Settings </t>
  </si>
  <si>
    <t>Prevalence of OSA</t>
  </si>
  <si>
    <t>Population aged 15-74</t>
  </si>
  <si>
    <t xml:space="preserve">Female </t>
  </si>
  <si>
    <t>Population aged 40-85</t>
  </si>
  <si>
    <t>Male</t>
  </si>
  <si>
    <t>Female</t>
  </si>
  <si>
    <t xml:space="preserve">Total </t>
  </si>
  <si>
    <t>Absolute values</t>
  </si>
  <si>
    <t>ALKUPERÄISET LUVUT</t>
  </si>
  <si>
    <t>UUSI TOTAL</t>
  </si>
  <si>
    <t>Moderate/Severe osuus Moderate+Severe</t>
  </si>
  <si>
    <t>UUDET LUVUT, ARVIOIDAAN PUUTTUVAT</t>
  </si>
  <si>
    <t>MIESTEN JA NAISTEN OSUUDET TOTAL:sta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</si>
</sst>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\ 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indexed="64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0" fontId="0" fillId="0" borderId="0" xfId="0" applyNumberFormat="1"/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0" fontId="5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3" borderId="1" xfId="0" applyFont="1" applyFill="1" applyBorder="1"/>
    <xf numFmtId="0" fontId="2" fillId="4" borderId="0" xfId="0" applyFont="1" applyFill="1"/>
    <xf numFmtId="0" fontId="2" fillId="4" borderId="2" xfId="0" applyFont="1" applyFill="1" applyBorder="1"/>
    <xf numFmtId="0" fontId="3" fillId="2" borderId="1" xfId="0" applyFont="1" applyFill="1" applyBorder="1"/>
    <xf numFmtId="0" fontId="2" fillId="4" borderId="3" xfId="0" applyFont="1" applyFill="1" applyBorder="1"/>
    <xf numFmtId="3" fontId="2" fillId="5" borderId="4" xfId="0" applyNumberFormat="1" applyFont="1" applyFill="1" applyBorder="1"/>
    <xf numFmtId="0" fontId="2" fillId="4" borderId="5" xfId="0" applyFont="1" applyFill="1" applyBorder="1"/>
    <xf numFmtId="3" fontId="2" fillId="5" borderId="6" xfId="0" applyNumberFormat="1" applyFont="1" applyFill="1" applyBorder="1"/>
    <xf numFmtId="0" fontId="2" fillId="4" borderId="7" xfId="0" applyFont="1" applyFill="1" applyBorder="1"/>
    <xf numFmtId="3" fontId="2" fillId="5" borderId="8" xfId="0" applyNumberFormat="1" applyFont="1" applyFill="1" applyBorder="1" applyAlignment="1">
      <alignment horizontal="center"/>
    </xf>
    <xf numFmtId="3" fontId="2" fillId="6" borderId="0" xfId="0" applyNumberFormat="1" applyFont="1" applyFill="1"/>
    <xf numFmtId="3" fontId="2" fillId="5" borderId="9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4" borderId="1" xfId="0" applyFont="1" applyFill="1" applyBorder="1"/>
    <xf numFmtId="0" fontId="2" fillId="2" borderId="5" xfId="0" applyFont="1" applyFill="1" applyBorder="1"/>
    <xf numFmtId="0" fontId="2" fillId="2" borderId="10" xfId="0" applyFont="1" applyFill="1" applyBorder="1"/>
    <xf numFmtId="0" fontId="2" fillId="2" borderId="7" xfId="0" applyFont="1" applyFill="1" applyBorder="1"/>
    <xf numFmtId="0" fontId="2" fillId="7" borderId="9" xfId="0" applyFont="1" applyFill="1" applyBorder="1"/>
    <xf numFmtId="0" fontId="3" fillId="2" borderId="11" xfId="0" applyFont="1" applyFill="1" applyBorder="1"/>
    <xf numFmtId="0" fontId="2" fillId="7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2" fillId="2" borderId="14" xfId="0" applyFont="1" applyFill="1" applyBorder="1"/>
    <xf numFmtId="0" fontId="3" fillId="2" borderId="2" xfId="0" applyFont="1" applyFill="1" applyBorder="1"/>
    <xf numFmtId="0" fontId="2" fillId="2" borderId="15" xfId="0" applyFont="1" applyFill="1" applyBorder="1"/>
    <xf numFmtId="10" fontId="2" fillId="2" borderId="0" xfId="1" applyNumberFormat="1" applyFont="1" applyFill="1"/>
    <xf numFmtId="0" fontId="2" fillId="2" borderId="19" xfId="0" applyFont="1" applyFill="1" applyBorder="1"/>
    <xf numFmtId="0" fontId="2" fillId="2" borderId="0" xfId="0" applyFont="1" applyFill="1" applyBorder="1"/>
    <xf numFmtId="0" fontId="2" fillId="2" borderId="20" xfId="0" applyFont="1" applyFill="1" applyBorder="1"/>
    <xf numFmtId="0" fontId="2" fillId="2" borderId="22" xfId="0" applyFont="1" applyFill="1" applyBorder="1"/>
    <xf numFmtId="0" fontId="4" fillId="2" borderId="19" xfId="0" applyFont="1" applyFill="1" applyBorder="1"/>
    <xf numFmtId="10" fontId="2" fillId="2" borderId="0" xfId="0" applyNumberFormat="1" applyFont="1" applyFill="1" applyBorder="1" applyAlignment="1">
      <alignment horizontal="center"/>
    </xf>
    <xf numFmtId="10" fontId="2" fillId="2" borderId="20" xfId="0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left" indent="1"/>
    </xf>
    <xf numFmtId="0" fontId="2" fillId="2" borderId="21" xfId="0" applyFont="1" applyFill="1" applyBorder="1"/>
    <xf numFmtId="10" fontId="2" fillId="2" borderId="22" xfId="0" applyNumberFormat="1" applyFont="1" applyFill="1" applyBorder="1" applyAlignment="1">
      <alignment horizontal="center"/>
    </xf>
    <xf numFmtId="10" fontId="2" fillId="2" borderId="23" xfId="0" applyNumberFormat="1" applyFont="1" applyFill="1" applyBorder="1" applyAlignment="1">
      <alignment horizontal="center"/>
    </xf>
    <xf numFmtId="0" fontId="4" fillId="9" borderId="24" xfId="0" applyFont="1" applyFill="1" applyBorder="1"/>
    <xf numFmtId="0" fontId="4" fillId="9" borderId="0" xfId="0" applyFont="1" applyFill="1" applyBorder="1"/>
    <xf numFmtId="0" fontId="2" fillId="9" borderId="0" xfId="0" applyFont="1" applyFill="1" applyBorder="1"/>
    <xf numFmtId="0" fontId="2" fillId="9" borderId="20" xfId="0" applyFont="1" applyFill="1" applyBorder="1"/>
    <xf numFmtId="10" fontId="0" fillId="8" borderId="25" xfId="1" applyNumberFormat="1" applyFont="1" applyFill="1" applyBorder="1"/>
    <xf numFmtId="10" fontId="0" fillId="8" borderId="0" xfId="0" applyNumberFormat="1" applyFill="1" applyBorder="1"/>
    <xf numFmtId="10" fontId="0" fillId="8" borderId="20" xfId="0" applyNumberFormat="1" applyFill="1" applyBorder="1"/>
    <xf numFmtId="0" fontId="2" fillId="9" borderId="0" xfId="0" applyFont="1" applyFill="1" applyBorder="1" applyAlignment="1">
      <alignment horizontal="left" indent="1"/>
    </xf>
    <xf numFmtId="10" fontId="0" fillId="8" borderId="26" xfId="1" applyNumberFormat="1" applyFont="1" applyFill="1" applyBorder="1"/>
    <xf numFmtId="0" fontId="2" fillId="9" borderId="22" xfId="0" applyFont="1" applyFill="1" applyBorder="1"/>
    <xf numFmtId="10" fontId="0" fillId="8" borderId="22" xfId="0" applyNumberFormat="1" applyFill="1" applyBorder="1"/>
    <xf numFmtId="10" fontId="0" fillId="8" borderId="23" xfId="0" applyNumberFormat="1" applyFill="1" applyBorder="1"/>
    <xf numFmtId="164" fontId="2" fillId="2" borderId="20" xfId="0" applyNumberFormat="1" applyFont="1" applyFill="1" applyBorder="1" applyAlignment="1">
      <alignment horizontal="center"/>
    </xf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0" xfId="0" applyFill="1" applyBorder="1"/>
    <xf numFmtId="0" fontId="0" fillId="8" borderId="20" xfId="0" applyFill="1" applyBorder="1"/>
    <xf numFmtId="10" fontId="0" fillId="8" borderId="0" xfId="1" applyNumberFormat="1" applyFont="1" applyFill="1" applyBorder="1"/>
    <xf numFmtId="10" fontId="0" fillId="8" borderId="20" xfId="1" applyNumberFormat="1" applyFont="1" applyFill="1" applyBorder="1"/>
    <xf numFmtId="0" fontId="0" fillId="8" borderId="21" xfId="0" applyFill="1" applyBorder="1"/>
    <xf numFmtId="0" fontId="0" fillId="8" borderId="22" xfId="0" applyFill="1" applyBorder="1"/>
    <xf numFmtId="10" fontId="0" fillId="8" borderId="22" xfId="1" applyNumberFormat="1" applyFont="1" applyFill="1" applyBorder="1"/>
    <xf numFmtId="10" fontId="0" fillId="8" borderId="23" xfId="1" applyNumberFormat="1" applyFont="1" applyFill="1" applyBorder="1"/>
    <xf numFmtId="10" fontId="0" fillId="8" borderId="16" xfId="1" applyNumberFormat="1" applyFont="1" applyFill="1" applyBorder="1"/>
    <xf numFmtId="10" fontId="0" fillId="8" borderId="18" xfId="1" applyNumberFormat="1" applyFont="1" applyFill="1" applyBorder="1"/>
    <xf numFmtId="10" fontId="0" fillId="8" borderId="21" xfId="1" applyNumberFormat="1" applyFont="1" applyFill="1" applyBorder="1"/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DCE0-75A1-FD43-B37C-30928124EDBC}">
  <dimension ref="A1:Q59"/>
  <sheetViews>
    <sheetView tabSelected="1" workbookViewId="0">
      <selection activeCell="G20" sqref="G20"/>
    </sheetView>
  </sheetViews>
  <sheetFormatPr baseColWidth="10" defaultRowHeight="16" x14ac:dyDescent="0.2"/>
  <cols>
    <col min="6" max="6" width="12.1640625" customWidth="1"/>
    <col min="7" max="7" width="23.1640625" bestFit="1" customWidth="1"/>
    <col min="13" max="13" width="23.1640625" bestFit="1" customWidth="1"/>
  </cols>
  <sheetData>
    <row r="1" spans="1:16" x14ac:dyDescent="0.2">
      <c r="A1" s="1"/>
      <c r="B1" s="2"/>
      <c r="C1" s="1" t="s">
        <v>0</v>
      </c>
      <c r="D1" s="1" t="s">
        <v>1</v>
      </c>
      <c r="E1" s="1"/>
    </row>
    <row r="2" spans="1:16" x14ac:dyDescent="0.2">
      <c r="A2" s="3" t="s">
        <v>2</v>
      </c>
      <c r="B2" s="1"/>
      <c r="C2" s="1"/>
      <c r="D2" s="1"/>
      <c r="E2" s="1"/>
    </row>
    <row r="3" spans="1:16" x14ac:dyDescent="0.2">
      <c r="A3" s="1" t="s">
        <v>3</v>
      </c>
      <c r="B3" s="1"/>
      <c r="C3" s="5">
        <v>0.374</v>
      </c>
      <c r="D3" s="5">
        <v>0.34100000000000003</v>
      </c>
      <c r="E3" s="5"/>
      <c r="F3" s="4"/>
    </row>
    <row r="4" spans="1:16" x14ac:dyDescent="0.2">
      <c r="A4" s="1" t="s">
        <v>4</v>
      </c>
      <c r="B4" s="1"/>
      <c r="C4" s="5">
        <v>0.23400000000000001</v>
      </c>
      <c r="D4" s="5">
        <v>0.497</v>
      </c>
      <c r="E4" s="5"/>
    </row>
    <row r="5" spans="1:16" x14ac:dyDescent="0.2">
      <c r="A5" s="6" t="s">
        <v>5</v>
      </c>
      <c r="B5" s="1"/>
      <c r="C5" s="5">
        <v>0.125</v>
      </c>
      <c r="D5" s="5">
        <v>0.19900000000000001</v>
      </c>
      <c r="E5" s="5"/>
    </row>
    <row r="6" spans="1:16" x14ac:dyDescent="0.2">
      <c r="A6" s="6" t="s">
        <v>6</v>
      </c>
      <c r="B6" s="1"/>
      <c r="C6" s="5">
        <v>0.109</v>
      </c>
      <c r="D6" s="5">
        <v>0.29799999999999999</v>
      </c>
      <c r="E6" s="5"/>
    </row>
    <row r="7" spans="1:16" x14ac:dyDescent="0.2">
      <c r="A7" s="1" t="s">
        <v>7</v>
      </c>
      <c r="B7" s="1"/>
      <c r="C7" s="5">
        <v>0.60799999999999998</v>
      </c>
      <c r="D7" s="5">
        <v>0.83799999999999997</v>
      </c>
      <c r="E7" s="5"/>
    </row>
    <row r="9" spans="1:16" ht="17" thickBot="1" x14ac:dyDescent="0.25"/>
    <row r="10" spans="1:16" ht="17" thickBot="1" x14ac:dyDescent="0.25">
      <c r="A10" s="78" t="s">
        <v>19</v>
      </c>
      <c r="B10" s="79"/>
      <c r="C10" s="79"/>
      <c r="D10" s="79"/>
      <c r="E10" s="80"/>
      <c r="F10" s="75" t="s">
        <v>22</v>
      </c>
      <c r="G10" s="76"/>
      <c r="H10" s="76"/>
      <c r="I10" s="76"/>
      <c r="J10" s="77"/>
      <c r="L10" s="60" t="s">
        <v>22</v>
      </c>
      <c r="M10" s="61"/>
      <c r="N10" s="61"/>
      <c r="O10" s="61"/>
      <c r="P10" s="62"/>
    </row>
    <row r="11" spans="1:16" x14ac:dyDescent="0.2">
      <c r="A11" s="40" t="s">
        <v>2</v>
      </c>
      <c r="B11" s="37"/>
      <c r="C11" s="37" t="s">
        <v>0</v>
      </c>
      <c r="D11" s="37" t="s">
        <v>1</v>
      </c>
      <c r="E11" s="38" t="s">
        <v>8</v>
      </c>
      <c r="F11" s="47" t="s">
        <v>20</v>
      </c>
      <c r="G11" s="48" t="s">
        <v>2</v>
      </c>
      <c r="H11" s="49" t="s">
        <v>0</v>
      </c>
      <c r="I11" s="49" t="s">
        <v>1</v>
      </c>
      <c r="J11" s="50" t="s">
        <v>8</v>
      </c>
      <c r="L11" s="63" t="s">
        <v>20</v>
      </c>
      <c r="M11" s="64" t="s">
        <v>2</v>
      </c>
      <c r="N11" s="64" t="s">
        <v>0</v>
      </c>
      <c r="O11" s="64" t="s">
        <v>1</v>
      </c>
      <c r="P11" s="65" t="s">
        <v>8</v>
      </c>
    </row>
    <row r="12" spans="1:16" x14ac:dyDescent="0.2">
      <c r="A12" s="36" t="s">
        <v>3</v>
      </c>
      <c r="B12" s="37"/>
      <c r="C12" s="41">
        <v>0.374</v>
      </c>
      <c r="D12" s="41">
        <v>0.34100000000000003</v>
      </c>
      <c r="E12" s="42">
        <v>0.35824647160704293</v>
      </c>
      <c r="F12" s="51">
        <v>8.5267332294162931E-2</v>
      </c>
      <c r="G12" s="49" t="s">
        <v>3</v>
      </c>
      <c r="H12" s="52">
        <f>F12*I21</f>
        <v>8.9016877500462152E-2</v>
      </c>
      <c r="I12" s="52">
        <f>F12*J21</f>
        <v>8.1162447132774332E-2</v>
      </c>
      <c r="J12" s="53">
        <f>F12</f>
        <v>8.5267332294162931E-2</v>
      </c>
      <c r="L12" s="63">
        <v>8.5267332294162931E-2</v>
      </c>
      <c r="M12" s="64" t="s">
        <v>3</v>
      </c>
      <c r="N12" s="66">
        <v>8.5267332294162931E-2</v>
      </c>
      <c r="O12" s="66">
        <v>8.5267332294162931E-2</v>
      </c>
      <c r="P12" s="67">
        <v>8.5267332294162931E-2</v>
      </c>
    </row>
    <row r="13" spans="1:16" ht="17" thickBot="1" x14ac:dyDescent="0.25">
      <c r="A13" s="36" t="s">
        <v>4</v>
      </c>
      <c r="B13" s="37"/>
      <c r="C13" s="41">
        <v>0.23400000000000001</v>
      </c>
      <c r="D13" s="41">
        <v>0.497</v>
      </c>
      <c r="E13" s="42">
        <v>0.35955096274967768</v>
      </c>
      <c r="F13" s="51">
        <v>0.11990262070271286</v>
      </c>
      <c r="G13" s="49" t="s">
        <v>4</v>
      </c>
      <c r="H13" s="52">
        <f>F13*I22</f>
        <v>7.8034037316619481E-2</v>
      </c>
      <c r="I13" s="52">
        <f>F13*J22</f>
        <v>0.16573895959982857</v>
      </c>
      <c r="J13" s="53">
        <f t="shared" ref="J13:J16" si="0">F13</f>
        <v>0.11990262070271286</v>
      </c>
      <c r="L13" s="63">
        <v>0.11990262070271286</v>
      </c>
      <c r="M13" s="64" t="s">
        <v>4</v>
      </c>
      <c r="N13" s="66">
        <v>0.11990262070271286</v>
      </c>
      <c r="O13" s="66">
        <v>0.11990262070271286</v>
      </c>
      <c r="P13" s="67">
        <v>0.11990262070271286</v>
      </c>
    </row>
    <row r="14" spans="1:16" x14ac:dyDescent="0.2">
      <c r="A14" s="43" t="s">
        <v>5</v>
      </c>
      <c r="B14" s="37"/>
      <c r="C14" s="41">
        <v>0.125</v>
      </c>
      <c r="D14" s="41">
        <v>0.19900000000000001</v>
      </c>
      <c r="E14" s="42">
        <v>0.16032613248578886</v>
      </c>
      <c r="F14" s="51"/>
      <c r="G14" s="54" t="s">
        <v>5</v>
      </c>
      <c r="H14" s="52">
        <f>H13*O23</f>
        <v>4.1684848993920665E-2</v>
      </c>
      <c r="I14" s="52">
        <f>P23*I13</f>
        <v>6.6362279598321708E-2</v>
      </c>
      <c r="J14" s="53">
        <f>Q23*J13</f>
        <v>5.3465364979595413E-2</v>
      </c>
      <c r="L14" s="63"/>
      <c r="M14" s="64" t="s">
        <v>5</v>
      </c>
      <c r="N14" s="72"/>
      <c r="O14" s="73"/>
      <c r="P14" s="67">
        <v>5.3465364979595413E-2</v>
      </c>
    </row>
    <row r="15" spans="1:16" ht="17" thickBot="1" x14ac:dyDescent="0.25">
      <c r="A15" s="43" t="s">
        <v>6</v>
      </c>
      <c r="B15" s="37"/>
      <c r="C15" s="41">
        <v>0.109</v>
      </c>
      <c r="D15" s="41">
        <v>0.29799999999999999</v>
      </c>
      <c r="E15" s="42">
        <v>0.19922483026388882</v>
      </c>
      <c r="F15" s="51"/>
      <c r="G15" s="54" t="s">
        <v>6</v>
      </c>
      <c r="H15" s="52">
        <f>H13*O24</f>
        <v>3.6349188322698817E-2</v>
      </c>
      <c r="I15" s="52">
        <f>P24*I13</f>
        <v>9.9376680001506859E-2</v>
      </c>
      <c r="J15" s="53">
        <f>J13*Q24</f>
        <v>6.6437255723117442E-2</v>
      </c>
      <c r="L15" s="63"/>
      <c r="M15" s="64" t="s">
        <v>6</v>
      </c>
      <c r="N15" s="74"/>
      <c r="O15" s="71"/>
      <c r="P15" s="67">
        <v>6.6437255723117442E-2</v>
      </c>
    </row>
    <row r="16" spans="1:16" ht="17" thickBot="1" x14ac:dyDescent="0.25">
      <c r="A16" s="44" t="s">
        <v>7</v>
      </c>
      <c r="B16" s="39"/>
      <c r="C16" s="45">
        <v>0.60799999999999998</v>
      </c>
      <c r="D16" s="45">
        <v>0.83799999999999997</v>
      </c>
      <c r="E16" s="46">
        <v>0.71779740496238675</v>
      </c>
      <c r="F16" s="55">
        <v>0.20516995299687579</v>
      </c>
      <c r="G16" s="56" t="s">
        <v>7</v>
      </c>
      <c r="H16" s="57">
        <f t="shared" ref="H16" si="1">F16*I25</f>
        <v>0.17378626693229288</v>
      </c>
      <c r="I16" s="57">
        <f t="shared" ref="I16" si="2">F16*J25</f>
        <v>0.23952778238365366</v>
      </c>
      <c r="J16" s="58">
        <f t="shared" si="0"/>
        <v>0.20516995299687579</v>
      </c>
      <c r="L16" s="68">
        <v>0.20516995299687579</v>
      </c>
      <c r="M16" s="69" t="s">
        <v>7</v>
      </c>
      <c r="N16" s="70">
        <v>0.20516995299687579</v>
      </c>
      <c r="O16" s="70">
        <v>0.20516995299687579</v>
      </c>
      <c r="P16" s="71">
        <v>0.20516995299687579</v>
      </c>
    </row>
    <row r="18" spans="1:17" ht="17" thickBot="1" x14ac:dyDescent="0.25"/>
    <row r="19" spans="1:17" x14ac:dyDescent="0.2">
      <c r="A19" s="81" t="s">
        <v>9</v>
      </c>
      <c r="B19" s="82"/>
      <c r="C19" s="82"/>
      <c r="D19" s="82"/>
      <c r="E19" s="83"/>
      <c r="G19" s="81" t="s">
        <v>23</v>
      </c>
      <c r="H19" s="82"/>
      <c r="I19" s="82"/>
      <c r="J19" s="82"/>
      <c r="K19" s="83"/>
      <c r="M19" s="81" t="s">
        <v>21</v>
      </c>
      <c r="N19" s="82"/>
      <c r="O19" s="82"/>
      <c r="P19" s="82"/>
      <c r="Q19" s="83"/>
    </row>
    <row r="20" spans="1:17" x14ac:dyDescent="0.2">
      <c r="A20" s="40" t="s">
        <v>2</v>
      </c>
      <c r="B20" s="37"/>
      <c r="C20" s="37" t="s">
        <v>0</v>
      </c>
      <c r="D20" s="37" t="s">
        <v>1</v>
      </c>
      <c r="E20" s="38" t="s">
        <v>8</v>
      </c>
      <c r="G20" s="40" t="s">
        <v>2</v>
      </c>
      <c r="H20" s="37"/>
      <c r="I20" s="37" t="s">
        <v>0</v>
      </c>
      <c r="J20" s="37" t="s">
        <v>1</v>
      </c>
      <c r="K20" s="38" t="s">
        <v>8</v>
      </c>
      <c r="M20" s="40" t="s">
        <v>2</v>
      </c>
      <c r="N20" s="37"/>
      <c r="O20" s="37" t="s">
        <v>0</v>
      </c>
      <c r="P20" s="37" t="s">
        <v>1</v>
      </c>
      <c r="Q20" s="38" t="s">
        <v>8</v>
      </c>
    </row>
    <row r="21" spans="1:17" x14ac:dyDescent="0.2">
      <c r="A21" s="36" t="s">
        <v>3</v>
      </c>
      <c r="B21" s="37"/>
      <c r="C21" s="41">
        <f>C12/C16</f>
        <v>0.61513157894736847</v>
      </c>
      <c r="D21" s="41">
        <f>D12/D16</f>
        <v>0.4069212410501194</v>
      </c>
      <c r="E21" s="42">
        <f>E12/E16</f>
        <v>0.49909134406220845</v>
      </c>
      <c r="G21" s="36" t="s">
        <v>3</v>
      </c>
      <c r="H21" s="37"/>
      <c r="I21" s="41">
        <f>C12/E12</f>
        <v>1.0439739945582407</v>
      </c>
      <c r="J21" s="41">
        <f>D12/E12</f>
        <v>0.9518586420972196</v>
      </c>
      <c r="K21" s="42">
        <f>E12/E12</f>
        <v>1</v>
      </c>
      <c r="M21" s="36" t="s">
        <v>3</v>
      </c>
      <c r="N21" s="37"/>
      <c r="O21" s="41"/>
      <c r="P21" s="41"/>
      <c r="Q21" s="42"/>
    </row>
    <row r="22" spans="1:17" x14ac:dyDescent="0.2">
      <c r="A22" s="36" t="s">
        <v>4</v>
      </c>
      <c r="B22" s="37"/>
      <c r="C22" s="41">
        <f>C13/C16</f>
        <v>0.38486842105263164</v>
      </c>
      <c r="D22" s="41">
        <f>D13/D16</f>
        <v>0.59307875894988071</v>
      </c>
      <c r="E22" s="42">
        <f>E13/E16</f>
        <v>0.50090869688853012</v>
      </c>
      <c r="G22" s="36" t="s">
        <v>4</v>
      </c>
      <c r="H22" s="37"/>
      <c r="I22" s="41">
        <f t="shared" ref="I22:I25" si="3">C13/E13</f>
        <v>0.65081177424885028</v>
      </c>
      <c r="J22" s="41">
        <f t="shared" ref="J22:J25" si="4">D13/E13</f>
        <v>1.382279708554182</v>
      </c>
      <c r="K22" s="42">
        <f t="shared" ref="K22:K25" si="5">E13/E13</f>
        <v>1</v>
      </c>
      <c r="M22" s="36" t="s">
        <v>4</v>
      </c>
      <c r="N22" s="37"/>
      <c r="O22" s="41">
        <f>C13/C13</f>
        <v>1</v>
      </c>
      <c r="P22" s="41">
        <f t="shared" ref="P22:Q22" si="6">D13/D13</f>
        <v>1</v>
      </c>
      <c r="Q22" s="42">
        <f t="shared" si="6"/>
        <v>1</v>
      </c>
    </row>
    <row r="23" spans="1:17" x14ac:dyDescent="0.2">
      <c r="A23" s="43" t="s">
        <v>5</v>
      </c>
      <c r="B23" s="37"/>
      <c r="C23" s="41">
        <f>C14/C16</f>
        <v>0.20559210526315791</v>
      </c>
      <c r="D23" s="41">
        <f>D14/D16</f>
        <v>0.23747016706443916</v>
      </c>
      <c r="E23" s="42">
        <f>E14/E16</f>
        <v>0.22335847326473701</v>
      </c>
      <c r="F23" s="4">
        <f>E14/E16</f>
        <v>0.22335847326473701</v>
      </c>
      <c r="G23" s="43" t="s">
        <v>5</v>
      </c>
      <c r="H23" s="37"/>
      <c r="I23" s="41">
        <f t="shared" si="3"/>
        <v>0.77966079554173662</v>
      </c>
      <c r="J23" s="41">
        <f t="shared" si="4"/>
        <v>1.2412199865024447</v>
      </c>
      <c r="K23" s="42">
        <f t="shared" si="5"/>
        <v>1</v>
      </c>
      <c r="M23" s="43" t="s">
        <v>5</v>
      </c>
      <c r="N23" s="37"/>
      <c r="O23" s="41">
        <f>C14/C13</f>
        <v>0.53418803418803418</v>
      </c>
      <c r="P23" s="41">
        <f t="shared" ref="P23:Q23" si="7">D14/D13</f>
        <v>0.40040241448692154</v>
      </c>
      <c r="Q23" s="59">
        <f t="shared" si="7"/>
        <v>0.44590655872449775</v>
      </c>
    </row>
    <row r="24" spans="1:17" x14ac:dyDescent="0.2">
      <c r="A24" s="43" t="s">
        <v>6</v>
      </c>
      <c r="B24" s="37"/>
      <c r="C24" s="41">
        <f>C15/C16</f>
        <v>0.1792763157894737</v>
      </c>
      <c r="D24" s="41">
        <f>D15/D16</f>
        <v>0.35560859188544153</v>
      </c>
      <c r="E24" s="42">
        <f>E15/E16</f>
        <v>0.27755022362379311</v>
      </c>
      <c r="F24" s="4">
        <f>E15/E16</f>
        <v>0.27755022362379311</v>
      </c>
      <c r="G24" s="43" t="s">
        <v>6</v>
      </c>
      <c r="H24" s="37"/>
      <c r="I24" s="41">
        <f t="shared" si="3"/>
        <v>0.547120556486965</v>
      </c>
      <c r="J24" s="41">
        <f t="shared" si="4"/>
        <v>1.4957974847074822</v>
      </c>
      <c r="K24" s="42">
        <f t="shared" si="5"/>
        <v>1</v>
      </c>
      <c r="M24" s="43" t="s">
        <v>6</v>
      </c>
      <c r="N24" s="37"/>
      <c r="O24" s="41">
        <f>C15/C13</f>
        <v>0.46581196581196577</v>
      </c>
      <c r="P24" s="41">
        <f t="shared" ref="P24:Q24" si="8">D15/D13</f>
        <v>0.5995975855130784</v>
      </c>
      <c r="Q24" s="59">
        <f t="shared" si="8"/>
        <v>0.5540934412755022</v>
      </c>
    </row>
    <row r="25" spans="1:17" ht="17" thickBot="1" x14ac:dyDescent="0.25">
      <c r="A25" s="44" t="s">
        <v>7</v>
      </c>
      <c r="B25" s="39"/>
      <c r="C25" s="45">
        <f>C16/C16</f>
        <v>1</v>
      </c>
      <c r="D25" s="45">
        <f>D16/D16</f>
        <v>1</v>
      </c>
      <c r="E25" s="46">
        <f>E16/E16</f>
        <v>1</v>
      </c>
      <c r="G25" s="44" t="s">
        <v>7</v>
      </c>
      <c r="H25" s="39"/>
      <c r="I25" s="45">
        <f t="shared" si="3"/>
        <v>0.84703566186876889</v>
      </c>
      <c r="J25" s="45">
        <f t="shared" si="4"/>
        <v>1.1674603365888623</v>
      </c>
      <c r="K25" s="46">
        <f t="shared" si="5"/>
        <v>1</v>
      </c>
      <c r="M25" s="44" t="s">
        <v>7</v>
      </c>
      <c r="N25" s="39"/>
      <c r="O25" s="45"/>
      <c r="P25" s="45"/>
      <c r="Q25" s="46"/>
    </row>
    <row r="29" spans="1:17" x14ac:dyDescent="0.2">
      <c r="A29" s="7" t="s">
        <v>10</v>
      </c>
      <c r="B29" s="8"/>
      <c r="C29" s="8"/>
      <c r="D29" s="8"/>
      <c r="E29" s="8"/>
      <c r="F29" s="8"/>
      <c r="G29" s="8"/>
      <c r="H29" s="8"/>
      <c r="I29" s="9"/>
      <c r="J29" s="10"/>
    </row>
    <row r="30" spans="1:17" x14ac:dyDescent="0.2">
      <c r="A30" s="3" t="s">
        <v>11</v>
      </c>
      <c r="B30" s="1"/>
      <c r="C30" s="1"/>
      <c r="D30" s="1"/>
      <c r="E30" s="1"/>
      <c r="F30" s="1"/>
      <c r="G30" s="11" t="s">
        <v>12</v>
      </c>
      <c r="H30" s="12"/>
      <c r="I30" s="2"/>
      <c r="J30" s="13"/>
    </row>
    <row r="31" spans="1:17" x14ac:dyDescent="0.2">
      <c r="A31" s="3"/>
      <c r="B31" s="1"/>
      <c r="C31" s="1"/>
      <c r="D31" s="1"/>
      <c r="E31" s="1"/>
      <c r="F31" s="1"/>
      <c r="G31" s="14" t="s">
        <v>13</v>
      </c>
      <c r="H31" s="15">
        <v>22708659</v>
      </c>
      <c r="I31" s="2"/>
      <c r="J31" s="13"/>
    </row>
    <row r="32" spans="1:17" x14ac:dyDescent="0.2">
      <c r="A32" s="11" t="s">
        <v>14</v>
      </c>
      <c r="B32" s="16"/>
      <c r="C32" s="1"/>
      <c r="D32" s="1"/>
      <c r="E32" s="1"/>
      <c r="F32" s="1"/>
      <c r="G32" s="14" t="s">
        <v>15</v>
      </c>
      <c r="H32" s="17">
        <v>22279959</v>
      </c>
      <c r="I32" s="2"/>
      <c r="J32" s="13"/>
    </row>
    <row r="33" spans="1:10" x14ac:dyDescent="0.2">
      <c r="A33" s="18" t="s">
        <v>16</v>
      </c>
      <c r="B33" s="19">
        <v>17779615</v>
      </c>
      <c r="C33" s="2"/>
      <c r="D33" s="2"/>
      <c r="E33" s="2"/>
      <c r="F33" s="2"/>
      <c r="G33" s="11" t="s">
        <v>8</v>
      </c>
      <c r="H33" s="20">
        <v>44988618</v>
      </c>
      <c r="I33" s="2"/>
      <c r="J33" s="13"/>
    </row>
    <row r="34" spans="1:10" x14ac:dyDescent="0.2">
      <c r="A34" s="18" t="s">
        <v>15</v>
      </c>
      <c r="B34" s="21">
        <v>16240547</v>
      </c>
      <c r="C34" s="2"/>
      <c r="D34" s="2"/>
      <c r="E34" s="2"/>
      <c r="F34" s="2"/>
      <c r="G34" s="2"/>
      <c r="H34" s="2"/>
      <c r="I34" s="2"/>
      <c r="J34" s="13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13"/>
    </row>
    <row r="36" spans="1:10" x14ac:dyDescent="0.2">
      <c r="A36" s="1"/>
      <c r="B36" s="2"/>
      <c r="C36" s="1" t="s">
        <v>0</v>
      </c>
      <c r="D36" s="1" t="s">
        <v>1</v>
      </c>
      <c r="E36" s="1" t="s">
        <v>17</v>
      </c>
      <c r="F36" s="1"/>
      <c r="G36" s="22" t="s">
        <v>18</v>
      </c>
      <c r="H36" s="11"/>
      <c r="I36" s="2"/>
      <c r="J36" s="23" t="s">
        <v>8</v>
      </c>
    </row>
    <row r="37" spans="1:10" x14ac:dyDescent="0.2">
      <c r="A37" s="3" t="s">
        <v>2</v>
      </c>
      <c r="B37" s="1"/>
      <c r="C37" s="1"/>
      <c r="D37" s="1"/>
      <c r="E37" s="1"/>
      <c r="F37" s="1"/>
      <c r="G37" s="24" t="s">
        <v>16</v>
      </c>
      <c r="H37" s="24" t="s">
        <v>15</v>
      </c>
      <c r="I37" s="2"/>
      <c r="J37" s="25"/>
    </row>
    <row r="38" spans="1:10" x14ac:dyDescent="0.2">
      <c r="A38" s="1" t="s">
        <v>3</v>
      </c>
      <c r="B38" s="1"/>
      <c r="C38" s="5">
        <v>0.374</v>
      </c>
      <c r="D38" s="5">
        <v>0.34100000000000003</v>
      </c>
      <c r="E38" s="1"/>
      <c r="F38" s="26"/>
      <c r="G38" s="27">
        <v>6649576.0099999998</v>
      </c>
      <c r="H38" s="27">
        <v>5538026.5269999998</v>
      </c>
      <c r="I38" s="28"/>
      <c r="J38" s="29">
        <v>12187603</v>
      </c>
    </row>
    <row r="39" spans="1:10" x14ac:dyDescent="0.2">
      <c r="A39" s="1" t="s">
        <v>4</v>
      </c>
      <c r="B39" s="1"/>
      <c r="C39" s="5">
        <v>0.23400000000000001</v>
      </c>
      <c r="D39" s="5">
        <v>0.497</v>
      </c>
      <c r="E39" s="1"/>
      <c r="F39" s="26"/>
      <c r="G39" s="27">
        <v>4160429.91</v>
      </c>
      <c r="H39" s="27">
        <v>8071551.8590000002</v>
      </c>
      <c r="I39" s="28"/>
      <c r="J39" s="29">
        <v>12231982</v>
      </c>
    </row>
    <row r="40" spans="1:10" x14ac:dyDescent="0.2">
      <c r="A40" s="6" t="s">
        <v>5</v>
      </c>
      <c r="B40" s="1"/>
      <c r="C40" s="5">
        <v>0.125</v>
      </c>
      <c r="D40" s="5">
        <v>0.19900000000000001</v>
      </c>
      <c r="E40" s="1"/>
      <c r="F40" s="26"/>
      <c r="G40" s="27">
        <v>2222451.875</v>
      </c>
      <c r="H40" s="27">
        <v>3231868.8530000001</v>
      </c>
      <c r="I40" s="28"/>
      <c r="J40" s="29">
        <v>5454321</v>
      </c>
    </row>
    <row r="41" spans="1:10" x14ac:dyDescent="0.2">
      <c r="A41" s="6" t="s">
        <v>6</v>
      </c>
      <c r="B41" s="1"/>
      <c r="C41" s="5">
        <v>0.109</v>
      </c>
      <c r="D41" s="5">
        <v>0.29799999999999999</v>
      </c>
      <c r="E41" s="1"/>
      <c r="F41" s="26"/>
      <c r="G41" s="27">
        <v>1937978.0349999999</v>
      </c>
      <c r="H41" s="27">
        <v>4839683.0060000001</v>
      </c>
      <c r="I41" s="28"/>
      <c r="J41" s="29">
        <v>6777661</v>
      </c>
    </row>
    <row r="42" spans="1:10" x14ac:dyDescent="0.2">
      <c r="A42" s="1" t="s">
        <v>7</v>
      </c>
      <c r="B42" s="1"/>
      <c r="C42" s="5">
        <v>0.60799999999999998</v>
      </c>
      <c r="D42" s="5">
        <v>0.83799999999999997</v>
      </c>
      <c r="E42" s="1"/>
      <c r="F42" s="26"/>
      <c r="G42" s="27">
        <v>10810005.92</v>
      </c>
      <c r="H42" s="27">
        <v>13609578.390000001</v>
      </c>
      <c r="I42" s="28"/>
      <c r="J42" s="29">
        <v>24419584</v>
      </c>
    </row>
    <row r="43" spans="1:10" x14ac:dyDescent="0.2">
      <c r="A43" s="30"/>
      <c r="B43" s="31"/>
      <c r="C43" s="32"/>
      <c r="D43" s="32"/>
      <c r="E43" s="32"/>
      <c r="F43" s="32"/>
      <c r="G43" s="32"/>
      <c r="H43" s="32"/>
      <c r="I43" s="33"/>
      <c r="J43" s="34"/>
    </row>
    <row r="45" spans="1:10" x14ac:dyDescent="0.2">
      <c r="A45" s="7" t="s">
        <v>10</v>
      </c>
      <c r="B45" s="8"/>
      <c r="C45" s="8"/>
      <c r="D45" s="8"/>
      <c r="E45" s="8"/>
      <c r="F45" s="8"/>
      <c r="G45" s="8"/>
      <c r="H45" s="8"/>
      <c r="I45" s="9"/>
      <c r="J45" s="10"/>
    </row>
    <row r="46" spans="1:10" x14ac:dyDescent="0.2">
      <c r="A46" s="3" t="s">
        <v>11</v>
      </c>
      <c r="B46" s="1"/>
      <c r="C46" s="1"/>
      <c r="D46" s="1"/>
      <c r="E46" s="1"/>
      <c r="F46" s="1"/>
      <c r="G46" s="11"/>
      <c r="H46" s="12"/>
      <c r="I46" s="2"/>
      <c r="J46" s="13"/>
    </row>
    <row r="47" spans="1:10" x14ac:dyDescent="0.2">
      <c r="A47" s="3"/>
      <c r="B47" s="1"/>
      <c r="C47" s="1"/>
      <c r="D47" s="1"/>
      <c r="E47" s="1"/>
      <c r="F47" s="1"/>
      <c r="G47" s="14"/>
      <c r="H47" s="15"/>
      <c r="I47" s="2"/>
      <c r="J47" s="13"/>
    </row>
    <row r="48" spans="1:10" x14ac:dyDescent="0.2">
      <c r="A48" s="11" t="s">
        <v>14</v>
      </c>
      <c r="B48" s="16"/>
      <c r="C48" s="1"/>
      <c r="D48" s="1"/>
      <c r="E48" s="1"/>
      <c r="F48" s="1"/>
      <c r="G48" s="14"/>
      <c r="H48" s="17"/>
      <c r="I48" s="2"/>
      <c r="J48" s="13"/>
    </row>
    <row r="49" spans="1:10" x14ac:dyDescent="0.2">
      <c r="A49" s="18" t="s">
        <v>16</v>
      </c>
      <c r="B49" s="19">
        <v>17779615</v>
      </c>
      <c r="C49" s="2"/>
      <c r="D49" s="2"/>
      <c r="E49" s="2"/>
      <c r="F49" s="2"/>
      <c r="G49" s="11"/>
      <c r="H49" s="20"/>
      <c r="I49" s="2"/>
      <c r="J49" s="13"/>
    </row>
    <row r="50" spans="1:10" x14ac:dyDescent="0.2">
      <c r="A50" s="18" t="s">
        <v>15</v>
      </c>
      <c r="B50" s="21">
        <v>16240547</v>
      </c>
      <c r="C50" s="2"/>
      <c r="D50" s="2"/>
      <c r="E50" s="2"/>
      <c r="F50" s="2"/>
      <c r="G50" s="2"/>
      <c r="H50" s="2"/>
      <c r="I50" s="2"/>
      <c r="J50" s="13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13"/>
    </row>
    <row r="52" spans="1:10" x14ac:dyDescent="0.2">
      <c r="A52" s="1"/>
      <c r="B52" s="2"/>
      <c r="C52" s="1" t="s">
        <v>0</v>
      </c>
      <c r="D52" s="1" t="s">
        <v>1</v>
      </c>
      <c r="E52" s="1" t="s">
        <v>17</v>
      </c>
      <c r="F52" s="1"/>
      <c r="G52" s="22" t="s">
        <v>18</v>
      </c>
      <c r="H52" s="11"/>
      <c r="I52" s="2"/>
      <c r="J52" s="23" t="s">
        <v>8</v>
      </c>
    </row>
    <row r="53" spans="1:10" x14ac:dyDescent="0.2">
      <c r="A53" s="3" t="s">
        <v>2</v>
      </c>
      <c r="B53" s="1"/>
      <c r="C53" s="1"/>
      <c r="D53" s="1"/>
      <c r="E53" s="1"/>
      <c r="F53" s="1"/>
      <c r="G53" s="24" t="s">
        <v>16</v>
      </c>
      <c r="H53" s="24" t="s">
        <v>15</v>
      </c>
      <c r="I53" s="2"/>
      <c r="J53" s="25"/>
    </row>
    <row r="54" spans="1:10" x14ac:dyDescent="0.2">
      <c r="A54" s="1" t="s">
        <v>3</v>
      </c>
      <c r="B54" s="1"/>
      <c r="C54" s="5">
        <v>0.374</v>
      </c>
      <c r="D54" s="5">
        <v>0.34100000000000003</v>
      </c>
      <c r="E54" s="35">
        <f>J54/(17779615+16240547)</f>
        <v>0.35824647160704293</v>
      </c>
      <c r="F54" s="26"/>
      <c r="G54" s="27">
        <f>C54*B49</f>
        <v>6649576.0099999998</v>
      </c>
      <c r="H54" s="27">
        <f>D54*B50</f>
        <v>5538026.5270000007</v>
      </c>
      <c r="I54" s="28"/>
      <c r="J54" s="29">
        <v>12187603</v>
      </c>
    </row>
    <row r="55" spans="1:10" x14ac:dyDescent="0.2">
      <c r="A55" s="1" t="s">
        <v>4</v>
      </c>
      <c r="B55" s="1"/>
      <c r="C55" s="5">
        <v>0.23400000000000001</v>
      </c>
      <c r="D55" s="5">
        <v>0.497</v>
      </c>
      <c r="E55" s="35">
        <f t="shared" ref="E55:E58" si="9">J55/(17779615+16240547)</f>
        <v>0.35955096274967768</v>
      </c>
      <c r="F55" s="26"/>
      <c r="G55" s="27"/>
      <c r="H55" s="27"/>
      <c r="I55" s="28"/>
      <c r="J55" s="29">
        <v>12231982</v>
      </c>
    </row>
    <row r="56" spans="1:10" x14ac:dyDescent="0.2">
      <c r="A56" s="6" t="s">
        <v>5</v>
      </c>
      <c r="B56" s="1"/>
      <c r="C56" s="5">
        <v>0.125</v>
      </c>
      <c r="D56" s="5">
        <v>0.19900000000000001</v>
      </c>
      <c r="E56" s="35">
        <f t="shared" si="9"/>
        <v>0.16032613248578886</v>
      </c>
      <c r="F56" s="26"/>
      <c r="G56" s="27"/>
      <c r="H56" s="27"/>
      <c r="I56" s="28"/>
      <c r="J56" s="29">
        <v>5454321</v>
      </c>
    </row>
    <row r="57" spans="1:10" x14ac:dyDescent="0.2">
      <c r="A57" s="6" t="s">
        <v>6</v>
      </c>
      <c r="B57" s="1"/>
      <c r="C57" s="5">
        <v>0.109</v>
      </c>
      <c r="D57" s="5">
        <v>0.29799999999999999</v>
      </c>
      <c r="E57" s="35">
        <f t="shared" si="9"/>
        <v>0.19922483026388882</v>
      </c>
      <c r="F57" s="26"/>
      <c r="G57" s="27"/>
      <c r="H57" s="27"/>
      <c r="I57" s="28"/>
      <c r="J57" s="29">
        <v>6777661</v>
      </c>
    </row>
    <row r="58" spans="1:10" x14ac:dyDescent="0.2">
      <c r="A58" s="1" t="s">
        <v>7</v>
      </c>
      <c r="B58" s="1"/>
      <c r="C58" s="5">
        <v>0.60799999999999998</v>
      </c>
      <c r="D58" s="5">
        <v>0.83799999999999997</v>
      </c>
      <c r="E58" s="35">
        <f t="shared" si="9"/>
        <v>0.71779740496238675</v>
      </c>
      <c r="F58" s="26"/>
      <c r="G58" s="27"/>
      <c r="H58" s="27"/>
      <c r="I58" s="28"/>
      <c r="J58" s="29">
        <v>24419584</v>
      </c>
    </row>
    <row r="59" spans="1:10" x14ac:dyDescent="0.2">
      <c r="A59" s="30"/>
      <c r="B59" s="31"/>
      <c r="C59" s="32"/>
      <c r="D59" s="32"/>
      <c r="E59" s="32"/>
      <c r="F59" s="32"/>
      <c r="G59" s="32"/>
      <c r="H59" s="32"/>
      <c r="I59" s="33"/>
      <c r="J59" s="34"/>
    </row>
  </sheetData>
  <mergeCells count="5">
    <mergeCell ref="F10:J10"/>
    <mergeCell ref="A10:E10"/>
    <mergeCell ref="A19:E19"/>
    <mergeCell ref="G19:K19"/>
    <mergeCell ref="M19:Q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 Miettinen</dc:creator>
  <cp:lastModifiedBy>Jani Miettinen</cp:lastModifiedBy>
  <dcterms:created xsi:type="dcterms:W3CDTF">2022-04-06T10:35:01Z</dcterms:created>
  <dcterms:modified xsi:type="dcterms:W3CDTF">2022-04-13T08:50:03Z</dcterms:modified>
</cp:coreProperties>
</file>