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miett/projects/sleep22/data/"/>
    </mc:Choice>
  </mc:AlternateContent>
  <xr:revisionPtr revIDLastSave="0" documentId="13_ncr:1_{CAF81C23-850D-934D-93F0-14A792A12318}" xr6:coauthVersionLast="47" xr6:coauthVersionMax="47" xr10:uidLastSave="{00000000-0000-0000-0000-000000000000}"/>
  <bookViews>
    <workbookView xWindow="3740" yWindow="500" windowWidth="34660" windowHeight="21100" activeTab="4" xr2:uid="{00000000-000D-0000-FFFF-FFFF00000000}"/>
  </bookViews>
  <sheets>
    <sheet name="validation_summary" sheetId="4" r:id="rId1"/>
    <sheet name="validation" sheetId="3" r:id="rId2"/>
    <sheet name="withihmedata" sheetId="1" r:id="rId3"/>
    <sheet name="Cost calculation italy" sheetId="2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2" i="5" s="1"/>
  <c r="C22" i="5"/>
  <c r="S30" i="3"/>
  <c r="S13" i="3"/>
  <c r="S14" i="3"/>
  <c r="S25" i="3"/>
  <c r="S26" i="3"/>
  <c r="AE4" i="3"/>
  <c r="S4" i="3" s="1"/>
  <c r="AE5" i="3"/>
  <c r="S5" i="3" s="1"/>
  <c r="AE6" i="3"/>
  <c r="S6" i="3" s="1"/>
  <c r="AE7" i="3"/>
  <c r="S7" i="3" s="1"/>
  <c r="AE8" i="3"/>
  <c r="S8" i="3" s="1"/>
  <c r="AE9" i="3"/>
  <c r="S9" i="3" s="1"/>
  <c r="AE10" i="3"/>
  <c r="S10" i="3" s="1"/>
  <c r="AE11" i="3"/>
  <c r="S11" i="3" s="1"/>
  <c r="AE12" i="3"/>
  <c r="S12" i="3" s="1"/>
  <c r="AE13" i="3"/>
  <c r="AE14" i="3"/>
  <c r="AE15" i="3"/>
  <c r="S15" i="3" s="1"/>
  <c r="AE16" i="3"/>
  <c r="S16" i="3" s="1"/>
  <c r="AE17" i="3"/>
  <c r="S17" i="3" s="1"/>
  <c r="AE18" i="3"/>
  <c r="S18" i="3" s="1"/>
  <c r="AE19" i="3"/>
  <c r="S19" i="3" s="1"/>
  <c r="AE20" i="3"/>
  <c r="S20" i="3" s="1"/>
  <c r="AE21" i="3"/>
  <c r="S21" i="3" s="1"/>
  <c r="AE22" i="3"/>
  <c r="S22" i="3" s="1"/>
  <c r="AE23" i="3"/>
  <c r="S23" i="3" s="1"/>
  <c r="AE24" i="3"/>
  <c r="S24" i="3" s="1"/>
  <c r="AE25" i="3"/>
  <c r="AE26" i="3"/>
  <c r="AE27" i="3"/>
  <c r="S27" i="3" s="1"/>
  <c r="AE28" i="3"/>
  <c r="S28" i="3" s="1"/>
  <c r="AE29" i="3"/>
  <c r="S29" i="3" s="1"/>
  <c r="AE3" i="3"/>
  <c r="S3" i="3" s="1"/>
  <c r="AD30" i="3"/>
  <c r="AC30" i="3"/>
  <c r="AB30" i="3"/>
  <c r="AE30" i="3" s="1"/>
  <c r="P30" i="3"/>
  <c r="Q30" i="3"/>
  <c r="O30" i="3"/>
  <c r="R30" i="3" l="1"/>
</calcChain>
</file>

<file path=xl/sharedStrings.xml><?xml version="1.0" encoding="utf-8"?>
<sst xmlns="http://schemas.openxmlformats.org/spreadsheetml/2006/main" count="561" uniqueCount="110">
  <si>
    <t>location_name</t>
  </si>
  <si>
    <t>cause_id</t>
  </si>
  <si>
    <t>cause_name</t>
  </si>
  <si>
    <t>condition</t>
  </si>
  <si>
    <t>PAF</t>
  </si>
  <si>
    <t>value</t>
  </si>
  <si>
    <t>prevalence_base_italy</t>
  </si>
  <si>
    <t>annual_direct_healthcare_cost</t>
  </si>
  <si>
    <t>annual_direct_nonhealthcare_cost</t>
  </si>
  <si>
    <t>annual_productivity_losses_cost</t>
  </si>
  <si>
    <t>pop_both</t>
  </si>
  <si>
    <t>pop_female</t>
  </si>
  <si>
    <t>pop_male</t>
  </si>
  <si>
    <t>prevalent_cases</t>
  </si>
  <si>
    <t>prevalent_cases_influenced_osa</t>
  </si>
  <si>
    <t>direct_cost</t>
  </si>
  <si>
    <t>direct_non_healthcare_cost</t>
  </si>
  <si>
    <t>productivity_lost_cost</t>
  </si>
  <si>
    <t>total_costs</t>
  </si>
  <si>
    <t>Italy</t>
  </si>
  <si>
    <t>All causes</t>
  </si>
  <si>
    <t>All-cause mortality Severe</t>
  </si>
  <si>
    <t>NA</t>
  </si>
  <si>
    <t>Other cardiovascular and circulatory diseases</t>
  </si>
  <si>
    <t>Cardiovascular mortality Severe</t>
  </si>
  <si>
    <t>Total cancers</t>
  </si>
  <si>
    <t>Cancer Overall</t>
  </si>
  <si>
    <t>Diabetic retinopathy Overall*</t>
  </si>
  <si>
    <t>Chronic kidney disease due to diabetes mellitus type 2</t>
  </si>
  <si>
    <t>Diabetic kidney disease Overall*</t>
  </si>
  <si>
    <t>Diabetes mellitus type 2</t>
  </si>
  <si>
    <t>Type 2 diabetes</t>
  </si>
  <si>
    <t>Endocrine, metabolic, blood, and immune disorders</t>
  </si>
  <si>
    <t>Metabolic syndrome (mild)</t>
  </si>
  <si>
    <t>Metabolic syndrome (moderate-severe)</t>
  </si>
  <si>
    <t>Erectile dysfunction</t>
  </si>
  <si>
    <t>Female sexual dysfunction</t>
  </si>
  <si>
    <t>Stroke</t>
  </si>
  <si>
    <t>Glaucoma</t>
  </si>
  <si>
    <t>Resistant hypertension</t>
  </si>
  <si>
    <t>Essential hypertension (mild)</t>
  </si>
  <si>
    <t>Essential hypertension (moderate)</t>
  </si>
  <si>
    <t>Essential hypertension (severe)</t>
  </si>
  <si>
    <t>Ischemic heart disease</t>
  </si>
  <si>
    <t>Ischemic heart disease (moderate)</t>
  </si>
  <si>
    <t>Ischemic heart disease (severe)</t>
  </si>
  <si>
    <t>Aortic dissection (mild)</t>
  </si>
  <si>
    <t>Aortic dissection (moderate-severe)</t>
  </si>
  <si>
    <t>Total burden related to Non-alcoholic fatty liver disease (NAFLD)</t>
  </si>
  <si>
    <t>Non-alcoholic fatty liver disease</t>
  </si>
  <si>
    <t>Gastroesophageal reflux disease</t>
  </si>
  <si>
    <t>Gastroesophageal reflux_x000D_
disease</t>
  </si>
  <si>
    <t>Pre-eclampsia</t>
  </si>
  <si>
    <t>Preterm delivery</t>
  </si>
  <si>
    <t>Cesarean delivery</t>
  </si>
  <si>
    <t>Motor vehicle road injuries</t>
  </si>
  <si>
    <t>Car accidents</t>
  </si>
  <si>
    <t>Work accidents</t>
  </si>
  <si>
    <t>Cost per moderate-severe OSA(S) patient</t>
  </si>
  <si>
    <t>Total</t>
  </si>
  <si>
    <t xml:space="preserve">Work accidents </t>
  </si>
  <si>
    <t xml:space="preserve">Preterm delivery </t>
  </si>
  <si>
    <t>Gastroesophageal reflux
disease</t>
  </si>
  <si>
    <t xml:space="preserve">Female sexual dysfunction </t>
  </si>
  <si>
    <t xml:space="preserve">Metabolic syndrome (moderate-severe) </t>
  </si>
  <si>
    <t xml:space="preserve">Metabolic syndrome (mild) </t>
  </si>
  <si>
    <t xml:space="preserve">Type 2 diabetes </t>
  </si>
  <si>
    <t xml:space="preserve">Diabetic kidney disease Overall* </t>
  </si>
  <si>
    <t xml:space="preserve">Cardiovascular mortality Severe </t>
  </si>
  <si>
    <t xml:space="preserve">All-cause mortality Severe </t>
  </si>
  <si>
    <t>Conditon</t>
  </si>
  <si>
    <t>Productivity losses cost</t>
  </si>
  <si>
    <t>Direct non-healthcare cost</t>
  </si>
  <si>
    <t>Direct health care costs</t>
  </si>
  <si>
    <t>Direct healthcare cost €</t>
  </si>
  <si>
    <t>Results</t>
  </si>
  <si>
    <t>Mean annual cost per patient</t>
  </si>
  <si>
    <t>Condition prevalence (adult population aged 15-74)</t>
  </si>
  <si>
    <t>Prevalence estimates based on (Armeni et al. 2019) (adult population aged 15-74)</t>
  </si>
  <si>
    <t>Population attributable fraction used for the estimation of prevalent (%)</t>
  </si>
  <si>
    <t>total cost difference</t>
  </si>
  <si>
    <t>Calculated from IHME data</t>
  </si>
  <si>
    <t>Calculated before</t>
  </si>
  <si>
    <t>Total cost</t>
  </si>
  <si>
    <t>Total Cost</t>
  </si>
  <si>
    <t>Armeni</t>
  </si>
  <si>
    <t>Difference</t>
  </si>
  <si>
    <t>IHME (combined)</t>
  </si>
  <si>
    <t>Condition</t>
  </si>
  <si>
    <t>Cause name (IHME)</t>
  </si>
  <si>
    <t>ID</t>
  </si>
  <si>
    <t>Female (%)</t>
  </si>
  <si>
    <t>Male (%)</t>
  </si>
  <si>
    <t>Rates</t>
  </si>
  <si>
    <t xml:space="preserve">Mild (5≤AHI&lt;15) </t>
  </si>
  <si>
    <t>Moderate-severe (AHI≥15)</t>
  </si>
  <si>
    <t>Moderate (15≤AHI&lt;30</t>
  </si>
  <si>
    <t xml:space="preserve">Severe (AHI≥30) </t>
  </si>
  <si>
    <t xml:space="preserve">Overall (AHI≥5) </t>
  </si>
  <si>
    <t xml:space="preserve">Settings </t>
  </si>
  <si>
    <t>Prevalence of OSA</t>
  </si>
  <si>
    <t>Population aged 15-74</t>
  </si>
  <si>
    <t xml:space="preserve">Female </t>
  </si>
  <si>
    <t>Population aged 40-85</t>
  </si>
  <si>
    <t>Male</t>
  </si>
  <si>
    <t>Female</t>
  </si>
  <si>
    <t xml:space="preserve">Total </t>
  </si>
  <si>
    <t>Absolute values</t>
  </si>
  <si>
    <t>sleepapnea of 40-85 pop</t>
  </si>
  <si>
    <t>sleepapnea of 15-74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</si>
</sst>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€&quot;"/>
    <numFmt numFmtId="165" formatCode="0.0\ %"/>
    <numFmt numFmtId="166" formatCode="0.000\ %"/>
    <numFmt numFmtId="173" formatCode="0.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7E6E6"/>
        <bgColor rgb="FF000000"/>
      </patternFill>
    </fill>
  </fills>
  <borders count="8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 tint="0.499984740745262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theme="1"/>
      </left>
      <right style="thin">
        <color theme="1" tint="0.499984740745262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medium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indexed="64"/>
      </right>
      <top style="thin">
        <color rgb="FF808080"/>
      </top>
      <bottom style="thin">
        <color rgb="FF808080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22" fillId="2" borderId="0" applyNumberFormat="0" applyBorder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18" fillId="0" borderId="0" xfId="43"/>
    <xf numFmtId="0" fontId="19" fillId="0" borderId="10" xfId="43" applyFont="1" applyBorder="1"/>
    <xf numFmtId="9" fontId="19" fillId="0" borderId="11" xfId="43" applyNumberFormat="1" applyFont="1" applyBorder="1" applyAlignment="1">
      <alignment horizontal="center"/>
    </xf>
    <xf numFmtId="9" fontId="19" fillId="0" borderId="12" xfId="43" applyNumberFormat="1" applyFont="1" applyBorder="1" applyAlignment="1">
      <alignment horizontal="center"/>
    </xf>
    <xf numFmtId="0" fontId="19" fillId="0" borderId="0" xfId="43" applyFont="1" applyAlignment="1">
      <alignment horizontal="right"/>
    </xf>
    <xf numFmtId="0" fontId="19" fillId="0" borderId="0" xfId="43" applyFont="1"/>
    <xf numFmtId="164" fontId="20" fillId="33" borderId="13" xfId="43" applyNumberFormat="1" applyFont="1" applyFill="1" applyBorder="1" applyAlignment="1">
      <alignment horizontal="center" vertical="center"/>
    </xf>
    <xf numFmtId="1" fontId="20" fillId="33" borderId="14" xfId="43" applyNumberFormat="1" applyFont="1" applyFill="1" applyBorder="1" applyAlignment="1">
      <alignment horizontal="center" vertical="center"/>
    </xf>
    <xf numFmtId="164" fontId="20" fillId="33" borderId="15" xfId="43" applyNumberFormat="1" applyFont="1" applyFill="1" applyBorder="1" applyAlignment="1">
      <alignment horizontal="center" vertical="center"/>
    </xf>
    <xf numFmtId="164" fontId="20" fillId="33" borderId="14" xfId="43" applyNumberFormat="1" applyFont="1" applyFill="1" applyBorder="1" applyAlignment="1">
      <alignment horizontal="center" vertical="center"/>
    </xf>
    <xf numFmtId="0" fontId="19" fillId="34" borderId="16" xfId="43" applyFont="1" applyFill="1" applyBorder="1"/>
    <xf numFmtId="0" fontId="19" fillId="34" borderId="17" xfId="43" applyFont="1" applyFill="1" applyBorder="1"/>
    <xf numFmtId="0" fontId="20" fillId="34" borderId="18" xfId="43" applyFont="1" applyFill="1" applyBorder="1" applyAlignment="1">
      <alignment vertical="center" wrapText="1"/>
    </xf>
    <xf numFmtId="0" fontId="19" fillId="0" borderId="19" xfId="43" applyFont="1" applyBorder="1"/>
    <xf numFmtId="0" fontId="19" fillId="35" borderId="20" xfId="43" applyFont="1" applyFill="1" applyBorder="1" applyAlignment="1">
      <alignment horizontal="center"/>
    </xf>
    <xf numFmtId="0" fontId="19" fillId="35" borderId="21" xfId="43" applyFont="1" applyFill="1" applyBorder="1" applyAlignment="1">
      <alignment horizontal="center"/>
    </xf>
    <xf numFmtId="0" fontId="19" fillId="35" borderId="21" xfId="43" applyFont="1" applyFill="1" applyBorder="1"/>
    <xf numFmtId="0" fontId="19" fillId="35" borderId="17" xfId="43" applyFont="1" applyFill="1" applyBorder="1"/>
    <xf numFmtId="0" fontId="19" fillId="35" borderId="15" xfId="43" applyFont="1" applyFill="1" applyBorder="1"/>
    <xf numFmtId="0" fontId="21" fillId="35" borderId="16" xfId="43" applyFont="1" applyFill="1" applyBorder="1" applyAlignment="1">
      <alignment wrapText="1"/>
    </xf>
    <xf numFmtId="0" fontId="19" fillId="0" borderId="22" xfId="43" applyFont="1" applyBorder="1"/>
    <xf numFmtId="0" fontId="19" fillId="36" borderId="23" xfId="43" applyFont="1" applyFill="1" applyBorder="1" applyAlignment="1">
      <alignment horizontal="center"/>
    </xf>
    <xf numFmtId="0" fontId="19" fillId="36" borderId="24" xfId="43" applyFont="1" applyFill="1" applyBorder="1"/>
    <xf numFmtId="0" fontId="19" fillId="36" borderId="25" xfId="43" applyFont="1" applyFill="1" applyBorder="1" applyAlignment="1">
      <alignment horizontal="center" vertical="center"/>
    </xf>
    <xf numFmtId="3" fontId="19" fillId="37" borderId="26" xfId="43" applyNumberFormat="1" applyFont="1" applyFill="1" applyBorder="1" applyAlignment="1">
      <alignment horizontal="center"/>
    </xf>
    <xf numFmtId="0" fontId="19" fillId="37" borderId="27" xfId="43" applyFont="1" applyFill="1" applyBorder="1"/>
    <xf numFmtId="3" fontId="19" fillId="37" borderId="27" xfId="43" applyNumberFormat="1" applyFont="1" applyFill="1" applyBorder="1" applyAlignment="1">
      <alignment horizontal="center"/>
    </xf>
    <xf numFmtId="3" fontId="19" fillId="33" borderId="28" xfId="43" applyNumberFormat="1" applyFont="1" applyFill="1" applyBorder="1" applyAlignment="1">
      <alignment horizontal="center"/>
    </xf>
    <xf numFmtId="10" fontId="19" fillId="33" borderId="29" xfId="43" applyNumberFormat="1" applyFont="1" applyFill="1" applyBorder="1" applyAlignment="1">
      <alignment horizontal="center"/>
    </xf>
    <xf numFmtId="10" fontId="19" fillId="38" borderId="30" xfId="44" applyNumberFormat="1" applyFont="1" applyFill="1" applyBorder="1" applyAlignment="1">
      <alignment horizontal="center"/>
    </xf>
    <xf numFmtId="0" fontId="19" fillId="39" borderId="31" xfId="43" applyFont="1" applyFill="1" applyBorder="1" applyAlignment="1">
      <alignment wrapText="1"/>
    </xf>
    <xf numFmtId="0" fontId="19" fillId="36" borderId="32" xfId="43" applyFont="1" applyFill="1" applyBorder="1" applyAlignment="1">
      <alignment horizontal="center"/>
    </xf>
    <xf numFmtId="0" fontId="19" fillId="36" borderId="33" xfId="43" applyFont="1" applyFill="1" applyBorder="1" applyAlignment="1">
      <alignment horizontal="center"/>
    </xf>
    <xf numFmtId="0" fontId="19" fillId="36" borderId="34" xfId="43" applyFont="1" applyFill="1" applyBorder="1" applyAlignment="1">
      <alignment horizontal="center" vertical="center"/>
    </xf>
    <xf numFmtId="3" fontId="19" fillId="37" borderId="35" xfId="43" applyNumberFormat="1" applyFont="1" applyFill="1" applyBorder="1" applyAlignment="1">
      <alignment horizontal="center"/>
    </xf>
    <xf numFmtId="0" fontId="19" fillId="37" borderId="36" xfId="43" applyFont="1" applyFill="1" applyBorder="1"/>
    <xf numFmtId="3" fontId="19" fillId="37" borderId="37" xfId="43" applyNumberFormat="1" applyFont="1" applyFill="1" applyBorder="1" applyAlignment="1">
      <alignment horizontal="center"/>
    </xf>
    <xf numFmtId="3" fontId="19" fillId="33" borderId="38" xfId="43" applyNumberFormat="1" applyFont="1" applyFill="1" applyBorder="1" applyAlignment="1">
      <alignment horizontal="center"/>
    </xf>
    <xf numFmtId="10" fontId="19" fillId="33" borderId="39" xfId="43" applyNumberFormat="1" applyFont="1" applyFill="1" applyBorder="1" applyAlignment="1">
      <alignment horizontal="center"/>
    </xf>
    <xf numFmtId="10" fontId="19" fillId="38" borderId="40" xfId="44" applyNumberFormat="1" applyFont="1" applyFill="1" applyBorder="1" applyAlignment="1">
      <alignment horizontal="center"/>
    </xf>
    <xf numFmtId="0" fontId="19" fillId="36" borderId="41" xfId="43" applyFont="1" applyFill="1" applyBorder="1" applyAlignment="1">
      <alignment wrapText="1"/>
    </xf>
    <xf numFmtId="0" fontId="19" fillId="0" borderId="36" xfId="43" applyFont="1" applyBorder="1" applyAlignment="1">
      <alignment horizontal="center" vertical="center"/>
    </xf>
    <xf numFmtId="0" fontId="19" fillId="37" borderId="42" xfId="43" applyFont="1" applyFill="1" applyBorder="1" applyAlignment="1">
      <alignment horizontal="center"/>
    </xf>
    <xf numFmtId="0" fontId="19" fillId="39" borderId="41" xfId="43" applyFont="1" applyFill="1" applyBorder="1" applyAlignment="1">
      <alignment wrapText="1"/>
    </xf>
    <xf numFmtId="10" fontId="19" fillId="33" borderId="38" xfId="43" applyNumberFormat="1" applyFont="1" applyFill="1" applyBorder="1" applyAlignment="1">
      <alignment horizontal="center"/>
    </xf>
    <xf numFmtId="0" fontId="19" fillId="37" borderId="35" xfId="43" applyFont="1" applyFill="1" applyBorder="1"/>
    <xf numFmtId="0" fontId="19" fillId="37" borderId="35" xfId="43" applyFont="1" applyFill="1" applyBorder="1" applyAlignment="1">
      <alignment horizontal="center"/>
    </xf>
    <xf numFmtId="0" fontId="19" fillId="37" borderId="36" xfId="43" applyFont="1" applyFill="1" applyBorder="1" applyAlignment="1">
      <alignment horizontal="center"/>
    </xf>
    <xf numFmtId="0" fontId="19" fillId="36" borderId="41" xfId="43" applyFont="1" applyFill="1" applyBorder="1" applyAlignment="1">
      <alignment vertical="center" wrapText="1"/>
    </xf>
    <xf numFmtId="3" fontId="19" fillId="37" borderId="36" xfId="43" applyNumberFormat="1" applyFont="1" applyFill="1" applyBorder="1" applyAlignment="1">
      <alignment horizontal="center"/>
    </xf>
    <xf numFmtId="3" fontId="19" fillId="33" borderId="43" xfId="43" applyNumberFormat="1" applyFont="1" applyFill="1" applyBorder="1" applyAlignment="1">
      <alignment horizontal="center"/>
    </xf>
    <xf numFmtId="0" fontId="19" fillId="39" borderId="44" xfId="43" applyFont="1" applyFill="1" applyBorder="1" applyAlignment="1">
      <alignment wrapText="1"/>
    </xf>
    <xf numFmtId="0" fontId="18" fillId="40" borderId="0" xfId="43" applyFill="1"/>
    <xf numFmtId="0" fontId="19" fillId="40" borderId="22" xfId="43" applyFont="1" applyFill="1" applyBorder="1"/>
    <xf numFmtId="0" fontId="19" fillId="40" borderId="32" xfId="43" applyFont="1" applyFill="1" applyBorder="1" applyAlignment="1">
      <alignment horizontal="center"/>
    </xf>
    <xf numFmtId="0" fontId="19" fillId="40" borderId="33" xfId="43" applyFont="1" applyFill="1" applyBorder="1" applyAlignment="1">
      <alignment horizontal="center"/>
    </xf>
    <xf numFmtId="0" fontId="19" fillId="40" borderId="34" xfId="43" applyFont="1" applyFill="1" applyBorder="1" applyAlignment="1">
      <alignment horizontal="center" vertical="center"/>
    </xf>
    <xf numFmtId="0" fontId="19" fillId="40" borderId="42" xfId="43" applyFont="1" applyFill="1" applyBorder="1"/>
    <xf numFmtId="0" fontId="19" fillId="40" borderId="37" xfId="43" applyFont="1" applyFill="1" applyBorder="1"/>
    <xf numFmtId="0" fontId="19" fillId="40" borderId="37" xfId="43" applyFont="1" applyFill="1" applyBorder="1" applyAlignment="1">
      <alignment horizontal="center"/>
    </xf>
    <xf numFmtId="3" fontId="19" fillId="40" borderId="45" xfId="43" applyNumberFormat="1" applyFont="1" applyFill="1" applyBorder="1" applyAlignment="1">
      <alignment horizontal="center"/>
    </xf>
    <xf numFmtId="0" fontId="18" fillId="40" borderId="46" xfId="43" applyFill="1" applyBorder="1"/>
    <xf numFmtId="10" fontId="19" fillId="40" borderId="47" xfId="44" applyNumberFormat="1" applyFont="1" applyFill="1" applyBorder="1" applyAlignment="1">
      <alignment horizontal="center"/>
    </xf>
    <xf numFmtId="0" fontId="19" fillId="40" borderId="12" xfId="43" applyFont="1" applyFill="1" applyBorder="1" applyAlignment="1">
      <alignment wrapText="1"/>
    </xf>
    <xf numFmtId="0" fontId="19" fillId="37" borderId="10" xfId="43" applyFont="1" applyFill="1" applyBorder="1"/>
    <xf numFmtId="0" fontId="19" fillId="37" borderId="48" xfId="43" applyFont="1" applyFill="1" applyBorder="1"/>
    <xf numFmtId="3" fontId="19" fillId="37" borderId="48" xfId="43" applyNumberFormat="1" applyFont="1" applyFill="1" applyBorder="1" applyAlignment="1">
      <alignment horizontal="center"/>
    </xf>
    <xf numFmtId="3" fontId="19" fillId="33" borderId="49" xfId="43" applyNumberFormat="1" applyFont="1" applyFill="1" applyBorder="1" applyAlignment="1">
      <alignment horizontal="center"/>
    </xf>
    <xf numFmtId="10" fontId="19" fillId="33" borderId="50" xfId="43" applyNumberFormat="1" applyFont="1" applyFill="1" applyBorder="1" applyAlignment="1">
      <alignment horizontal="center"/>
    </xf>
    <xf numFmtId="10" fontId="19" fillId="38" borderId="51" xfId="44" applyNumberFormat="1" applyFont="1" applyFill="1" applyBorder="1" applyAlignment="1">
      <alignment horizontal="center"/>
    </xf>
    <xf numFmtId="0" fontId="19" fillId="36" borderId="52" xfId="43" applyFont="1" applyFill="1" applyBorder="1" applyAlignment="1">
      <alignment vertical="center" wrapText="1"/>
    </xf>
    <xf numFmtId="3" fontId="19" fillId="40" borderId="53" xfId="43" applyNumberFormat="1" applyFont="1" applyFill="1" applyBorder="1" applyAlignment="1">
      <alignment horizontal="center"/>
    </xf>
    <xf numFmtId="0" fontId="19" fillId="37" borderId="54" xfId="43" applyFont="1" applyFill="1" applyBorder="1" applyAlignment="1">
      <alignment horizontal="center"/>
    </xf>
    <xf numFmtId="0" fontId="19" fillId="37" borderId="48" xfId="43" applyFont="1" applyFill="1" applyBorder="1" applyAlignment="1">
      <alignment horizontal="center"/>
    </xf>
    <xf numFmtId="3" fontId="19" fillId="33" borderId="51" xfId="43" applyNumberFormat="1" applyFont="1" applyFill="1" applyBorder="1" applyAlignment="1">
      <alignment horizontal="center"/>
    </xf>
    <xf numFmtId="0" fontId="19" fillId="39" borderId="52" xfId="43" applyFont="1" applyFill="1" applyBorder="1" applyAlignment="1">
      <alignment wrapText="1"/>
    </xf>
    <xf numFmtId="0" fontId="19" fillId="0" borderId="36" xfId="43" applyFont="1" applyBorder="1" applyAlignment="1">
      <alignment horizontal="center" vertical="top"/>
    </xf>
    <xf numFmtId="3" fontId="19" fillId="40" borderId="55" xfId="43" applyNumberFormat="1" applyFont="1" applyFill="1" applyBorder="1" applyAlignment="1">
      <alignment horizontal="center"/>
    </xf>
    <xf numFmtId="0" fontId="19" fillId="40" borderId="12" xfId="43" applyFont="1" applyFill="1" applyBorder="1" applyAlignment="1">
      <alignment vertical="center" wrapText="1"/>
    </xf>
    <xf numFmtId="0" fontId="19" fillId="40" borderId="10" xfId="43" applyFont="1" applyFill="1" applyBorder="1"/>
    <xf numFmtId="0" fontId="19" fillId="40" borderId="48" xfId="43" applyFont="1" applyFill="1" applyBorder="1"/>
    <xf numFmtId="3" fontId="19" fillId="40" borderId="48" xfId="43" applyNumberFormat="1" applyFont="1" applyFill="1" applyBorder="1" applyAlignment="1">
      <alignment horizontal="center"/>
    </xf>
    <xf numFmtId="3" fontId="19" fillId="40" borderId="51" xfId="43" applyNumberFormat="1" applyFont="1" applyFill="1" applyBorder="1" applyAlignment="1">
      <alignment horizontal="center"/>
    </xf>
    <xf numFmtId="0" fontId="18" fillId="40" borderId="56" xfId="43" applyFill="1" applyBorder="1"/>
    <xf numFmtId="10" fontId="19" fillId="40" borderId="51" xfId="44" applyNumberFormat="1" applyFont="1" applyFill="1" applyBorder="1" applyAlignment="1">
      <alignment horizontal="center"/>
    </xf>
    <xf numFmtId="0" fontId="19" fillId="40" borderId="57" xfId="43" applyFont="1" applyFill="1" applyBorder="1" applyAlignment="1">
      <alignment wrapText="1"/>
    </xf>
    <xf numFmtId="3" fontId="19" fillId="33" borderId="58" xfId="43" applyNumberFormat="1" applyFont="1" applyFill="1" applyBorder="1" applyAlignment="1">
      <alignment horizontal="center"/>
    </xf>
    <xf numFmtId="10" fontId="19" fillId="38" borderId="59" xfId="44" applyNumberFormat="1" applyFont="1" applyFill="1" applyBorder="1" applyAlignment="1">
      <alignment horizontal="center"/>
    </xf>
    <xf numFmtId="0" fontId="19" fillId="36" borderId="52" xfId="43" applyFont="1" applyFill="1" applyBorder="1" applyAlignment="1">
      <alignment wrapText="1"/>
    </xf>
    <xf numFmtId="3" fontId="19" fillId="33" borderId="60" xfId="43" applyNumberFormat="1" applyFont="1" applyFill="1" applyBorder="1" applyAlignment="1">
      <alignment horizontal="center"/>
    </xf>
    <xf numFmtId="10" fontId="19" fillId="33" borderId="45" xfId="43" applyNumberFormat="1" applyFont="1" applyFill="1" applyBorder="1" applyAlignment="1">
      <alignment horizontal="center"/>
    </xf>
    <xf numFmtId="10" fontId="19" fillId="38" borderId="61" xfId="44" applyNumberFormat="1" applyFont="1" applyFill="1" applyBorder="1" applyAlignment="1">
      <alignment horizontal="center"/>
    </xf>
    <xf numFmtId="0" fontId="19" fillId="37" borderId="37" xfId="43" applyFont="1" applyFill="1" applyBorder="1"/>
    <xf numFmtId="10" fontId="19" fillId="33" borderId="46" xfId="43" applyNumberFormat="1" applyFont="1" applyFill="1" applyBorder="1" applyAlignment="1">
      <alignment horizontal="center"/>
    </xf>
    <xf numFmtId="0" fontId="19" fillId="39" borderId="41" xfId="43" applyFont="1" applyFill="1" applyBorder="1" applyAlignment="1">
      <alignment horizontal="left"/>
    </xf>
    <xf numFmtId="3" fontId="19" fillId="33" borderId="62" xfId="43" applyNumberFormat="1" applyFont="1" applyFill="1" applyBorder="1" applyAlignment="1">
      <alignment horizontal="center"/>
    </xf>
    <xf numFmtId="10" fontId="19" fillId="38" borderId="61" xfId="44" applyNumberFormat="1" applyFont="1" applyFill="1" applyBorder="1" applyAlignment="1">
      <alignment horizontal="center" vertical="center"/>
    </xf>
    <xf numFmtId="10" fontId="19" fillId="40" borderId="63" xfId="44" applyNumberFormat="1" applyFont="1" applyFill="1" applyBorder="1" applyAlignment="1">
      <alignment horizontal="center"/>
    </xf>
    <xf numFmtId="0" fontId="19" fillId="37" borderId="64" xfId="43" applyFont="1" applyFill="1" applyBorder="1"/>
    <xf numFmtId="3" fontId="19" fillId="37" borderId="64" xfId="43" applyNumberFormat="1" applyFont="1" applyFill="1" applyBorder="1" applyAlignment="1">
      <alignment horizontal="center"/>
    </xf>
    <xf numFmtId="10" fontId="19" fillId="38" borderId="65" xfId="44" applyNumberFormat="1" applyFont="1" applyFill="1" applyBorder="1" applyAlignment="1">
      <alignment horizontal="center"/>
    </xf>
    <xf numFmtId="3" fontId="19" fillId="33" borderId="53" xfId="43" applyNumberFormat="1" applyFont="1" applyFill="1" applyBorder="1" applyAlignment="1">
      <alignment horizontal="center"/>
    </xf>
    <xf numFmtId="10" fontId="19" fillId="38" borderId="61" xfId="43" applyNumberFormat="1" applyFont="1" applyFill="1" applyBorder="1" applyAlignment="1">
      <alignment horizontal="center"/>
    </xf>
    <xf numFmtId="0" fontId="19" fillId="36" borderId="32" xfId="43" applyFont="1" applyFill="1" applyBorder="1"/>
    <xf numFmtId="0" fontId="19" fillId="36" borderId="66" xfId="43" applyFont="1" applyFill="1" applyBorder="1" applyAlignment="1">
      <alignment horizontal="center" vertical="center"/>
    </xf>
    <xf numFmtId="3" fontId="19" fillId="33" borderId="55" xfId="43" applyNumberFormat="1" applyFont="1" applyFill="1" applyBorder="1" applyAlignment="1">
      <alignment horizontal="center"/>
    </xf>
    <xf numFmtId="0" fontId="18" fillId="33" borderId="39" xfId="43" applyFill="1" applyBorder="1"/>
    <xf numFmtId="10" fontId="19" fillId="38" borderId="61" xfId="43" applyNumberFormat="1" applyFont="1" applyFill="1" applyBorder="1" applyAlignment="1">
      <alignment horizontal="center" wrapText="1"/>
    </xf>
    <xf numFmtId="0" fontId="19" fillId="36" borderId="67" xfId="43" applyFont="1" applyFill="1" applyBorder="1"/>
    <xf numFmtId="0" fontId="19" fillId="36" borderId="68" xfId="43" applyFont="1" applyFill="1" applyBorder="1" applyAlignment="1">
      <alignment horizontal="center"/>
    </xf>
    <xf numFmtId="0" fontId="19" fillId="36" borderId="45" xfId="43" applyFont="1" applyFill="1" applyBorder="1" applyAlignment="1">
      <alignment horizontal="center" vertical="center"/>
    </xf>
    <xf numFmtId="0" fontId="19" fillId="37" borderId="69" xfId="43" applyFont="1" applyFill="1" applyBorder="1"/>
    <xf numFmtId="0" fontId="19" fillId="37" borderId="11" xfId="43" applyFont="1" applyFill="1" applyBorder="1" applyAlignment="1">
      <alignment horizontal="center"/>
    </xf>
    <xf numFmtId="3" fontId="19" fillId="33" borderId="70" xfId="43" applyNumberFormat="1" applyFont="1" applyFill="1" applyBorder="1" applyAlignment="1">
      <alignment horizontal="center"/>
    </xf>
    <xf numFmtId="10" fontId="19" fillId="33" borderId="71" xfId="43" applyNumberFormat="1" applyFont="1" applyFill="1" applyBorder="1" applyAlignment="1">
      <alignment horizontal="center"/>
    </xf>
    <xf numFmtId="165" fontId="19" fillId="38" borderId="72" xfId="43" applyNumberFormat="1" applyFont="1" applyFill="1" applyBorder="1" applyAlignment="1">
      <alignment horizontal="center"/>
    </xf>
    <xf numFmtId="0" fontId="19" fillId="36" borderId="12" xfId="43" applyFont="1" applyFill="1" applyBorder="1" applyAlignment="1">
      <alignment wrapText="1"/>
    </xf>
    <xf numFmtId="0" fontId="19" fillId="41" borderId="22" xfId="43" applyFont="1" applyFill="1" applyBorder="1"/>
    <xf numFmtId="0" fontId="20" fillId="41" borderId="0" xfId="43" applyFont="1" applyFill="1" applyAlignment="1">
      <alignment horizontal="center" vertical="center"/>
    </xf>
    <xf numFmtId="0" fontId="20" fillId="41" borderId="0" xfId="43" applyFont="1" applyFill="1" applyAlignment="1">
      <alignment horizontal="center" vertical="center" wrapText="1"/>
    </xf>
    <xf numFmtId="0" fontId="20" fillId="35" borderId="0" xfId="43" applyFont="1" applyFill="1" applyAlignment="1">
      <alignment horizontal="center" vertical="center" wrapText="1"/>
    </xf>
    <xf numFmtId="0" fontId="18" fillId="33" borderId="0" xfId="43" applyFill="1"/>
    <xf numFmtId="0" fontId="19" fillId="34" borderId="0" xfId="43" applyFont="1" applyFill="1"/>
    <xf numFmtId="0" fontId="20" fillId="41" borderId="17" xfId="43" applyFont="1" applyFill="1" applyBorder="1" applyAlignment="1">
      <alignment horizontal="center" vertical="center"/>
    </xf>
    <xf numFmtId="0" fontId="20" fillId="41" borderId="17" xfId="43" applyFont="1" applyFill="1" applyBorder="1" applyAlignment="1">
      <alignment horizontal="center" vertical="center" wrapText="1"/>
    </xf>
    <xf numFmtId="0" fontId="20" fillId="35" borderId="17" xfId="43" applyFont="1" applyFill="1" applyBorder="1" applyAlignment="1">
      <alignment horizontal="center" vertical="center" wrapText="1"/>
    </xf>
    <xf numFmtId="0" fontId="18" fillId="33" borderId="73" xfId="43" applyFill="1" applyBorder="1"/>
    <xf numFmtId="0" fontId="20" fillId="34" borderId="17" xfId="43" applyFont="1" applyFill="1" applyBorder="1"/>
    <xf numFmtId="0" fontId="19" fillId="41" borderId="0" xfId="43" applyFont="1" applyFill="1"/>
    <xf numFmtId="0" fontId="20" fillId="41" borderId="0" xfId="43" applyFont="1" applyFill="1" applyAlignment="1">
      <alignment horizontal="center" vertical="top"/>
    </xf>
    <xf numFmtId="0" fontId="20" fillId="41" borderId="0" xfId="43" applyFont="1" applyFill="1" applyAlignment="1">
      <alignment vertical="top"/>
    </xf>
    <xf numFmtId="0" fontId="23" fillId="42" borderId="0" xfId="45" applyFont="1" applyFill="1" applyAlignment="1">
      <alignment vertical="top"/>
    </xf>
    <xf numFmtId="0" fontId="21" fillId="42" borderId="0" xfId="45" applyFont="1" applyFill="1" applyAlignment="1">
      <alignment vertical="top"/>
    </xf>
    <xf numFmtId="0" fontId="21" fillId="42" borderId="0" xfId="45" applyFont="1" applyFill="1" applyAlignment="1">
      <alignment horizontal="left" vertical="top"/>
    </xf>
    <xf numFmtId="0" fontId="24" fillId="33" borderId="0" xfId="43" applyFont="1" applyFill="1" applyAlignment="1">
      <alignment vertical="top" wrapText="1"/>
    </xf>
    <xf numFmtId="0" fontId="24" fillId="43" borderId="0" xfId="43" applyFont="1" applyFill="1" applyAlignment="1">
      <alignment vertical="top" wrapText="1"/>
    </xf>
    <xf numFmtId="0" fontId="24" fillId="43" borderId="0" xfId="43" applyFont="1" applyFill="1" applyAlignment="1">
      <alignment vertical="top"/>
    </xf>
    <xf numFmtId="0" fontId="0" fillId="44" borderId="54" xfId="0" applyFill="1" applyBorder="1"/>
    <xf numFmtId="0" fontId="0" fillId="44" borderId="74" xfId="0" applyFill="1" applyBorder="1"/>
    <xf numFmtId="0" fontId="0" fillId="35" borderId="74" xfId="0" applyFill="1" applyBorder="1"/>
    <xf numFmtId="0" fontId="0" fillId="35" borderId="52" xfId="0" applyFill="1" applyBorder="1"/>
    <xf numFmtId="0" fontId="0" fillId="44" borderId="10" xfId="0" applyFill="1" applyBorder="1"/>
    <xf numFmtId="0" fontId="0" fillId="44" borderId="0" xfId="0" applyFill="1" applyBorder="1"/>
    <xf numFmtId="165" fontId="0" fillId="44" borderId="0" xfId="0" applyNumberFormat="1" applyFill="1" applyBorder="1"/>
    <xf numFmtId="10" fontId="0" fillId="44" borderId="0" xfId="0" applyNumberFormat="1" applyFill="1" applyBorder="1"/>
    <xf numFmtId="3" fontId="0" fillId="44" borderId="0" xfId="0" applyNumberFormat="1" applyFill="1" applyBorder="1"/>
    <xf numFmtId="1" fontId="0" fillId="35" borderId="0" xfId="0" applyNumberFormat="1" applyFill="1" applyBorder="1"/>
    <xf numFmtId="1" fontId="0" fillId="35" borderId="57" xfId="0" applyNumberFormat="1" applyFill="1" applyBorder="1"/>
    <xf numFmtId="0" fontId="0" fillId="44" borderId="42" xfId="0" applyFill="1" applyBorder="1"/>
    <xf numFmtId="0" fontId="0" fillId="44" borderId="75" xfId="0" applyFill="1" applyBorder="1"/>
    <xf numFmtId="10" fontId="0" fillId="44" borderId="75" xfId="0" applyNumberFormat="1" applyFill="1" applyBorder="1"/>
    <xf numFmtId="3" fontId="0" fillId="44" borderId="75" xfId="0" applyNumberFormat="1" applyFill="1" applyBorder="1"/>
    <xf numFmtId="1" fontId="0" fillId="35" borderId="75" xfId="0" applyNumberFormat="1" applyFill="1" applyBorder="1"/>
    <xf numFmtId="1" fontId="0" fillId="35" borderId="12" xfId="0" applyNumberFormat="1" applyFill="1" applyBorder="1"/>
    <xf numFmtId="0" fontId="0" fillId="0" borderId="54" xfId="0" applyBorder="1"/>
    <xf numFmtId="0" fontId="0" fillId="0" borderId="74" xfId="0" applyBorder="1"/>
    <xf numFmtId="0" fontId="0" fillId="45" borderId="74" xfId="0" applyFill="1" applyBorder="1"/>
    <xf numFmtId="0" fontId="0" fillId="45" borderId="52" xfId="0" applyFill="1" applyBorder="1"/>
    <xf numFmtId="0" fontId="0" fillId="0" borderId="10" xfId="0" applyBorder="1"/>
    <xf numFmtId="0" fontId="0" fillId="0" borderId="0" xfId="0" applyBorder="1"/>
    <xf numFmtId="1" fontId="0" fillId="45" borderId="0" xfId="0" applyNumberFormat="1" applyFill="1" applyBorder="1"/>
    <xf numFmtId="1" fontId="0" fillId="45" borderId="57" xfId="0" applyNumberFormat="1" applyFill="1" applyBorder="1"/>
    <xf numFmtId="0" fontId="0" fillId="0" borderId="0" xfId="0" applyBorder="1" applyAlignment="1">
      <alignment wrapText="1"/>
    </xf>
    <xf numFmtId="0" fontId="0" fillId="0" borderId="42" xfId="0" applyBorder="1"/>
    <xf numFmtId="0" fontId="0" fillId="0" borderId="75" xfId="0" applyBorder="1"/>
    <xf numFmtId="1" fontId="0" fillId="45" borderId="75" xfId="0" applyNumberFormat="1" applyFill="1" applyBorder="1"/>
    <xf numFmtId="1" fontId="0" fillId="45" borderId="12" xfId="0" applyNumberFormat="1" applyFill="1" applyBorder="1"/>
    <xf numFmtId="0" fontId="0" fillId="46" borderId="0" xfId="0" applyFill="1" applyBorder="1"/>
    <xf numFmtId="0" fontId="0" fillId="46" borderId="75" xfId="0" applyFill="1" applyBorder="1"/>
    <xf numFmtId="0" fontId="0" fillId="46" borderId="74" xfId="0" applyFill="1" applyBorder="1"/>
    <xf numFmtId="9" fontId="0" fillId="0" borderId="0" xfId="1" applyFont="1"/>
    <xf numFmtId="0" fontId="0" fillId="40" borderId="0" xfId="0" applyFill="1" applyBorder="1"/>
    <xf numFmtId="9" fontId="0" fillId="40" borderId="0" xfId="1" applyFont="1" applyFill="1"/>
    <xf numFmtId="0" fontId="0" fillId="46" borderId="54" xfId="0" applyFill="1" applyBorder="1"/>
    <xf numFmtId="0" fontId="0" fillId="0" borderId="57" xfId="0" applyBorder="1"/>
    <xf numFmtId="0" fontId="0" fillId="46" borderId="10" xfId="0" applyFill="1" applyBorder="1"/>
    <xf numFmtId="1" fontId="0" fillId="0" borderId="57" xfId="0" applyNumberFormat="1" applyBorder="1"/>
    <xf numFmtId="0" fontId="0" fillId="46" borderId="42" xfId="0" applyFill="1" applyBorder="1"/>
    <xf numFmtId="1" fontId="0" fillId="0" borderId="75" xfId="0" applyNumberFormat="1" applyBorder="1"/>
    <xf numFmtId="1" fontId="0" fillId="0" borderId="12" xfId="0" applyNumberFormat="1" applyBorder="1"/>
    <xf numFmtId="0" fontId="0" fillId="0" borderId="52" xfId="0" applyBorder="1"/>
    <xf numFmtId="166" fontId="0" fillId="0" borderId="0" xfId="1" applyNumberFormat="1" applyFont="1" applyBorder="1"/>
    <xf numFmtId="166" fontId="0" fillId="0" borderId="75" xfId="1" applyNumberFormat="1" applyFont="1" applyBorder="1"/>
    <xf numFmtId="166" fontId="0" fillId="44" borderId="0" xfId="0" applyNumberFormat="1" applyFill="1" applyBorder="1"/>
    <xf numFmtId="166" fontId="0" fillId="44" borderId="75" xfId="0" applyNumberFormat="1" applyFill="1" applyBorder="1"/>
    <xf numFmtId="166" fontId="19" fillId="33" borderId="50" xfId="43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25" fillId="47" borderId="0" xfId="0" applyFont="1" applyFill="1"/>
    <xf numFmtId="0" fontId="26" fillId="47" borderId="0" xfId="0" applyFont="1" applyFill="1"/>
    <xf numFmtId="0" fontId="27" fillId="47" borderId="0" xfId="0" applyFont="1" applyFill="1"/>
    <xf numFmtId="10" fontId="25" fillId="47" borderId="0" xfId="0" applyNumberFormat="1" applyFont="1" applyFill="1" applyAlignment="1">
      <alignment horizontal="center"/>
    </xf>
    <xf numFmtId="0" fontId="25" fillId="47" borderId="0" xfId="0" applyFont="1" applyFill="1" applyAlignment="1">
      <alignment horizontal="left" indent="1"/>
    </xf>
    <xf numFmtId="0" fontId="26" fillId="47" borderId="42" xfId="0" applyFont="1" applyFill="1" applyBorder="1"/>
    <xf numFmtId="0" fontId="26" fillId="47" borderId="75" xfId="0" applyFont="1" applyFill="1" applyBorder="1"/>
    <xf numFmtId="0" fontId="25" fillId="47" borderId="75" xfId="0" applyFont="1" applyFill="1" applyBorder="1"/>
    <xf numFmtId="0" fontId="28" fillId="48" borderId="0" xfId="0" applyFont="1" applyFill="1"/>
    <xf numFmtId="0" fontId="25" fillId="48" borderId="0" xfId="0" applyFont="1" applyFill="1"/>
    <xf numFmtId="0" fontId="26" fillId="48" borderId="0" xfId="0" applyFont="1" applyFill="1"/>
    <xf numFmtId="0" fontId="25" fillId="48" borderId="57" xfId="0" applyFont="1" applyFill="1" applyBorder="1"/>
    <xf numFmtId="0" fontId="25" fillId="49" borderId="0" xfId="0" applyFont="1" applyFill="1"/>
    <xf numFmtId="0" fontId="25" fillId="49" borderId="76" xfId="0" applyFont="1" applyFill="1" applyBorder="1"/>
    <xf numFmtId="0" fontId="26" fillId="47" borderId="57" xfId="0" applyFont="1" applyFill="1" applyBorder="1"/>
    <xf numFmtId="0" fontId="25" fillId="49" borderId="77" xfId="0" applyFont="1" applyFill="1" applyBorder="1"/>
    <xf numFmtId="3" fontId="0" fillId="0" borderId="0" xfId="0" applyNumberFormat="1"/>
    <xf numFmtId="3" fontId="25" fillId="50" borderId="78" xfId="0" applyNumberFormat="1" applyFont="1" applyFill="1" applyBorder="1"/>
    <xf numFmtId="0" fontId="25" fillId="49" borderId="79" xfId="0" applyFont="1" applyFill="1" applyBorder="1"/>
    <xf numFmtId="3" fontId="25" fillId="50" borderId="80" xfId="0" applyNumberFormat="1" applyFont="1" applyFill="1" applyBorder="1"/>
    <xf numFmtId="0" fontId="25" fillId="49" borderId="81" xfId="0" applyFont="1" applyFill="1" applyBorder="1"/>
    <xf numFmtId="3" fontId="25" fillId="50" borderId="82" xfId="0" applyNumberFormat="1" applyFont="1" applyFill="1" applyBorder="1" applyAlignment="1">
      <alignment horizontal="center"/>
    </xf>
    <xf numFmtId="3" fontId="25" fillId="51" borderId="0" xfId="0" applyNumberFormat="1" applyFont="1" applyFill="1"/>
    <xf numFmtId="3" fontId="25" fillId="50" borderId="83" xfId="0" applyNumberFormat="1" applyFont="1" applyFill="1" applyBorder="1" applyAlignment="1">
      <alignment horizontal="center"/>
    </xf>
    <xf numFmtId="0" fontId="27" fillId="49" borderId="0" xfId="0" applyFont="1" applyFill="1"/>
    <xf numFmtId="0" fontId="27" fillId="49" borderId="57" xfId="0" applyFont="1" applyFill="1" applyBorder="1"/>
    <xf numFmtId="0" fontId="25" fillId="47" borderId="79" xfId="0" applyFont="1" applyFill="1" applyBorder="1"/>
    <xf numFmtId="0" fontId="25" fillId="47" borderId="84" xfId="0" applyFont="1" applyFill="1" applyBorder="1"/>
    <xf numFmtId="0" fontId="25" fillId="47" borderId="81" xfId="0" applyFont="1" applyFill="1" applyBorder="1"/>
    <xf numFmtId="0" fontId="25" fillId="52" borderId="83" xfId="0" applyFont="1" applyFill="1" applyBorder="1"/>
    <xf numFmtId="0" fontId="26" fillId="47" borderId="85" xfId="0" applyFont="1" applyFill="1" applyBorder="1"/>
    <xf numFmtId="0" fontId="25" fillId="52" borderId="86" xfId="0" applyFont="1" applyFill="1" applyBorder="1"/>
    <xf numFmtId="0" fontId="26" fillId="47" borderId="76" xfId="0" applyFont="1" applyFill="1" applyBorder="1"/>
    <xf numFmtId="0" fontId="25" fillId="47" borderId="12" xfId="0" applyFont="1" applyFill="1" applyBorder="1"/>
    <xf numFmtId="173" fontId="0" fillId="0" borderId="0" xfId="0" applyNumberForma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Good 2" xfId="45" xr:uid="{00000000-0005-0000-0000-00001D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Per cent" xfId="1" builtinId="5"/>
    <cellStyle name="Per cent 2" xfId="44" xr:uid="{00000000-0005-0000-0000-00002A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activeCell="B33" sqref="B33"/>
    </sheetView>
  </sheetViews>
  <sheetFormatPr baseColWidth="10" defaultRowHeight="16" x14ac:dyDescent="0.2"/>
  <cols>
    <col min="1" max="1" width="5.1640625" bestFit="1" customWidth="1"/>
    <col min="2" max="2" width="55.33203125" bestFit="1" customWidth="1"/>
    <col min="3" max="3" width="34.33203125" bestFit="1" customWidth="1"/>
    <col min="4" max="4" width="15.33203125" bestFit="1" customWidth="1"/>
    <col min="5" max="5" width="12.1640625" bestFit="1" customWidth="1"/>
    <col min="6" max="6" width="8.6640625" bestFit="1" customWidth="1"/>
    <col min="7" max="7" width="12.1640625" bestFit="1" customWidth="1"/>
    <col min="8" max="8" width="9.6640625" bestFit="1" customWidth="1"/>
  </cols>
  <sheetData>
    <row r="1" spans="1:8" x14ac:dyDescent="0.2">
      <c r="A1" s="156" t="s">
        <v>90</v>
      </c>
      <c r="B1" s="157" t="s">
        <v>89</v>
      </c>
      <c r="C1" s="157" t="s">
        <v>88</v>
      </c>
      <c r="D1" s="157" t="s">
        <v>87</v>
      </c>
      <c r="E1" s="176" t="s">
        <v>84</v>
      </c>
      <c r="F1" s="140" t="s">
        <v>85</v>
      </c>
      <c r="G1" s="176" t="s">
        <v>83</v>
      </c>
      <c r="H1" t="s">
        <v>86</v>
      </c>
    </row>
    <row r="2" spans="1:8" x14ac:dyDescent="0.2">
      <c r="A2" s="160">
        <v>294</v>
      </c>
      <c r="B2" s="161" t="s">
        <v>20</v>
      </c>
      <c r="C2" s="161" t="s">
        <v>21</v>
      </c>
      <c r="D2" s="183">
        <v>3.4774627721729499E-3</v>
      </c>
      <c r="E2" s="178">
        <v>0</v>
      </c>
      <c r="F2" s="185">
        <v>3.0000000000000001E-3</v>
      </c>
      <c r="G2" s="178">
        <v>0</v>
      </c>
      <c r="H2" s="172"/>
    </row>
    <row r="3" spans="1:8" x14ac:dyDescent="0.2">
      <c r="A3" s="160">
        <v>1023</v>
      </c>
      <c r="B3" s="161" t="s">
        <v>23</v>
      </c>
      <c r="C3" s="161" t="s">
        <v>24</v>
      </c>
      <c r="D3" s="183">
        <v>1.7136718601740799E-5</v>
      </c>
      <c r="E3" s="178">
        <v>0</v>
      </c>
      <c r="F3" s="185"/>
      <c r="G3" s="178">
        <v>0</v>
      </c>
      <c r="H3" s="172"/>
    </row>
    <row r="4" spans="1:8" x14ac:dyDescent="0.2">
      <c r="A4" s="160">
        <v>1029</v>
      </c>
      <c r="B4" s="161" t="s">
        <v>25</v>
      </c>
      <c r="C4" s="161" t="s">
        <v>26</v>
      </c>
      <c r="D4" s="183">
        <v>4.6636912880424597E-2</v>
      </c>
      <c r="E4" s="178">
        <v>2135143406.5416901</v>
      </c>
      <c r="F4" s="185">
        <v>4.2000000000000003E-2</v>
      </c>
      <c r="G4" s="178">
        <v>1909452712</v>
      </c>
      <c r="H4" s="172">
        <v>1.1181965351240863</v>
      </c>
    </row>
    <row r="5" spans="1:8" x14ac:dyDescent="0.2">
      <c r="A5" s="160"/>
      <c r="B5" s="161"/>
      <c r="C5" s="161" t="s">
        <v>27</v>
      </c>
      <c r="D5" s="183">
        <v>2.5999999999999902E-2</v>
      </c>
      <c r="E5" s="178">
        <v>275038797.578076</v>
      </c>
      <c r="F5" s="185">
        <v>2.5999999999999999E-2</v>
      </c>
      <c r="G5" s="178">
        <v>273121512</v>
      </c>
      <c r="H5" s="172">
        <v>1.0070198995459427</v>
      </c>
    </row>
    <row r="6" spans="1:8" x14ac:dyDescent="0.2">
      <c r="A6" s="160">
        <v>998</v>
      </c>
      <c r="B6" s="161" t="s">
        <v>28</v>
      </c>
      <c r="C6" s="161" t="s">
        <v>29</v>
      </c>
      <c r="D6" s="183">
        <v>1.55526387987502E-2</v>
      </c>
      <c r="E6" s="178">
        <v>75811893.4185853</v>
      </c>
      <c r="F6" s="185">
        <v>1.4999999999999999E-2</v>
      </c>
      <c r="G6" s="178">
        <v>72608294</v>
      </c>
      <c r="H6" s="172">
        <v>1.0441216731877119</v>
      </c>
    </row>
    <row r="7" spans="1:8" x14ac:dyDescent="0.2">
      <c r="A7" s="160">
        <v>976</v>
      </c>
      <c r="B7" s="161" t="s">
        <v>30</v>
      </c>
      <c r="C7" s="161" t="s">
        <v>31</v>
      </c>
      <c r="D7" s="183">
        <v>0.102361518471968</v>
      </c>
      <c r="E7" s="178">
        <v>5526014581.2399502</v>
      </c>
      <c r="F7" s="185">
        <v>6.8000000000000005E-2</v>
      </c>
      <c r="G7" s="178">
        <v>3645406184</v>
      </c>
      <c r="H7" s="172">
        <v>1.5158844590471432</v>
      </c>
    </row>
    <row r="8" spans="1:8" x14ac:dyDescent="0.2">
      <c r="A8" s="160">
        <v>619</v>
      </c>
      <c r="B8" s="161" t="s">
        <v>32</v>
      </c>
      <c r="C8" s="161" t="s">
        <v>33</v>
      </c>
      <c r="D8" s="183">
        <v>0.16004253281367201</v>
      </c>
      <c r="E8" s="178">
        <v>2366320182.7962098</v>
      </c>
      <c r="F8" s="185">
        <v>0.33</v>
      </c>
      <c r="G8" s="178">
        <v>11699434074.477604</v>
      </c>
      <c r="H8" s="172">
        <v>0.20225937149886195</v>
      </c>
    </row>
    <row r="9" spans="1:8" x14ac:dyDescent="0.2">
      <c r="A9" s="160"/>
      <c r="B9" s="161"/>
      <c r="C9" s="161" t="s">
        <v>34</v>
      </c>
      <c r="D9" s="183"/>
      <c r="E9" s="178">
        <v>0</v>
      </c>
      <c r="F9" s="185"/>
      <c r="G9" s="178">
        <v>0</v>
      </c>
      <c r="H9" s="172"/>
    </row>
    <row r="10" spans="1:8" x14ac:dyDescent="0.2">
      <c r="A10" s="160"/>
      <c r="B10" s="161"/>
      <c r="C10" s="161" t="s">
        <v>35</v>
      </c>
      <c r="D10" s="183">
        <v>0.1</v>
      </c>
      <c r="E10" s="178">
        <v>420407469.672602</v>
      </c>
      <c r="F10" s="185">
        <v>0.1</v>
      </c>
      <c r="G10" s="178">
        <v>206749488</v>
      </c>
      <c r="H10" s="172">
        <v>2.0334148042610969</v>
      </c>
    </row>
    <row r="11" spans="1:8" x14ac:dyDescent="0.2">
      <c r="A11" s="160"/>
      <c r="B11" s="161"/>
      <c r="C11" s="161" t="s">
        <v>36</v>
      </c>
      <c r="D11" s="183">
        <v>0.28999999999999898</v>
      </c>
      <c r="E11" s="178">
        <v>1529731652.84636</v>
      </c>
      <c r="F11" s="185">
        <v>0.28999999999999998</v>
      </c>
      <c r="G11" s="178">
        <v>766771424</v>
      </c>
      <c r="H11" s="172">
        <v>1.9950295550481547</v>
      </c>
    </row>
    <row r="12" spans="1:8" x14ac:dyDescent="0.2">
      <c r="A12" s="160">
        <v>494</v>
      </c>
      <c r="B12" s="161" t="s">
        <v>37</v>
      </c>
      <c r="C12" s="161" t="s">
        <v>37</v>
      </c>
      <c r="D12" s="183">
        <v>1.05867390042002E-2</v>
      </c>
      <c r="E12" s="178">
        <v>1610971682.64008</v>
      </c>
      <c r="F12" s="185">
        <v>2E-3</v>
      </c>
      <c r="G12" s="178">
        <v>302223723</v>
      </c>
      <c r="H12" s="172">
        <v>5.330394539015324</v>
      </c>
    </row>
    <row r="13" spans="1:8" x14ac:dyDescent="0.2">
      <c r="A13" s="160">
        <v>670</v>
      </c>
      <c r="B13" s="161" t="s">
        <v>38</v>
      </c>
      <c r="C13" s="161" t="s">
        <v>38</v>
      </c>
      <c r="D13" s="183">
        <v>9.6290103682981996E-4</v>
      </c>
      <c r="E13" s="178">
        <v>2578162.5928628501</v>
      </c>
      <c r="F13" s="185">
        <v>1.7999999999999999E-2</v>
      </c>
      <c r="G13" s="178">
        <v>47859180</v>
      </c>
      <c r="H13" s="172">
        <v>5.3869761096258857E-2</v>
      </c>
    </row>
    <row r="14" spans="1:8" x14ac:dyDescent="0.2">
      <c r="A14" s="160"/>
      <c r="B14" s="161"/>
      <c r="C14" s="161" t="s">
        <v>39</v>
      </c>
      <c r="D14" s="183">
        <v>1.6E-2</v>
      </c>
      <c r="E14" s="178">
        <v>56304410.029431202</v>
      </c>
      <c r="F14" s="185">
        <v>1.6E-2</v>
      </c>
      <c r="G14" s="178">
        <v>55911899</v>
      </c>
      <c r="H14" s="172">
        <v>1.0070201698824646</v>
      </c>
    </row>
    <row r="15" spans="1:8" x14ac:dyDescent="0.2">
      <c r="A15" s="160"/>
      <c r="B15" s="161"/>
      <c r="C15" s="161" t="s">
        <v>40</v>
      </c>
      <c r="D15" s="183">
        <v>0.30299999999999899</v>
      </c>
      <c r="E15" s="178">
        <v>104986069.16257</v>
      </c>
      <c r="F15" s="185">
        <v>0.30299999999999999</v>
      </c>
      <c r="G15" s="178">
        <v>342083778.71912998</v>
      </c>
      <c r="H15" s="172">
        <v>0.30690162964075962</v>
      </c>
    </row>
    <row r="16" spans="1:8" x14ac:dyDescent="0.2">
      <c r="A16" s="160"/>
      <c r="B16" s="161"/>
      <c r="C16" s="161" t="s">
        <v>41</v>
      </c>
      <c r="D16" s="183"/>
      <c r="E16" s="178">
        <v>0</v>
      </c>
      <c r="F16" s="185"/>
      <c r="G16" s="178">
        <v>0</v>
      </c>
      <c r="H16" s="172"/>
    </row>
    <row r="17" spans="1:8" x14ac:dyDescent="0.2">
      <c r="A17" s="160"/>
      <c r="B17" s="161"/>
      <c r="C17" s="161" t="s">
        <v>42</v>
      </c>
      <c r="D17" s="183"/>
      <c r="E17" s="178">
        <v>0</v>
      </c>
      <c r="F17" s="185"/>
      <c r="G17" s="178">
        <v>0</v>
      </c>
      <c r="H17" s="172"/>
    </row>
    <row r="18" spans="1:8" x14ac:dyDescent="0.2">
      <c r="A18" s="160">
        <v>493</v>
      </c>
      <c r="B18" s="161" t="s">
        <v>43</v>
      </c>
      <c r="C18" s="161" t="s">
        <v>44</v>
      </c>
      <c r="D18" s="183">
        <v>3.8471018869981E-2</v>
      </c>
      <c r="E18" s="178">
        <v>176535825.105575</v>
      </c>
      <c r="F18" s="185">
        <v>0.05</v>
      </c>
      <c r="G18" s="178">
        <v>673164691.13399994</v>
      </c>
      <c r="H18" s="172">
        <v>0.26224760066988395</v>
      </c>
    </row>
    <row r="19" spans="1:8" x14ac:dyDescent="0.2">
      <c r="A19" s="160"/>
      <c r="B19" s="161"/>
      <c r="C19" s="161" t="s">
        <v>45</v>
      </c>
      <c r="D19" s="183"/>
      <c r="E19" s="178">
        <v>0</v>
      </c>
      <c r="F19" s="185"/>
      <c r="G19" s="178">
        <v>0</v>
      </c>
      <c r="H19" s="172"/>
    </row>
    <row r="20" spans="1:8" x14ac:dyDescent="0.2">
      <c r="A20" s="160"/>
      <c r="B20" s="161"/>
      <c r="C20" s="161" t="s">
        <v>46</v>
      </c>
      <c r="D20" s="183">
        <v>4.0000000000000003E-5</v>
      </c>
      <c r="E20" s="178">
        <v>9588052.0697482396</v>
      </c>
      <c r="F20" s="185">
        <v>4.0000000000000003E-5</v>
      </c>
      <c r="G20" s="178">
        <v>42468679.537689604</v>
      </c>
      <c r="H20" s="172">
        <v>0.22576760507091226</v>
      </c>
    </row>
    <row r="21" spans="1:8" x14ac:dyDescent="0.2">
      <c r="A21" s="160"/>
      <c r="B21" s="161"/>
      <c r="C21" s="161" t="s">
        <v>47</v>
      </c>
      <c r="D21" s="183"/>
      <c r="E21" s="178">
        <v>0</v>
      </c>
      <c r="F21" s="185"/>
      <c r="G21" s="178">
        <v>0</v>
      </c>
      <c r="H21" s="172"/>
    </row>
    <row r="22" spans="1:8" x14ac:dyDescent="0.2">
      <c r="A22" s="160">
        <v>1028</v>
      </c>
      <c r="B22" s="161" t="s">
        <v>48</v>
      </c>
      <c r="C22" s="161" t="s">
        <v>49</v>
      </c>
      <c r="D22" s="183">
        <v>0.22628942714537301</v>
      </c>
      <c r="E22" s="178">
        <v>11467588285.7757</v>
      </c>
      <c r="F22" s="185">
        <v>0.20499999999999999</v>
      </c>
      <c r="G22" s="178">
        <v>10316283131</v>
      </c>
      <c r="H22" s="172">
        <v>1.1116007713394445</v>
      </c>
    </row>
    <row r="23" spans="1:8" ht="34" x14ac:dyDescent="0.2">
      <c r="A23" s="160">
        <v>536</v>
      </c>
      <c r="B23" s="161" t="s">
        <v>50</v>
      </c>
      <c r="C23" s="164" t="s">
        <v>51</v>
      </c>
      <c r="D23" s="183">
        <v>0.21074149416364901</v>
      </c>
      <c r="E23" s="178">
        <v>518813008.15888298</v>
      </c>
      <c r="F23" s="185">
        <v>0.108</v>
      </c>
      <c r="G23" s="178">
        <v>264025710</v>
      </c>
      <c r="H23" s="172">
        <v>1.9650094233583653</v>
      </c>
    </row>
    <row r="24" spans="1:8" x14ac:dyDescent="0.2">
      <c r="A24" s="160"/>
      <c r="B24" s="161"/>
      <c r="C24" s="161" t="s">
        <v>52</v>
      </c>
      <c r="D24" s="183">
        <v>4.0000000000000002E-4</v>
      </c>
      <c r="E24" s="178">
        <v>12435101.687980499</v>
      </c>
      <c r="F24" s="185">
        <v>4.0000000000000002E-4</v>
      </c>
      <c r="G24" s="178">
        <v>6255120</v>
      </c>
      <c r="H24" s="172">
        <v>1.9879877105444019</v>
      </c>
    </row>
    <row r="25" spans="1:8" x14ac:dyDescent="0.2">
      <c r="A25" s="160"/>
      <c r="B25" s="161"/>
      <c r="C25" s="161" t="s">
        <v>53</v>
      </c>
      <c r="D25" s="183">
        <v>1E-3</v>
      </c>
      <c r="E25" s="178">
        <v>118433753.20234001</v>
      </c>
      <c r="F25" s="185">
        <v>1E-3</v>
      </c>
      <c r="G25" s="178">
        <v>59373699</v>
      </c>
      <c r="H25" s="172">
        <v>1.9947174455534598</v>
      </c>
    </row>
    <row r="26" spans="1:8" x14ac:dyDescent="0.2">
      <c r="A26" s="160"/>
      <c r="B26" s="161"/>
      <c r="C26" s="161" t="s">
        <v>54</v>
      </c>
      <c r="D26" s="183">
        <v>7.0000000000000001E-3</v>
      </c>
      <c r="E26" s="178">
        <v>148046438.79809701</v>
      </c>
      <c r="F26" s="185">
        <v>7.0000000000000001E-3</v>
      </c>
      <c r="G26" s="178">
        <v>74347000</v>
      </c>
      <c r="H26" s="172">
        <v>1.9912900157114211</v>
      </c>
    </row>
    <row r="27" spans="1:8" x14ac:dyDescent="0.2">
      <c r="A27" s="160">
        <v>693</v>
      </c>
      <c r="B27" s="161" t="s">
        <v>55</v>
      </c>
      <c r="C27" s="161" t="s">
        <v>56</v>
      </c>
      <c r="D27" s="183">
        <v>1.0798634981867899E-2</v>
      </c>
      <c r="E27" s="178">
        <v>860376337.09605801</v>
      </c>
      <c r="F27" s="185">
        <v>5.0000000000000001E-3</v>
      </c>
      <c r="G27" s="178">
        <v>395595804</v>
      </c>
      <c r="H27" s="172">
        <v>2.1748874189172591</v>
      </c>
    </row>
    <row r="28" spans="1:8" x14ac:dyDescent="0.2">
      <c r="A28" s="165"/>
      <c r="B28" s="166"/>
      <c r="C28" s="166" t="s">
        <v>57</v>
      </c>
      <c r="D28" s="184">
        <v>1E-3</v>
      </c>
      <c r="E28" s="178">
        <v>49608679.440527298</v>
      </c>
      <c r="F28" s="186">
        <v>1E-3</v>
      </c>
      <c r="G28" s="178">
        <v>49275270</v>
      </c>
      <c r="H28" s="172">
        <v>1.0067662630874938</v>
      </c>
    </row>
    <row r="29" spans="1:8" x14ac:dyDescent="0.2">
      <c r="E29" s="181">
        <v>27464733789.853333</v>
      </c>
      <c r="F29" s="166"/>
      <c r="G29" s="181">
        <v>31202411373.868423</v>
      </c>
      <c r="H29" s="172">
        <v>0.88021189967563396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topLeftCell="C1" workbookViewId="0">
      <selection activeCell="E14" sqref="E14"/>
    </sheetView>
  </sheetViews>
  <sheetFormatPr baseColWidth="10" defaultRowHeight="16" x14ac:dyDescent="0.2"/>
  <cols>
    <col min="1" max="1" width="6" customWidth="1"/>
    <col min="2" max="2" width="55.33203125" bestFit="1" customWidth="1"/>
    <col min="3" max="3" width="34.33203125" bestFit="1" customWidth="1"/>
    <col min="13" max="13" width="14.33203125" bestFit="1" customWidth="1"/>
    <col min="14" max="14" width="28.1640625" bestFit="1" customWidth="1"/>
    <col min="15" max="15" width="13.6640625" bestFit="1" customWidth="1"/>
    <col min="16" max="16" width="24.33203125" bestFit="1" customWidth="1"/>
    <col min="17" max="17" width="19.33203125" bestFit="1" customWidth="1"/>
    <col min="18" max="18" width="14.6640625" bestFit="1" customWidth="1"/>
    <col min="19" max="19" width="17.83203125" bestFit="1" customWidth="1"/>
    <col min="28" max="28" width="20.5" bestFit="1" customWidth="1"/>
    <col min="29" max="29" width="23" bestFit="1" customWidth="1"/>
    <col min="30" max="30" width="20.1640625" bestFit="1" customWidth="1"/>
    <col min="31" max="31" width="16.83203125" customWidth="1"/>
  </cols>
  <sheetData>
    <row r="1" spans="1:31" x14ac:dyDescent="0.2">
      <c r="M1" s="188" t="s">
        <v>81</v>
      </c>
      <c r="N1" s="189"/>
      <c r="O1" s="189"/>
      <c r="P1" s="189"/>
      <c r="Q1" s="189"/>
      <c r="R1" s="190"/>
      <c r="T1" s="191" t="s">
        <v>82</v>
      </c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82"/>
    </row>
    <row r="2" spans="1:31" x14ac:dyDescent="0.2">
      <c r="A2" s="156" t="s">
        <v>1</v>
      </c>
      <c r="B2" s="157" t="s">
        <v>2</v>
      </c>
      <c r="C2" s="157" t="s">
        <v>3</v>
      </c>
      <c r="D2" s="157" t="s">
        <v>4</v>
      </c>
      <c r="E2" s="157" t="s">
        <v>5</v>
      </c>
      <c r="F2" s="157" t="s">
        <v>6</v>
      </c>
      <c r="G2" s="157" t="s">
        <v>7</v>
      </c>
      <c r="H2" s="157" t="s">
        <v>8</v>
      </c>
      <c r="I2" s="157" t="s">
        <v>9</v>
      </c>
      <c r="J2" s="157" t="s">
        <v>10</v>
      </c>
      <c r="K2" s="157" t="s">
        <v>11</v>
      </c>
      <c r="L2" s="157" t="s">
        <v>12</v>
      </c>
      <c r="M2" s="175" t="s">
        <v>13</v>
      </c>
      <c r="N2" s="171" t="s">
        <v>14</v>
      </c>
      <c r="O2" s="158" t="s">
        <v>15</v>
      </c>
      <c r="P2" s="158" t="s">
        <v>16</v>
      </c>
      <c r="Q2" s="159" t="s">
        <v>17</v>
      </c>
      <c r="R2" s="176" t="s">
        <v>18</v>
      </c>
      <c r="S2" s="173" t="s">
        <v>80</v>
      </c>
      <c r="T2" s="139" t="s">
        <v>1</v>
      </c>
      <c r="U2" s="140" t="s">
        <v>70</v>
      </c>
      <c r="V2" s="140" t="s">
        <v>4</v>
      </c>
      <c r="W2" s="140" t="s">
        <v>6</v>
      </c>
      <c r="X2" s="140"/>
      <c r="Y2" s="140" t="s">
        <v>7</v>
      </c>
      <c r="Z2" s="140" t="s">
        <v>8</v>
      </c>
      <c r="AA2" s="140" t="s">
        <v>9</v>
      </c>
      <c r="AB2" s="141" t="s">
        <v>73</v>
      </c>
      <c r="AC2" s="141" t="s">
        <v>72</v>
      </c>
      <c r="AD2" s="142" t="s">
        <v>71</v>
      </c>
      <c r="AE2" s="176"/>
    </row>
    <row r="3" spans="1:31" x14ac:dyDescent="0.2">
      <c r="A3" s="160">
        <v>294</v>
      </c>
      <c r="B3" s="161" t="s">
        <v>20</v>
      </c>
      <c r="C3" s="161" t="s">
        <v>21</v>
      </c>
      <c r="D3" s="161">
        <v>7.4999999999999997E-2</v>
      </c>
      <c r="E3" s="161">
        <v>3.4774627721729499E-3</v>
      </c>
      <c r="F3" s="161">
        <v>3.0000000000000001E-3</v>
      </c>
      <c r="G3" s="161" t="s">
        <v>22</v>
      </c>
      <c r="H3" s="161" t="s">
        <v>22</v>
      </c>
      <c r="I3" s="161" t="s">
        <v>22</v>
      </c>
      <c r="J3" s="161">
        <v>45304481.838937297</v>
      </c>
      <c r="K3" s="161">
        <v>22872465.928819101</v>
      </c>
      <c r="L3" s="161">
        <v>22432015.910118099</v>
      </c>
      <c r="M3" s="177">
        <v>157544.64900748999</v>
      </c>
      <c r="N3" s="169">
        <v>11815.8486755617</v>
      </c>
      <c r="O3" s="162">
        <v>0</v>
      </c>
      <c r="P3" s="162">
        <v>0</v>
      </c>
      <c r="Q3" s="163">
        <v>0</v>
      </c>
      <c r="R3" s="178">
        <v>0</v>
      </c>
      <c r="S3" s="174" t="e">
        <f>R3/AE3</f>
        <v>#DIV/0!</v>
      </c>
      <c r="T3" s="143"/>
      <c r="U3" s="144" t="s">
        <v>69</v>
      </c>
      <c r="V3" s="145">
        <v>7.4999999999999997E-2</v>
      </c>
      <c r="W3" s="146">
        <v>3.0000000000000001E-3</v>
      </c>
      <c r="X3" s="147">
        <v>134965.85399999999</v>
      </c>
      <c r="Y3" s="144"/>
      <c r="Z3" s="144"/>
      <c r="AA3" s="144"/>
      <c r="AB3" s="148"/>
      <c r="AC3" s="148">
        <v>0</v>
      </c>
      <c r="AD3" s="149"/>
      <c r="AE3" s="178">
        <f>SUM(AB3:AD3)</f>
        <v>0</v>
      </c>
    </row>
    <row r="4" spans="1:31" x14ac:dyDescent="0.2">
      <c r="A4" s="160">
        <v>1023</v>
      </c>
      <c r="B4" s="161" t="s">
        <v>23</v>
      </c>
      <c r="C4" s="161" t="s">
        <v>24</v>
      </c>
      <c r="D4" s="161">
        <v>0.22700000000000001</v>
      </c>
      <c r="E4" s="161">
        <v>1.7136718601740799E-5</v>
      </c>
      <c r="F4" s="161" t="s">
        <v>22</v>
      </c>
      <c r="G4" s="161" t="s">
        <v>22</v>
      </c>
      <c r="H4" s="161" t="s">
        <v>22</v>
      </c>
      <c r="I4" s="161" t="s">
        <v>22</v>
      </c>
      <c r="J4" s="161">
        <v>45304481.838937297</v>
      </c>
      <c r="K4" s="161">
        <v>22872465.928819101</v>
      </c>
      <c r="L4" s="161">
        <v>22432015.910118099</v>
      </c>
      <c r="M4" s="177">
        <v>776.37015667154299</v>
      </c>
      <c r="N4" s="169">
        <v>176.23602556444001</v>
      </c>
      <c r="O4" s="162">
        <v>0</v>
      </c>
      <c r="P4" s="162">
        <v>0</v>
      </c>
      <c r="Q4" s="163">
        <v>0</v>
      </c>
      <c r="R4" s="178">
        <v>0</v>
      </c>
      <c r="S4" s="174" t="e">
        <f t="shared" ref="S4:S28" si="0">R4/AE4</f>
        <v>#DIV/0!</v>
      </c>
      <c r="T4" s="143"/>
      <c r="U4" s="144" t="s">
        <v>68</v>
      </c>
      <c r="V4" s="146">
        <v>0.22700000000000001</v>
      </c>
      <c r="W4" s="144"/>
      <c r="X4" s="147"/>
      <c r="Y4" s="144"/>
      <c r="Z4" s="144"/>
      <c r="AA4" s="144"/>
      <c r="AB4" s="148"/>
      <c r="AC4" s="148">
        <v>0</v>
      </c>
      <c r="AD4" s="149"/>
      <c r="AE4" s="178">
        <f t="shared" ref="AE4:AE29" si="1">SUM(AB4:AD4)</f>
        <v>0</v>
      </c>
    </row>
    <row r="5" spans="1:31" x14ac:dyDescent="0.2">
      <c r="A5" s="160">
        <v>1029</v>
      </c>
      <c r="B5" s="161" t="s">
        <v>25</v>
      </c>
      <c r="C5" s="161" t="s">
        <v>26</v>
      </c>
      <c r="D5" s="161">
        <v>9.7000000000000003E-2</v>
      </c>
      <c r="E5" s="161">
        <v>4.6636912880424597E-2</v>
      </c>
      <c r="F5" s="161">
        <v>4.2000000000000003E-2</v>
      </c>
      <c r="G5" s="161">
        <v>5718</v>
      </c>
      <c r="H5" s="161">
        <v>4581</v>
      </c>
      <c r="I5" s="161">
        <v>119</v>
      </c>
      <c r="J5" s="161">
        <v>45304481.838937297</v>
      </c>
      <c r="K5" s="161">
        <v>22872465.928819101</v>
      </c>
      <c r="L5" s="161">
        <v>22432015.910118099</v>
      </c>
      <c r="M5" s="177">
        <v>2112861.1726152902</v>
      </c>
      <c r="N5" s="169">
        <v>204947.53374368299</v>
      </c>
      <c r="O5" s="162">
        <v>1171889997.9463799</v>
      </c>
      <c r="P5" s="162">
        <v>938864652.07981503</v>
      </c>
      <c r="Q5" s="163">
        <v>24388756.5154984</v>
      </c>
      <c r="R5" s="178">
        <v>2135143406.5416901</v>
      </c>
      <c r="S5" s="174">
        <f t="shared" si="0"/>
        <v>1.1181965351240863</v>
      </c>
      <c r="T5" s="143">
        <v>1029</v>
      </c>
      <c r="U5" s="144" t="s">
        <v>26</v>
      </c>
      <c r="V5" s="146">
        <v>9.7000000000000003E-2</v>
      </c>
      <c r="W5" s="146">
        <v>4.2000000000000003E-2</v>
      </c>
      <c r="X5" s="147">
        <v>1889521.956</v>
      </c>
      <c r="Y5" s="147">
        <v>5718</v>
      </c>
      <c r="Z5" s="147">
        <v>4581</v>
      </c>
      <c r="AA5" s="144">
        <v>119</v>
      </c>
      <c r="AB5" s="148">
        <v>1048017912</v>
      </c>
      <c r="AC5" s="148">
        <v>839624004</v>
      </c>
      <c r="AD5" s="149">
        <v>21810796</v>
      </c>
      <c r="AE5" s="178">
        <f t="shared" si="1"/>
        <v>1909452712</v>
      </c>
    </row>
    <row r="6" spans="1:31" x14ac:dyDescent="0.2">
      <c r="A6" s="160" t="s">
        <v>22</v>
      </c>
      <c r="B6" s="161" t="s">
        <v>22</v>
      </c>
      <c r="C6" s="161" t="s">
        <v>27</v>
      </c>
      <c r="D6" s="161">
        <v>0.20699999999999999</v>
      </c>
      <c r="E6" s="161">
        <v>2.5999999999999902E-2</v>
      </c>
      <c r="F6" s="161">
        <v>2.5999999999999999E-2</v>
      </c>
      <c r="G6" s="161">
        <v>307</v>
      </c>
      <c r="H6" s="161">
        <v>242</v>
      </c>
      <c r="I6" s="161">
        <v>579</v>
      </c>
      <c r="J6" s="161">
        <v>45304481.838937297</v>
      </c>
      <c r="K6" s="161">
        <v>22872465.928819101</v>
      </c>
      <c r="L6" s="161">
        <v>22432015.910118099</v>
      </c>
      <c r="M6" s="177">
        <v>1177916.5278123601</v>
      </c>
      <c r="N6" s="169">
        <v>243828.72125716001</v>
      </c>
      <c r="O6" s="162">
        <v>74855417.425948203</v>
      </c>
      <c r="P6" s="162">
        <v>59006550.544232801</v>
      </c>
      <c r="Q6" s="163">
        <v>141176829.60789499</v>
      </c>
      <c r="R6" s="178">
        <v>275038797.578076</v>
      </c>
      <c r="S6" s="174">
        <f t="shared" si="0"/>
        <v>1.0070198995459427</v>
      </c>
      <c r="T6" s="143"/>
      <c r="U6" s="144" t="s">
        <v>27</v>
      </c>
      <c r="V6" s="146">
        <v>0.20699999999999999</v>
      </c>
      <c r="W6" s="146">
        <v>2.5999999999999999E-2</v>
      </c>
      <c r="X6" s="147">
        <v>1169704.068</v>
      </c>
      <c r="Y6" s="144">
        <v>307</v>
      </c>
      <c r="Z6" s="144">
        <v>242</v>
      </c>
      <c r="AA6" s="144">
        <v>579</v>
      </c>
      <c r="AB6" s="148">
        <v>74333603</v>
      </c>
      <c r="AC6" s="148">
        <v>58595218</v>
      </c>
      <c r="AD6" s="149">
        <v>140192691</v>
      </c>
      <c r="AE6" s="178">
        <f t="shared" si="1"/>
        <v>273121512</v>
      </c>
    </row>
    <row r="7" spans="1:31" x14ac:dyDescent="0.2">
      <c r="A7" s="160">
        <v>998</v>
      </c>
      <c r="B7" s="161" t="s">
        <v>28</v>
      </c>
      <c r="C7" s="161" t="s">
        <v>29</v>
      </c>
      <c r="D7" s="161">
        <v>0.13500000000000001</v>
      </c>
      <c r="E7" s="161">
        <v>1.55526387987502E-2</v>
      </c>
      <c r="F7" s="161">
        <v>1.4999999999999999E-2</v>
      </c>
      <c r="G7" s="161">
        <v>797</v>
      </c>
      <c r="H7" s="161" t="s">
        <v>22</v>
      </c>
      <c r="I7" s="161" t="s">
        <v>22</v>
      </c>
      <c r="J7" s="161">
        <v>45304481.838937297</v>
      </c>
      <c r="K7" s="161">
        <v>22872465.928819101</v>
      </c>
      <c r="L7" s="161">
        <v>22432015.910118099</v>
      </c>
      <c r="M7" s="177">
        <v>704604.24200553203</v>
      </c>
      <c r="N7" s="169">
        <v>95121.5726707469</v>
      </c>
      <c r="O7" s="162">
        <v>75811893.4185853</v>
      </c>
      <c r="P7" s="162">
        <v>0</v>
      </c>
      <c r="Q7" s="163">
        <v>0</v>
      </c>
      <c r="R7" s="178">
        <v>75811893.4185853</v>
      </c>
      <c r="S7" s="174">
        <f t="shared" si="0"/>
        <v>1.0441216731877119</v>
      </c>
      <c r="T7" s="143">
        <v>998</v>
      </c>
      <c r="U7" s="144" t="s">
        <v>67</v>
      </c>
      <c r="V7" s="146">
        <v>0.13500000000000001</v>
      </c>
      <c r="W7" s="146">
        <v>1.4999999999999999E-2</v>
      </c>
      <c r="X7" s="147">
        <v>674829.27</v>
      </c>
      <c r="Y7" s="144">
        <v>797</v>
      </c>
      <c r="Z7" s="144"/>
      <c r="AA7" s="144"/>
      <c r="AB7" s="148">
        <v>72608294</v>
      </c>
      <c r="AC7" s="148">
        <v>0</v>
      </c>
      <c r="AD7" s="149">
        <v>0</v>
      </c>
      <c r="AE7" s="178">
        <f t="shared" si="1"/>
        <v>72608294</v>
      </c>
    </row>
    <row r="8" spans="1:31" x14ac:dyDescent="0.2">
      <c r="A8" s="160">
        <v>976</v>
      </c>
      <c r="B8" s="161" t="s">
        <v>30</v>
      </c>
      <c r="C8" s="161" t="s">
        <v>31</v>
      </c>
      <c r="D8" s="161">
        <v>0.14499999999999999</v>
      </c>
      <c r="E8" s="161">
        <v>0.102361518471968</v>
      </c>
      <c r="F8" s="161">
        <v>6.8000000000000005E-2</v>
      </c>
      <c r="G8" s="161">
        <v>3866</v>
      </c>
      <c r="H8" s="161" t="s">
        <v>22</v>
      </c>
      <c r="I8" s="161">
        <v>4352</v>
      </c>
      <c r="J8" s="161">
        <v>45304481.838937297</v>
      </c>
      <c r="K8" s="161">
        <v>22872465.928819101</v>
      </c>
      <c r="L8" s="161">
        <v>22432015.910118099</v>
      </c>
      <c r="M8" s="177">
        <v>4637435.5546193402</v>
      </c>
      <c r="N8" s="169">
        <v>672428.15541980404</v>
      </c>
      <c r="O8" s="162">
        <v>2599607248.8529601</v>
      </c>
      <c r="P8" s="162">
        <v>0</v>
      </c>
      <c r="Q8" s="163">
        <v>2926407332.3869801</v>
      </c>
      <c r="R8" s="178">
        <v>5526014581.2399502</v>
      </c>
      <c r="S8" s="174">
        <f t="shared" si="0"/>
        <v>1.5158844590471432</v>
      </c>
      <c r="T8" s="143">
        <v>976</v>
      </c>
      <c r="U8" s="144" t="s">
        <v>66</v>
      </c>
      <c r="V8" s="146">
        <v>0.14499999999999999</v>
      </c>
      <c r="W8" s="146">
        <v>6.8000000000000005E-2</v>
      </c>
      <c r="X8" s="147">
        <v>3059226.0240000002</v>
      </c>
      <c r="Y8" s="147">
        <v>3866</v>
      </c>
      <c r="Z8" s="144"/>
      <c r="AA8" s="147">
        <v>4352</v>
      </c>
      <c r="AB8" s="148">
        <v>1714911208</v>
      </c>
      <c r="AC8" s="148">
        <v>0</v>
      </c>
      <c r="AD8" s="149">
        <v>1930494976</v>
      </c>
      <c r="AE8" s="178">
        <f t="shared" si="1"/>
        <v>3645406184</v>
      </c>
    </row>
    <row r="9" spans="1:31" x14ac:dyDescent="0.2">
      <c r="A9" s="160">
        <v>619</v>
      </c>
      <c r="B9" s="161" t="s">
        <v>32</v>
      </c>
      <c r="C9" s="161" t="s">
        <v>33</v>
      </c>
      <c r="D9" s="161">
        <v>0.16400000000000001</v>
      </c>
      <c r="E9" s="161">
        <v>0.16004253281367201</v>
      </c>
      <c r="F9" s="161">
        <v>0.33</v>
      </c>
      <c r="G9" s="161">
        <v>1900</v>
      </c>
      <c r="H9" s="161" t="s">
        <v>22</v>
      </c>
      <c r="I9" s="161">
        <v>90</v>
      </c>
      <c r="J9" s="161">
        <v>45304481.838937297</v>
      </c>
      <c r="K9" s="161">
        <v>22872465.928819101</v>
      </c>
      <c r="L9" s="161">
        <v>22432015.910118099</v>
      </c>
      <c r="M9" s="177">
        <v>7250644.0213145399</v>
      </c>
      <c r="N9" s="169">
        <v>1189105.61949558</v>
      </c>
      <c r="O9" s="162">
        <v>2259300677.0416098</v>
      </c>
      <c r="P9" s="162">
        <v>0</v>
      </c>
      <c r="Q9" s="163">
        <v>107019505.754602</v>
      </c>
      <c r="R9" s="178">
        <v>2366320182.7962098</v>
      </c>
      <c r="S9" s="174">
        <f t="shared" si="0"/>
        <v>0.20225937149886195</v>
      </c>
      <c r="T9" s="143">
        <v>619</v>
      </c>
      <c r="U9" s="144" t="s">
        <v>65</v>
      </c>
      <c r="V9" s="146">
        <v>0.16400000000000001</v>
      </c>
      <c r="W9" s="146">
        <v>0.33</v>
      </c>
      <c r="X9" s="147">
        <v>14846243.940000001</v>
      </c>
      <c r="Y9" s="147">
        <v>1900</v>
      </c>
      <c r="Z9" s="144"/>
      <c r="AA9" s="144">
        <v>90</v>
      </c>
      <c r="AB9" s="148">
        <v>11170313940.456003</v>
      </c>
      <c r="AC9" s="148">
        <v>0</v>
      </c>
      <c r="AD9" s="149">
        <v>529120134.02160013</v>
      </c>
      <c r="AE9" s="178">
        <f t="shared" si="1"/>
        <v>11699434074.477604</v>
      </c>
    </row>
    <row r="10" spans="1:31" x14ac:dyDescent="0.2">
      <c r="A10" s="160" t="s">
        <v>22</v>
      </c>
      <c r="B10" s="161" t="s">
        <v>22</v>
      </c>
      <c r="C10" s="161" t="s">
        <v>34</v>
      </c>
      <c r="D10" s="161">
        <v>0.23200000000000001</v>
      </c>
      <c r="E10" s="161" t="s">
        <v>22</v>
      </c>
      <c r="F10" s="161" t="s">
        <v>22</v>
      </c>
      <c r="G10" s="161" t="s">
        <v>22</v>
      </c>
      <c r="H10" s="161" t="s">
        <v>22</v>
      </c>
      <c r="I10" s="161" t="s">
        <v>22</v>
      </c>
      <c r="J10" s="161">
        <v>45304481.838937297</v>
      </c>
      <c r="K10" s="161">
        <v>22872465.928819101</v>
      </c>
      <c r="L10" s="161">
        <v>22432015.910118099</v>
      </c>
      <c r="M10" s="177" t="s">
        <v>22</v>
      </c>
      <c r="N10" s="169" t="s">
        <v>22</v>
      </c>
      <c r="O10" s="162">
        <v>0</v>
      </c>
      <c r="P10" s="162">
        <v>0</v>
      </c>
      <c r="Q10" s="163">
        <v>0</v>
      </c>
      <c r="R10" s="178">
        <v>0</v>
      </c>
      <c r="S10" s="174" t="e">
        <f t="shared" si="0"/>
        <v>#DIV/0!</v>
      </c>
      <c r="T10" s="143"/>
      <c r="U10" s="144" t="s">
        <v>64</v>
      </c>
      <c r="V10" s="146">
        <v>0.23200000000000001</v>
      </c>
      <c r="W10" s="144"/>
      <c r="X10" s="147"/>
      <c r="Y10" s="144"/>
      <c r="Z10" s="144"/>
      <c r="AA10" s="144"/>
      <c r="AB10" s="148">
        <v>0</v>
      </c>
      <c r="AC10" s="148">
        <v>0</v>
      </c>
      <c r="AD10" s="149">
        <v>0</v>
      </c>
      <c r="AE10" s="178">
        <f t="shared" si="1"/>
        <v>0</v>
      </c>
    </row>
    <row r="11" spans="1:31" x14ac:dyDescent="0.2">
      <c r="A11" s="160" t="s">
        <v>22</v>
      </c>
      <c r="B11" s="161" t="s">
        <v>22</v>
      </c>
      <c r="C11" s="161" t="s">
        <v>35</v>
      </c>
      <c r="D11" s="161">
        <v>0.22800000000000001</v>
      </c>
      <c r="E11" s="161">
        <v>0.1</v>
      </c>
      <c r="F11" s="161">
        <v>0.1</v>
      </c>
      <c r="G11" s="161">
        <v>407</v>
      </c>
      <c r="H11" s="161" t="s">
        <v>22</v>
      </c>
      <c r="I11" s="161" t="s">
        <v>22</v>
      </c>
      <c r="J11" s="161">
        <v>45304481.838937297</v>
      </c>
      <c r="K11" s="161">
        <v>22872465.928819101</v>
      </c>
      <c r="L11" s="161">
        <v>22432015.910118099</v>
      </c>
      <c r="M11" s="177">
        <v>4530448.1838937197</v>
      </c>
      <c r="N11" s="169">
        <v>1032942.18592776</v>
      </c>
      <c r="O11" s="162">
        <v>420407469.672602</v>
      </c>
      <c r="P11" s="162">
        <v>0</v>
      </c>
      <c r="Q11" s="163">
        <v>0</v>
      </c>
      <c r="R11" s="178">
        <v>420407469.672602</v>
      </c>
      <c r="S11" s="174">
        <f t="shared" si="0"/>
        <v>2.0334148042610969</v>
      </c>
      <c r="T11" s="143"/>
      <c r="U11" s="144" t="s">
        <v>35</v>
      </c>
      <c r="V11" s="146">
        <v>0.22800000000000001</v>
      </c>
      <c r="W11" s="146">
        <v>0.1</v>
      </c>
      <c r="X11" s="147">
        <v>2227995.9</v>
      </c>
      <c r="Y11" s="144">
        <v>407</v>
      </c>
      <c r="Z11" s="144"/>
      <c r="AA11" s="144"/>
      <c r="AB11" s="148">
        <v>206749488</v>
      </c>
      <c r="AC11" s="148">
        <v>0</v>
      </c>
      <c r="AD11" s="149">
        <v>0</v>
      </c>
      <c r="AE11" s="178">
        <f t="shared" si="1"/>
        <v>206749488</v>
      </c>
    </row>
    <row r="12" spans="1:31" x14ac:dyDescent="0.2">
      <c r="A12" s="160" t="s">
        <v>22</v>
      </c>
      <c r="B12" s="161" t="s">
        <v>22</v>
      </c>
      <c r="C12" s="161" t="s">
        <v>36</v>
      </c>
      <c r="D12" s="161">
        <v>0.153</v>
      </c>
      <c r="E12" s="161">
        <v>0.28999999999999898</v>
      </c>
      <c r="F12" s="161">
        <v>0.28999999999999998</v>
      </c>
      <c r="G12" s="161">
        <v>761</v>
      </c>
      <c r="H12" s="161" t="s">
        <v>22</v>
      </c>
      <c r="I12" s="161" t="s">
        <v>22</v>
      </c>
      <c r="J12" s="161">
        <v>45304481.838937297</v>
      </c>
      <c r="K12" s="161">
        <v>22872465.928819101</v>
      </c>
      <c r="L12" s="161">
        <v>22432015.910118099</v>
      </c>
      <c r="M12" s="177">
        <v>13138299.733291799</v>
      </c>
      <c r="N12" s="169">
        <v>2010159.8591936401</v>
      </c>
      <c r="O12" s="162">
        <v>1529731652.84636</v>
      </c>
      <c r="P12" s="162">
        <v>0</v>
      </c>
      <c r="Q12" s="163">
        <v>0</v>
      </c>
      <c r="R12" s="178">
        <v>1529731652.84636</v>
      </c>
      <c r="S12" s="174">
        <f t="shared" si="0"/>
        <v>1.9950295550481547</v>
      </c>
      <c r="T12" s="143"/>
      <c r="U12" s="144" t="s">
        <v>63</v>
      </c>
      <c r="V12" s="146">
        <v>0.153</v>
      </c>
      <c r="W12" s="146">
        <v>0.28999999999999998</v>
      </c>
      <c r="X12" s="147">
        <v>6585511.1099999994</v>
      </c>
      <c r="Y12" s="144">
        <v>761</v>
      </c>
      <c r="Z12" s="144"/>
      <c r="AA12" s="144"/>
      <c r="AB12" s="148">
        <v>766771424</v>
      </c>
      <c r="AC12" s="148">
        <v>0</v>
      </c>
      <c r="AD12" s="149">
        <v>0</v>
      </c>
      <c r="AE12" s="178">
        <f t="shared" si="1"/>
        <v>766771424</v>
      </c>
    </row>
    <row r="13" spans="1:31" x14ac:dyDescent="0.2">
      <c r="A13" s="160">
        <v>494</v>
      </c>
      <c r="B13" s="161" t="s">
        <v>37</v>
      </c>
      <c r="C13" s="161" t="s">
        <v>37</v>
      </c>
      <c r="D13" s="161">
        <v>0.14699999999999999</v>
      </c>
      <c r="E13" s="161">
        <v>1.05867390042002E-2</v>
      </c>
      <c r="F13" s="161">
        <v>2E-3</v>
      </c>
      <c r="G13" s="161">
        <v>13452</v>
      </c>
      <c r="H13" s="161">
        <v>8490</v>
      </c>
      <c r="I13" s="161">
        <v>907</v>
      </c>
      <c r="J13" s="161">
        <v>45304481.838937297</v>
      </c>
      <c r="K13" s="161">
        <v>22872465.928819101</v>
      </c>
      <c r="L13" s="161">
        <v>22432015.910118099</v>
      </c>
      <c r="M13" s="177">
        <v>479626.72494935902</v>
      </c>
      <c r="N13" s="169">
        <v>70505.128567555803</v>
      </c>
      <c r="O13" s="162">
        <v>948434989.49076104</v>
      </c>
      <c r="P13" s="162">
        <v>598588541.53854895</v>
      </c>
      <c r="Q13" s="163">
        <v>63948151.610773198</v>
      </c>
      <c r="R13" s="178">
        <v>1610971682.64008</v>
      </c>
      <c r="S13" s="174">
        <f t="shared" si="0"/>
        <v>5.330394539015324</v>
      </c>
      <c r="T13" s="143">
        <v>494</v>
      </c>
      <c r="U13" s="144" t="s">
        <v>37</v>
      </c>
      <c r="V13" s="146">
        <v>0.14699999999999999</v>
      </c>
      <c r="W13" s="146">
        <v>2E-3</v>
      </c>
      <c r="X13" s="147">
        <v>89977.236000000004</v>
      </c>
      <c r="Y13" s="147">
        <v>13452</v>
      </c>
      <c r="Z13" s="147">
        <v>8490</v>
      </c>
      <c r="AA13" s="144">
        <v>907</v>
      </c>
      <c r="AB13" s="148">
        <v>177929604</v>
      </c>
      <c r="AC13" s="148">
        <v>112297230</v>
      </c>
      <c r="AD13" s="149">
        <v>11996889</v>
      </c>
      <c r="AE13" s="178">
        <f t="shared" si="1"/>
        <v>302223723</v>
      </c>
    </row>
    <row r="14" spans="1:31" x14ac:dyDescent="0.2">
      <c r="A14" s="160">
        <v>670</v>
      </c>
      <c r="B14" s="161" t="s">
        <v>38</v>
      </c>
      <c r="C14" s="161" t="s">
        <v>38</v>
      </c>
      <c r="D14" s="161">
        <v>0.06</v>
      </c>
      <c r="E14" s="161">
        <v>9.6290103682981996E-4</v>
      </c>
      <c r="F14" s="161">
        <v>1.7999999999999999E-2</v>
      </c>
      <c r="G14" s="161">
        <v>985</v>
      </c>
      <c r="H14" s="161" t="s">
        <v>22</v>
      </c>
      <c r="I14" s="161" t="s">
        <v>22</v>
      </c>
      <c r="J14" s="161">
        <v>45304481.838937297</v>
      </c>
      <c r="K14" s="161">
        <v>22872465.928819101</v>
      </c>
      <c r="L14" s="161">
        <v>22432015.910118099</v>
      </c>
      <c r="M14" s="177">
        <v>43623.732535750401</v>
      </c>
      <c r="N14" s="169">
        <v>2617.4239521450199</v>
      </c>
      <c r="O14" s="162">
        <v>2578162.5928628501</v>
      </c>
      <c r="P14" s="162">
        <v>0</v>
      </c>
      <c r="Q14" s="163">
        <v>0</v>
      </c>
      <c r="R14" s="178">
        <v>2578162.5928628501</v>
      </c>
      <c r="S14" s="174">
        <f t="shared" si="0"/>
        <v>5.3869761096258857E-2</v>
      </c>
      <c r="T14" s="143">
        <v>670</v>
      </c>
      <c r="U14" s="144" t="s">
        <v>38</v>
      </c>
      <c r="V14" s="146">
        <v>0.06</v>
      </c>
      <c r="W14" s="146">
        <v>1.7999999999999999E-2</v>
      </c>
      <c r="X14" s="147">
        <v>809795.12399999995</v>
      </c>
      <c r="Y14" s="144">
        <v>985</v>
      </c>
      <c r="Z14" s="144"/>
      <c r="AA14" s="144"/>
      <c r="AB14" s="148">
        <v>47859180</v>
      </c>
      <c r="AC14" s="148">
        <v>0</v>
      </c>
      <c r="AD14" s="149">
        <v>0</v>
      </c>
      <c r="AE14" s="178">
        <f t="shared" si="1"/>
        <v>47859180</v>
      </c>
    </row>
    <row r="15" spans="1:31" x14ac:dyDescent="0.2">
      <c r="A15" s="160" t="s">
        <v>22</v>
      </c>
      <c r="B15" s="161" t="s">
        <v>22</v>
      </c>
      <c r="C15" s="161" t="s">
        <v>39</v>
      </c>
      <c r="D15" s="161">
        <v>0.32500000000000001</v>
      </c>
      <c r="E15" s="161">
        <v>1.6E-2</v>
      </c>
      <c r="F15" s="161">
        <v>1.6E-2</v>
      </c>
      <c r="G15" s="161">
        <v>239</v>
      </c>
      <c r="H15" s="161" t="s">
        <v>22</v>
      </c>
      <c r="I15" s="161" t="s">
        <v>22</v>
      </c>
      <c r="J15" s="161">
        <v>45304481.838937297</v>
      </c>
      <c r="K15" s="161">
        <v>22872465.928819101</v>
      </c>
      <c r="L15" s="161">
        <v>22432015.910118099</v>
      </c>
      <c r="M15" s="177">
        <v>724871.70942299603</v>
      </c>
      <c r="N15" s="169">
        <v>235583.30556247299</v>
      </c>
      <c r="O15" s="162">
        <v>56304410.029431202</v>
      </c>
      <c r="P15" s="162">
        <v>0</v>
      </c>
      <c r="Q15" s="163">
        <v>0</v>
      </c>
      <c r="R15" s="178">
        <v>56304410.029431202</v>
      </c>
      <c r="S15" s="174">
        <f t="shared" si="0"/>
        <v>1.0070201698824646</v>
      </c>
      <c r="T15" s="143"/>
      <c r="U15" s="144" t="s">
        <v>39</v>
      </c>
      <c r="V15" s="146">
        <v>0.32500000000000001</v>
      </c>
      <c r="W15" s="146">
        <v>1.6E-2</v>
      </c>
      <c r="X15" s="147">
        <v>719817.88800000004</v>
      </c>
      <c r="Y15" s="144">
        <v>239</v>
      </c>
      <c r="Z15" s="144"/>
      <c r="AA15" s="144"/>
      <c r="AB15" s="148">
        <v>55911899</v>
      </c>
      <c r="AC15" s="148">
        <v>0</v>
      </c>
      <c r="AD15" s="149">
        <v>0</v>
      </c>
      <c r="AE15" s="178">
        <f t="shared" si="1"/>
        <v>55911899</v>
      </c>
    </row>
    <row r="16" spans="1:31" x14ac:dyDescent="0.2">
      <c r="A16" s="160" t="s">
        <v>22</v>
      </c>
      <c r="B16" s="161" t="s">
        <v>22</v>
      </c>
      <c r="C16" s="161" t="s">
        <v>40</v>
      </c>
      <c r="D16" s="161">
        <v>3.2000000000000001E-2</v>
      </c>
      <c r="E16" s="161">
        <v>0.30299999999999899</v>
      </c>
      <c r="F16" s="161">
        <v>0.30299999999999999</v>
      </c>
      <c r="G16" s="161">
        <v>239</v>
      </c>
      <c r="H16" s="161" t="s">
        <v>22</v>
      </c>
      <c r="I16" s="161" t="s">
        <v>22</v>
      </c>
      <c r="J16" s="161">
        <v>45304481.838937297</v>
      </c>
      <c r="K16" s="161">
        <v>22872465.928819101</v>
      </c>
      <c r="L16" s="161">
        <v>22432015.910118099</v>
      </c>
      <c r="M16" s="177">
        <v>13727257.9971979</v>
      </c>
      <c r="N16" s="169">
        <v>439272.25591033499</v>
      </c>
      <c r="O16" s="162">
        <v>104986069.16257</v>
      </c>
      <c r="P16" s="162">
        <v>0</v>
      </c>
      <c r="Q16" s="163">
        <v>0</v>
      </c>
      <c r="R16" s="178">
        <v>104986069.16257</v>
      </c>
      <c r="S16" s="174">
        <f t="shared" si="0"/>
        <v>0.30690162964075962</v>
      </c>
      <c r="T16" s="143"/>
      <c r="U16" s="144" t="s">
        <v>40</v>
      </c>
      <c r="V16" s="146">
        <v>3.2000000000000001E-2</v>
      </c>
      <c r="W16" s="146">
        <v>0.30299999999999999</v>
      </c>
      <c r="X16" s="147">
        <v>13631551.253999999</v>
      </c>
      <c r="Y16" s="144">
        <v>239</v>
      </c>
      <c r="Z16" s="144"/>
      <c r="AA16" s="144"/>
      <c r="AB16" s="148">
        <v>342083778.71912998</v>
      </c>
      <c r="AC16" s="148">
        <v>0</v>
      </c>
      <c r="AD16" s="149">
        <v>0</v>
      </c>
      <c r="AE16" s="178">
        <f t="shared" si="1"/>
        <v>342083778.71912998</v>
      </c>
    </row>
    <row r="17" spans="1:31" x14ac:dyDescent="0.2">
      <c r="A17" s="160" t="s">
        <v>22</v>
      </c>
      <c r="B17" s="161" t="s">
        <v>22</v>
      </c>
      <c r="C17" s="161" t="s">
        <v>41</v>
      </c>
      <c r="D17" s="161">
        <v>2.4E-2</v>
      </c>
      <c r="E17" s="161" t="s">
        <v>22</v>
      </c>
      <c r="F17" s="161" t="s">
        <v>22</v>
      </c>
      <c r="G17" s="161" t="s">
        <v>22</v>
      </c>
      <c r="H17" s="161" t="s">
        <v>22</v>
      </c>
      <c r="I17" s="161" t="s">
        <v>22</v>
      </c>
      <c r="J17" s="161">
        <v>45304481.838937297</v>
      </c>
      <c r="K17" s="161">
        <v>22872465.928819101</v>
      </c>
      <c r="L17" s="161">
        <v>22432015.910118099</v>
      </c>
      <c r="M17" s="177" t="s">
        <v>22</v>
      </c>
      <c r="N17" s="169" t="s">
        <v>22</v>
      </c>
      <c r="O17" s="162">
        <v>0</v>
      </c>
      <c r="P17" s="162">
        <v>0</v>
      </c>
      <c r="Q17" s="163">
        <v>0</v>
      </c>
      <c r="R17" s="178">
        <v>0</v>
      </c>
      <c r="S17" s="174" t="e">
        <f t="shared" si="0"/>
        <v>#DIV/0!</v>
      </c>
      <c r="T17" s="143"/>
      <c r="U17" s="144" t="s">
        <v>41</v>
      </c>
      <c r="V17" s="146">
        <v>2.4E-2</v>
      </c>
      <c r="W17" s="144"/>
      <c r="X17" s="147"/>
      <c r="Y17" s="147"/>
      <c r="Z17" s="144"/>
      <c r="AA17" s="144"/>
      <c r="AB17" s="148">
        <v>0</v>
      </c>
      <c r="AC17" s="148">
        <v>0</v>
      </c>
      <c r="AD17" s="149">
        <v>0</v>
      </c>
      <c r="AE17" s="178">
        <f t="shared" si="1"/>
        <v>0</v>
      </c>
    </row>
    <row r="18" spans="1:31" x14ac:dyDescent="0.2">
      <c r="A18" s="160" t="s">
        <v>22</v>
      </c>
      <c r="B18" s="161" t="s">
        <v>22</v>
      </c>
      <c r="C18" s="161" t="s">
        <v>42</v>
      </c>
      <c r="D18" s="161">
        <v>4.9000000000000002E-2</v>
      </c>
      <c r="E18" s="161" t="s">
        <v>22</v>
      </c>
      <c r="F18" s="161" t="s">
        <v>22</v>
      </c>
      <c r="G18" s="161" t="s">
        <v>22</v>
      </c>
      <c r="H18" s="161" t="s">
        <v>22</v>
      </c>
      <c r="I18" s="161" t="s">
        <v>22</v>
      </c>
      <c r="J18" s="161">
        <v>45304481.838937297</v>
      </c>
      <c r="K18" s="161">
        <v>22872465.928819101</v>
      </c>
      <c r="L18" s="161">
        <v>22432015.910118099</v>
      </c>
      <c r="M18" s="177" t="s">
        <v>22</v>
      </c>
      <c r="N18" s="169" t="s">
        <v>22</v>
      </c>
      <c r="O18" s="162">
        <v>0</v>
      </c>
      <c r="P18" s="162">
        <v>0</v>
      </c>
      <c r="Q18" s="163">
        <v>0</v>
      </c>
      <c r="R18" s="178">
        <v>0</v>
      </c>
      <c r="S18" s="174" t="e">
        <f t="shared" si="0"/>
        <v>#DIV/0!</v>
      </c>
      <c r="T18" s="143"/>
      <c r="U18" s="144" t="s">
        <v>42</v>
      </c>
      <c r="V18" s="146">
        <v>4.9000000000000002E-2</v>
      </c>
      <c r="W18" s="144"/>
      <c r="X18" s="147"/>
      <c r="Y18" s="144"/>
      <c r="Z18" s="144"/>
      <c r="AA18" s="144"/>
      <c r="AB18" s="148">
        <v>0</v>
      </c>
      <c r="AC18" s="148">
        <v>0</v>
      </c>
      <c r="AD18" s="149">
        <v>0</v>
      </c>
      <c r="AE18" s="178">
        <f t="shared" si="1"/>
        <v>0</v>
      </c>
    </row>
    <row r="19" spans="1:31" x14ac:dyDescent="0.2">
      <c r="A19" s="160">
        <v>493</v>
      </c>
      <c r="B19" s="161" t="s">
        <v>43</v>
      </c>
      <c r="C19" s="161" t="s">
        <v>44</v>
      </c>
      <c r="D19" s="161">
        <v>4.3999999999999997E-2</v>
      </c>
      <c r="E19" s="161">
        <v>3.8471018869981E-2</v>
      </c>
      <c r="F19" s="161">
        <v>0.05</v>
      </c>
      <c r="G19" s="161">
        <v>1496</v>
      </c>
      <c r="H19" s="161">
        <v>348</v>
      </c>
      <c r="I19" s="161">
        <v>458</v>
      </c>
      <c r="J19" s="161">
        <v>45304481.838937297</v>
      </c>
      <c r="K19" s="161">
        <v>22872465.928819101</v>
      </c>
      <c r="L19" s="161">
        <v>22432015.910118099</v>
      </c>
      <c r="M19" s="177">
        <v>1742909.5757204699</v>
      </c>
      <c r="N19" s="169">
        <v>76688.0213317007</v>
      </c>
      <c r="O19" s="162">
        <v>114725279.91222399</v>
      </c>
      <c r="P19" s="162">
        <v>26687431.423431799</v>
      </c>
      <c r="Q19" s="163">
        <v>35123113.769918904</v>
      </c>
      <c r="R19" s="178">
        <v>176535825.105575</v>
      </c>
      <c r="S19" s="174">
        <f t="shared" si="0"/>
        <v>0.26224760066988395</v>
      </c>
      <c r="T19" s="143">
        <v>493</v>
      </c>
      <c r="U19" s="144" t="s">
        <v>44</v>
      </c>
      <c r="V19" s="146">
        <v>4.3999999999999997E-2</v>
      </c>
      <c r="W19" s="146">
        <v>0.05</v>
      </c>
      <c r="X19" s="147">
        <v>2249430.9</v>
      </c>
      <c r="Y19" s="147">
        <v>1496</v>
      </c>
      <c r="Z19" s="144">
        <v>348</v>
      </c>
      <c r="AA19" s="144">
        <v>458</v>
      </c>
      <c r="AB19" s="148">
        <v>437469321.43199998</v>
      </c>
      <c r="AC19" s="148">
        <v>101764253.91599999</v>
      </c>
      <c r="AD19" s="149">
        <v>133931115.786</v>
      </c>
      <c r="AE19" s="178">
        <f t="shared" si="1"/>
        <v>673164691.13399994</v>
      </c>
    </row>
    <row r="20" spans="1:31" x14ac:dyDescent="0.2">
      <c r="A20" s="160" t="s">
        <v>22</v>
      </c>
      <c r="B20" s="161" t="s">
        <v>22</v>
      </c>
      <c r="C20" s="161" t="s">
        <v>45</v>
      </c>
      <c r="D20" s="161">
        <v>8.5999999999999993E-2</v>
      </c>
      <c r="E20" s="161" t="s">
        <v>22</v>
      </c>
      <c r="F20" s="161" t="s">
        <v>22</v>
      </c>
      <c r="G20" s="161" t="s">
        <v>22</v>
      </c>
      <c r="H20" s="161" t="s">
        <v>22</v>
      </c>
      <c r="I20" s="161" t="s">
        <v>22</v>
      </c>
      <c r="J20" s="161">
        <v>45304481.838937297</v>
      </c>
      <c r="K20" s="161">
        <v>22872465.928819101</v>
      </c>
      <c r="L20" s="161">
        <v>22432015.910118099</v>
      </c>
      <c r="M20" s="177" t="s">
        <v>22</v>
      </c>
      <c r="N20" s="169" t="s">
        <v>22</v>
      </c>
      <c r="O20" s="162">
        <v>0</v>
      </c>
      <c r="P20" s="162">
        <v>0</v>
      </c>
      <c r="Q20" s="163">
        <v>0</v>
      </c>
      <c r="R20" s="178">
        <v>0</v>
      </c>
      <c r="S20" s="174" t="e">
        <f t="shared" si="0"/>
        <v>#DIV/0!</v>
      </c>
      <c r="T20" s="143"/>
      <c r="U20" s="144" t="s">
        <v>45</v>
      </c>
      <c r="V20" s="146">
        <v>8.5999999999999993E-2</v>
      </c>
      <c r="W20" s="144"/>
      <c r="X20" s="147"/>
      <c r="Y20" s="144"/>
      <c r="Z20" s="144"/>
      <c r="AA20" s="144"/>
      <c r="AB20" s="148">
        <v>0</v>
      </c>
      <c r="AC20" s="148">
        <v>0</v>
      </c>
      <c r="AD20" s="149">
        <v>0</v>
      </c>
      <c r="AE20" s="178">
        <f t="shared" si="1"/>
        <v>0</v>
      </c>
    </row>
    <row r="21" spans="1:31" x14ac:dyDescent="0.2">
      <c r="A21" s="160" t="s">
        <v>22</v>
      </c>
      <c r="B21" s="161" t="s">
        <v>22</v>
      </c>
      <c r="C21" s="161" t="s">
        <v>46</v>
      </c>
      <c r="D21" s="161">
        <v>0.13900000000000001</v>
      </c>
      <c r="E21" s="161">
        <v>4.0000000000000003E-5</v>
      </c>
      <c r="F21" s="161">
        <v>4.0000000000000003E-5</v>
      </c>
      <c r="G21" s="161">
        <v>38064</v>
      </c>
      <c r="H21" s="161" t="s">
        <v>22</v>
      </c>
      <c r="I21" s="161" t="s">
        <v>22</v>
      </c>
      <c r="J21" s="161">
        <v>45304481.838937297</v>
      </c>
      <c r="K21" s="161">
        <v>22872465.928819101</v>
      </c>
      <c r="L21" s="161">
        <v>22432015.910118099</v>
      </c>
      <c r="M21" s="177">
        <v>1812.17927355749</v>
      </c>
      <c r="N21" s="169">
        <v>251.89291902449099</v>
      </c>
      <c r="O21" s="162">
        <v>9588052.0697482396</v>
      </c>
      <c r="P21" s="162">
        <v>0</v>
      </c>
      <c r="Q21" s="163">
        <v>0</v>
      </c>
      <c r="R21" s="178">
        <v>9588052.0697482396</v>
      </c>
      <c r="S21" s="174">
        <f t="shared" si="0"/>
        <v>0.22576760507091226</v>
      </c>
      <c r="T21" s="143"/>
      <c r="U21" s="144" t="s">
        <v>46</v>
      </c>
      <c r="V21" s="146">
        <v>0.13900000000000001</v>
      </c>
      <c r="W21" s="146">
        <v>4.0000000000000003E-5</v>
      </c>
      <c r="X21" s="147">
        <v>1799.5447200000001</v>
      </c>
      <c r="Y21" s="147">
        <v>38064</v>
      </c>
      <c r="Z21" s="144"/>
      <c r="AA21" s="144"/>
      <c r="AB21" s="148">
        <v>42468679.537689604</v>
      </c>
      <c r="AC21" s="148">
        <v>0</v>
      </c>
      <c r="AD21" s="149">
        <v>0</v>
      </c>
      <c r="AE21" s="178">
        <f t="shared" si="1"/>
        <v>42468679.537689604</v>
      </c>
    </row>
    <row r="22" spans="1:31" x14ac:dyDescent="0.2">
      <c r="A22" s="160" t="s">
        <v>22</v>
      </c>
      <c r="B22" s="161" t="s">
        <v>22</v>
      </c>
      <c r="C22" s="161" t="s">
        <v>47</v>
      </c>
      <c r="D22" s="161">
        <v>0.48099999999999998</v>
      </c>
      <c r="E22" s="161" t="s">
        <v>22</v>
      </c>
      <c r="F22" s="161" t="s">
        <v>22</v>
      </c>
      <c r="G22" s="161" t="s">
        <v>22</v>
      </c>
      <c r="H22" s="161" t="s">
        <v>22</v>
      </c>
      <c r="I22" s="161" t="s">
        <v>22</v>
      </c>
      <c r="J22" s="161">
        <v>45304481.838937297</v>
      </c>
      <c r="K22" s="161">
        <v>22872465.928819101</v>
      </c>
      <c r="L22" s="161">
        <v>22432015.910118099</v>
      </c>
      <c r="M22" s="177" t="s">
        <v>22</v>
      </c>
      <c r="N22" s="169" t="s">
        <v>22</v>
      </c>
      <c r="O22" s="162">
        <v>0</v>
      </c>
      <c r="P22" s="162">
        <v>0</v>
      </c>
      <c r="Q22" s="163">
        <v>0</v>
      </c>
      <c r="R22" s="178">
        <v>0</v>
      </c>
      <c r="S22" s="174" t="e">
        <f t="shared" si="0"/>
        <v>#DIV/0!</v>
      </c>
      <c r="T22" s="143"/>
      <c r="U22" s="144" t="s">
        <v>47</v>
      </c>
      <c r="V22" s="146">
        <v>0.48099999999999998</v>
      </c>
      <c r="W22" s="144"/>
      <c r="X22" s="147"/>
      <c r="Y22" s="144"/>
      <c r="Z22" s="144"/>
      <c r="AA22" s="144"/>
      <c r="AB22" s="148">
        <v>0</v>
      </c>
      <c r="AC22" s="148">
        <v>0</v>
      </c>
      <c r="AD22" s="149">
        <v>0</v>
      </c>
      <c r="AE22" s="178">
        <f t="shared" si="1"/>
        <v>0</v>
      </c>
    </row>
    <row r="23" spans="1:31" x14ac:dyDescent="0.2">
      <c r="A23" s="160">
        <v>1028</v>
      </c>
      <c r="B23" s="161" t="s">
        <v>48</v>
      </c>
      <c r="C23" s="161" t="s">
        <v>49</v>
      </c>
      <c r="D23" s="161">
        <v>0.19900000000000001</v>
      </c>
      <c r="E23" s="161">
        <v>0.22628942714537301</v>
      </c>
      <c r="F23" s="161">
        <v>0.20499999999999999</v>
      </c>
      <c r="G23" s="161">
        <v>1197</v>
      </c>
      <c r="H23" s="161" t="s">
        <v>22</v>
      </c>
      <c r="I23" s="161">
        <v>4424</v>
      </c>
      <c r="J23" s="161">
        <v>45304481.838937297</v>
      </c>
      <c r="K23" s="161">
        <v>22872465.928819101</v>
      </c>
      <c r="L23" s="161">
        <v>22432015.910118099</v>
      </c>
      <c r="M23" s="177">
        <v>10251925.2424511</v>
      </c>
      <c r="N23" s="169">
        <v>2040133.1232477699</v>
      </c>
      <c r="O23" s="162">
        <v>2442039348.5275798</v>
      </c>
      <c r="P23" s="162">
        <v>0</v>
      </c>
      <c r="Q23" s="163">
        <v>9025548937.2481308</v>
      </c>
      <c r="R23" s="178">
        <v>11467588285.7757</v>
      </c>
      <c r="S23" s="174">
        <f t="shared" si="0"/>
        <v>1.1116007713394445</v>
      </c>
      <c r="T23" s="143">
        <v>1028</v>
      </c>
      <c r="U23" s="144" t="s">
        <v>49</v>
      </c>
      <c r="V23" s="146">
        <v>0.19900000000000001</v>
      </c>
      <c r="W23" s="146">
        <v>0.20499999999999999</v>
      </c>
      <c r="X23" s="147">
        <v>9222666.6899999995</v>
      </c>
      <c r="Y23" s="147">
        <v>1197</v>
      </c>
      <c r="Z23" s="144"/>
      <c r="AA23" s="147">
        <v>4424</v>
      </c>
      <c r="AB23" s="148">
        <v>2196867267</v>
      </c>
      <c r="AC23" s="148">
        <v>0</v>
      </c>
      <c r="AD23" s="149">
        <v>8119415864</v>
      </c>
      <c r="AE23" s="178">
        <f t="shared" si="1"/>
        <v>10316283131</v>
      </c>
    </row>
    <row r="24" spans="1:31" ht="34" x14ac:dyDescent="0.2">
      <c r="A24" s="160">
        <v>536</v>
      </c>
      <c r="B24" s="161" t="s">
        <v>50</v>
      </c>
      <c r="C24" s="164" t="s">
        <v>51</v>
      </c>
      <c r="D24" s="161">
        <v>0.11</v>
      </c>
      <c r="E24" s="161">
        <v>0.21074149416364901</v>
      </c>
      <c r="F24" s="161">
        <v>0.108</v>
      </c>
      <c r="G24" s="161">
        <v>308</v>
      </c>
      <c r="H24" s="161" t="s">
        <v>22</v>
      </c>
      <c r="I24" s="161">
        <v>186</v>
      </c>
      <c r="J24" s="161">
        <v>45304481.838937297</v>
      </c>
      <c r="K24" s="161">
        <v>22872465.928819101</v>
      </c>
      <c r="L24" s="161">
        <v>22432015.910118099</v>
      </c>
      <c r="M24" s="177">
        <v>9547534.1950475406</v>
      </c>
      <c r="N24" s="169">
        <v>1050228.7614552199</v>
      </c>
      <c r="O24" s="162">
        <v>323470458.52820998</v>
      </c>
      <c r="P24" s="162">
        <v>0</v>
      </c>
      <c r="Q24" s="163">
        <v>195342549.63067201</v>
      </c>
      <c r="R24" s="178">
        <v>518813008.15888298</v>
      </c>
      <c r="S24" s="174">
        <f t="shared" si="0"/>
        <v>1.9650094233583653</v>
      </c>
      <c r="T24" s="143">
        <v>536</v>
      </c>
      <c r="U24" s="144" t="s">
        <v>62</v>
      </c>
      <c r="V24" s="146">
        <v>0.11</v>
      </c>
      <c r="W24" s="146">
        <v>0.108</v>
      </c>
      <c r="X24" s="147">
        <v>4858770.7439999999</v>
      </c>
      <c r="Y24" s="144">
        <v>308</v>
      </c>
      <c r="Z24" s="144"/>
      <c r="AA24" s="144">
        <v>186</v>
      </c>
      <c r="AB24" s="148">
        <v>164615220</v>
      </c>
      <c r="AC24" s="148">
        <v>0</v>
      </c>
      <c r="AD24" s="149">
        <v>99410490</v>
      </c>
      <c r="AE24" s="178">
        <f t="shared" si="1"/>
        <v>264025710</v>
      </c>
    </row>
    <row r="25" spans="1:31" x14ac:dyDescent="0.2">
      <c r="A25" s="160" t="s">
        <v>22</v>
      </c>
      <c r="B25" s="161" t="s">
        <v>22</v>
      </c>
      <c r="C25" s="161" t="s">
        <v>52</v>
      </c>
      <c r="D25" s="161">
        <v>0.14699999999999999</v>
      </c>
      <c r="E25" s="161">
        <v>4.0000000000000002E-4</v>
      </c>
      <c r="F25" s="161">
        <v>4.0000000000000002E-4</v>
      </c>
      <c r="G25" s="161">
        <v>4668</v>
      </c>
      <c r="H25" s="161" t="s">
        <v>22</v>
      </c>
      <c r="I25" s="161" t="s">
        <v>22</v>
      </c>
      <c r="J25" s="161">
        <v>45304481.838937297</v>
      </c>
      <c r="K25" s="161">
        <v>22872465.928819101</v>
      </c>
      <c r="L25" s="161">
        <v>22432015.910118099</v>
      </c>
      <c r="M25" s="177">
        <v>18121.792735574902</v>
      </c>
      <c r="N25" s="169">
        <v>2663.90353212951</v>
      </c>
      <c r="O25" s="162">
        <v>12435101.687980499</v>
      </c>
      <c r="P25" s="162">
        <v>0</v>
      </c>
      <c r="Q25" s="163">
        <v>0</v>
      </c>
      <c r="R25" s="178">
        <v>12435101.687980499</v>
      </c>
      <c r="S25" s="174">
        <f t="shared" si="0"/>
        <v>1.9879877105444019</v>
      </c>
      <c r="T25" s="143"/>
      <c r="U25" s="144" t="s">
        <v>52</v>
      </c>
      <c r="V25" s="146">
        <v>0.14699999999999999</v>
      </c>
      <c r="W25" s="146">
        <v>4.0000000000000002E-4</v>
      </c>
      <c r="X25" s="147">
        <v>9083.463600000001</v>
      </c>
      <c r="Y25" s="147">
        <v>4668</v>
      </c>
      <c r="Z25" s="144"/>
      <c r="AA25" s="144"/>
      <c r="AB25" s="148">
        <v>6255120</v>
      </c>
      <c r="AC25" s="148">
        <v>0</v>
      </c>
      <c r="AD25" s="149">
        <v>0</v>
      </c>
      <c r="AE25" s="178">
        <f t="shared" si="1"/>
        <v>6255120</v>
      </c>
    </row>
    <row r="26" spans="1:31" x14ac:dyDescent="0.2">
      <c r="A26" s="160" t="s">
        <v>22</v>
      </c>
      <c r="B26" s="161" t="s">
        <v>22</v>
      </c>
      <c r="C26" s="161" t="s">
        <v>53</v>
      </c>
      <c r="D26" s="161">
        <v>0.13900000000000001</v>
      </c>
      <c r="E26" s="161">
        <v>1E-3</v>
      </c>
      <c r="F26" s="161">
        <v>1E-3</v>
      </c>
      <c r="G26" s="161">
        <v>9025</v>
      </c>
      <c r="H26" s="161" t="s">
        <v>22</v>
      </c>
      <c r="I26" s="161">
        <v>9782</v>
      </c>
      <c r="J26" s="161">
        <v>45304481.838937297</v>
      </c>
      <c r="K26" s="161">
        <v>22872465.928819101</v>
      </c>
      <c r="L26" s="161">
        <v>22432015.910118099</v>
      </c>
      <c r="M26" s="177">
        <v>45304.481838937201</v>
      </c>
      <c r="N26" s="169">
        <v>6297.3229756122801</v>
      </c>
      <c r="O26" s="162">
        <v>56833339.8549008</v>
      </c>
      <c r="P26" s="162">
        <v>0</v>
      </c>
      <c r="Q26" s="163">
        <v>61600413.347439297</v>
      </c>
      <c r="R26" s="178">
        <v>118433753.20234001</v>
      </c>
      <c r="S26" s="174">
        <f t="shared" si="0"/>
        <v>1.9947174455534598</v>
      </c>
      <c r="T26" s="143"/>
      <c r="U26" s="144" t="s">
        <v>61</v>
      </c>
      <c r="V26" s="146">
        <v>0.13900000000000001</v>
      </c>
      <c r="W26" s="146">
        <v>1E-3</v>
      </c>
      <c r="X26" s="147">
        <v>22708.659</v>
      </c>
      <c r="Y26" s="147">
        <v>9025</v>
      </c>
      <c r="Z26" s="144"/>
      <c r="AA26" s="147">
        <v>9782</v>
      </c>
      <c r="AB26" s="148">
        <v>28491925</v>
      </c>
      <c r="AC26" s="148">
        <v>0</v>
      </c>
      <c r="AD26" s="149">
        <v>30881774</v>
      </c>
      <c r="AE26" s="178">
        <f t="shared" si="1"/>
        <v>59373699</v>
      </c>
    </row>
    <row r="27" spans="1:31" x14ac:dyDescent="0.2">
      <c r="A27" s="160" t="s">
        <v>22</v>
      </c>
      <c r="B27" s="161" t="s">
        <v>22</v>
      </c>
      <c r="C27" s="161" t="s">
        <v>54</v>
      </c>
      <c r="D27" s="161">
        <v>0.13500000000000001</v>
      </c>
      <c r="E27" s="161">
        <v>7.0000000000000001E-3</v>
      </c>
      <c r="F27" s="161">
        <v>7.0000000000000001E-3</v>
      </c>
      <c r="G27" s="161">
        <v>2515</v>
      </c>
      <c r="H27" s="161" t="s">
        <v>22</v>
      </c>
      <c r="I27" s="161">
        <v>943</v>
      </c>
      <c r="J27" s="161">
        <v>45304481.838937297</v>
      </c>
      <c r="K27" s="161">
        <v>22872465.928819101</v>
      </c>
      <c r="L27" s="161">
        <v>22432015.910118099</v>
      </c>
      <c r="M27" s="177">
        <v>317131.37287255999</v>
      </c>
      <c r="N27" s="169">
        <v>42812.735337795697</v>
      </c>
      <c r="O27" s="162">
        <v>107674029.37455601</v>
      </c>
      <c r="P27" s="162">
        <v>0</v>
      </c>
      <c r="Q27" s="163">
        <v>40372409.423541397</v>
      </c>
      <c r="R27" s="178">
        <v>148046438.79809701</v>
      </c>
      <c r="S27" s="174">
        <f t="shared" si="0"/>
        <v>1.9912900157114211</v>
      </c>
      <c r="T27" s="143"/>
      <c r="U27" s="144" t="s">
        <v>54</v>
      </c>
      <c r="V27" s="146">
        <v>0.13500000000000001</v>
      </c>
      <c r="W27" s="146">
        <v>7.0000000000000001E-3</v>
      </c>
      <c r="X27" s="147">
        <v>158960.61300000001</v>
      </c>
      <c r="Y27" s="147">
        <v>2515</v>
      </c>
      <c r="Z27" s="144"/>
      <c r="AA27" s="144">
        <v>943</v>
      </c>
      <c r="AB27" s="148">
        <v>54072500</v>
      </c>
      <c r="AC27" s="148">
        <v>0</v>
      </c>
      <c r="AD27" s="149">
        <v>20274500</v>
      </c>
      <c r="AE27" s="178">
        <f t="shared" si="1"/>
        <v>74347000</v>
      </c>
    </row>
    <row r="28" spans="1:31" x14ac:dyDescent="0.2">
      <c r="A28" s="160">
        <v>693</v>
      </c>
      <c r="B28" s="161" t="s">
        <v>55</v>
      </c>
      <c r="C28" s="161" t="s">
        <v>56</v>
      </c>
      <c r="D28" s="161">
        <v>5.2999999999999999E-2</v>
      </c>
      <c r="E28" s="161">
        <v>1.0798634981867899E-2</v>
      </c>
      <c r="F28" s="161">
        <v>5.0000000000000001E-3</v>
      </c>
      <c r="G28" s="161">
        <v>9348</v>
      </c>
      <c r="H28" s="161" t="s">
        <v>22</v>
      </c>
      <c r="I28" s="161">
        <v>23834</v>
      </c>
      <c r="J28" s="161">
        <v>45304481.838937297</v>
      </c>
      <c r="K28" s="161">
        <v>22872465.928819101</v>
      </c>
      <c r="L28" s="161">
        <v>22432015.910118099</v>
      </c>
      <c r="M28" s="177">
        <v>489226.56242134998</v>
      </c>
      <c r="N28" s="169">
        <v>25929.007808331498</v>
      </c>
      <c r="O28" s="162">
        <v>242384364.99228299</v>
      </c>
      <c r="P28" s="162">
        <v>0</v>
      </c>
      <c r="Q28" s="163">
        <v>617991972.10377395</v>
      </c>
      <c r="R28" s="178">
        <v>860376337.09605801</v>
      </c>
      <c r="S28" s="174">
        <f t="shared" si="0"/>
        <v>2.1748874189172591</v>
      </c>
      <c r="T28" s="143">
        <v>693</v>
      </c>
      <c r="U28" s="144" t="s">
        <v>56</v>
      </c>
      <c r="V28" s="146">
        <v>5.2999999999999999E-2</v>
      </c>
      <c r="W28" s="146">
        <v>5.0000000000000001E-3</v>
      </c>
      <c r="X28" s="147">
        <v>224943.09</v>
      </c>
      <c r="Y28" s="147">
        <v>9348</v>
      </c>
      <c r="Z28" s="144"/>
      <c r="AA28" s="147">
        <v>23834</v>
      </c>
      <c r="AB28" s="148">
        <v>111446856</v>
      </c>
      <c r="AC28" s="148">
        <v>0</v>
      </c>
      <c r="AD28" s="149">
        <v>284148948</v>
      </c>
      <c r="AE28" s="178">
        <f t="shared" si="1"/>
        <v>395595804</v>
      </c>
    </row>
    <row r="29" spans="1:31" x14ac:dyDescent="0.2">
      <c r="A29" s="165" t="s">
        <v>22</v>
      </c>
      <c r="B29" s="166" t="s">
        <v>22</v>
      </c>
      <c r="C29" s="166" t="s">
        <v>57</v>
      </c>
      <c r="D29" s="166">
        <v>3.3000000000000002E-2</v>
      </c>
      <c r="E29" s="166">
        <v>1E-3</v>
      </c>
      <c r="F29" s="166">
        <v>1E-3</v>
      </c>
      <c r="G29" s="166">
        <v>9348</v>
      </c>
      <c r="H29" s="166" t="s">
        <v>22</v>
      </c>
      <c r="I29" s="166">
        <v>23834</v>
      </c>
      <c r="J29" s="166">
        <v>45304481.838937297</v>
      </c>
      <c r="K29" s="166">
        <v>22872465.928819101</v>
      </c>
      <c r="L29" s="166">
        <v>22432015.910118099</v>
      </c>
      <c r="M29" s="179">
        <v>45304.481838937201</v>
      </c>
      <c r="N29" s="170">
        <v>1495.04790068493</v>
      </c>
      <c r="O29" s="167">
        <v>13975707.7756027</v>
      </c>
      <c r="P29" s="167">
        <v>0</v>
      </c>
      <c r="Q29" s="168">
        <v>35632971.664924599</v>
      </c>
      <c r="R29" s="178">
        <v>49608679.440527298</v>
      </c>
      <c r="S29" s="174">
        <f>R29/AE29</f>
        <v>1.0067662630874938</v>
      </c>
      <c r="T29" s="150"/>
      <c r="U29" s="151" t="s">
        <v>60</v>
      </c>
      <c r="V29" s="152">
        <v>3.3000000000000002E-2</v>
      </c>
      <c r="W29" s="152">
        <v>1E-3</v>
      </c>
      <c r="X29" s="153">
        <v>44988.618000000002</v>
      </c>
      <c r="Y29" s="153">
        <v>9348</v>
      </c>
      <c r="Z29" s="151"/>
      <c r="AA29" s="153">
        <v>23834</v>
      </c>
      <c r="AB29" s="154">
        <v>13881780</v>
      </c>
      <c r="AC29" s="154"/>
      <c r="AD29" s="155">
        <v>35393490</v>
      </c>
      <c r="AE29" s="178">
        <f t="shared" si="1"/>
        <v>49275270</v>
      </c>
    </row>
    <row r="30" spans="1:31" x14ac:dyDescent="0.2">
      <c r="M30" s="165"/>
      <c r="N30" s="166"/>
      <c r="O30" s="180">
        <f>SUM(O3:O29)</f>
        <v>12567033671.203152</v>
      </c>
      <c r="P30" s="180">
        <f t="shared" ref="P30:Q30" si="2">SUM(P3:P29)</f>
        <v>1623147175.5860286</v>
      </c>
      <c r="Q30" s="180">
        <f t="shared" si="2"/>
        <v>13274552943.06415</v>
      </c>
      <c r="R30" s="181">
        <f>SUM(O30:Q30)</f>
        <v>27464733789.853333</v>
      </c>
      <c r="S30" s="174">
        <f>R30/AE30</f>
        <v>0.88021189967563396</v>
      </c>
      <c r="T30" s="165"/>
      <c r="U30" s="166"/>
      <c r="V30" s="166"/>
      <c r="W30" s="166"/>
      <c r="X30" s="166"/>
      <c r="Y30" s="166"/>
      <c r="Z30" s="166"/>
      <c r="AA30" s="166"/>
      <c r="AB30" s="180">
        <f>SUM(AB3:AB29)</f>
        <v>18733059000.144821</v>
      </c>
      <c r="AC30" s="180">
        <f t="shared" ref="AC30" si="3">SUM(AC3:AC29)</f>
        <v>1112280705.9159999</v>
      </c>
      <c r="AD30" s="180">
        <f t="shared" ref="AD30" si="4">SUM(AD3:AD29)</f>
        <v>11357071667.8076</v>
      </c>
      <c r="AE30" s="181">
        <f>SUM(AB30:AD30)</f>
        <v>31202411373.868423</v>
      </c>
    </row>
  </sheetData>
  <mergeCells count="2">
    <mergeCell ref="M1:R1"/>
    <mergeCell ref="T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workbookViewId="0">
      <selection activeCell="C38" sqref="C38"/>
    </sheetView>
  </sheetViews>
  <sheetFormatPr baseColWidth="10" defaultRowHeight="16" x14ac:dyDescent="0.2"/>
  <cols>
    <col min="2" max="2" width="6" customWidth="1"/>
    <col min="3" max="3" width="55.33203125" bestFit="1" customWidth="1"/>
    <col min="4" max="4" width="34.33203125" bestFit="1" customWidth="1"/>
    <col min="14" max="14" width="14.33203125" bestFit="1" customWidth="1"/>
    <col min="15" max="15" width="28.1640625" bestFit="1" customWidth="1"/>
    <col min="16" max="16" width="12.1640625" bestFit="1" customWidth="1"/>
    <col min="17" max="17" width="24.1640625" bestFit="1" customWidth="1"/>
    <col min="18" max="18" width="19.1640625" bestFit="1" customWidth="1"/>
    <col min="19" max="19" width="12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>
        <v>294</v>
      </c>
      <c r="C2" t="s">
        <v>20</v>
      </c>
      <c r="D2" t="s">
        <v>21</v>
      </c>
      <c r="E2">
        <v>7.4999999999999997E-2</v>
      </c>
      <c r="F2">
        <v>3.4774627721729499E-3</v>
      </c>
      <c r="G2">
        <v>3.0000000000000001E-3</v>
      </c>
      <c r="H2" t="s">
        <v>22</v>
      </c>
      <c r="I2" t="s">
        <v>22</v>
      </c>
      <c r="J2" t="s">
        <v>22</v>
      </c>
      <c r="K2">
        <v>45304481.838937297</v>
      </c>
      <c r="L2">
        <v>22872465.928819101</v>
      </c>
      <c r="M2">
        <v>22432015.910118099</v>
      </c>
      <c r="N2">
        <v>157544.64900748999</v>
      </c>
      <c r="O2">
        <v>11815.8486755617</v>
      </c>
      <c r="P2" t="s">
        <v>22</v>
      </c>
      <c r="Q2" t="s">
        <v>22</v>
      </c>
      <c r="R2" t="s">
        <v>22</v>
      </c>
      <c r="S2" t="s">
        <v>22</v>
      </c>
    </row>
    <row r="3" spans="1:19" x14ac:dyDescent="0.2">
      <c r="A3" t="s">
        <v>19</v>
      </c>
      <c r="B3">
        <v>1023</v>
      </c>
      <c r="C3" t="s">
        <v>23</v>
      </c>
      <c r="D3" t="s">
        <v>24</v>
      </c>
      <c r="E3">
        <v>0.22700000000000001</v>
      </c>
      <c r="F3">
        <v>1.7136718601740799E-5</v>
      </c>
      <c r="G3" t="s">
        <v>22</v>
      </c>
      <c r="H3" t="s">
        <v>22</v>
      </c>
      <c r="I3" t="s">
        <v>22</v>
      </c>
      <c r="J3" t="s">
        <v>22</v>
      </c>
      <c r="K3">
        <v>45304481.838937297</v>
      </c>
      <c r="L3">
        <v>22872465.928819101</v>
      </c>
      <c r="M3">
        <v>22432015.910118099</v>
      </c>
      <c r="N3">
        <v>776.37015667154299</v>
      </c>
      <c r="O3">
        <v>176.23602556444001</v>
      </c>
      <c r="P3" t="s">
        <v>22</v>
      </c>
      <c r="Q3" t="s">
        <v>22</v>
      </c>
      <c r="R3" t="s">
        <v>22</v>
      </c>
      <c r="S3" t="s">
        <v>22</v>
      </c>
    </row>
    <row r="4" spans="1:19" x14ac:dyDescent="0.2">
      <c r="A4" t="s">
        <v>19</v>
      </c>
      <c r="B4">
        <v>1029</v>
      </c>
      <c r="C4" t="s">
        <v>25</v>
      </c>
      <c r="D4" t="s">
        <v>26</v>
      </c>
      <c r="E4">
        <v>9.7000000000000003E-2</v>
      </c>
      <c r="F4">
        <v>4.6636912880424597E-2</v>
      </c>
      <c r="G4">
        <v>4.2000000000000003E-2</v>
      </c>
      <c r="H4">
        <v>5718</v>
      </c>
      <c r="I4">
        <v>4581</v>
      </c>
      <c r="J4">
        <v>119</v>
      </c>
      <c r="K4">
        <v>45304481.838937297</v>
      </c>
      <c r="L4">
        <v>22872465.928819101</v>
      </c>
      <c r="M4">
        <v>22432015.910118099</v>
      </c>
      <c r="N4">
        <v>2112861.1726152902</v>
      </c>
      <c r="O4">
        <v>204947.53374368299</v>
      </c>
      <c r="P4">
        <v>1171889997.9463799</v>
      </c>
      <c r="Q4">
        <v>938864652.07981503</v>
      </c>
      <c r="R4">
        <v>24388756.5154984</v>
      </c>
      <c r="S4">
        <v>2135143406.5416901</v>
      </c>
    </row>
    <row r="5" spans="1:19" x14ac:dyDescent="0.2">
      <c r="A5" t="s">
        <v>19</v>
      </c>
      <c r="B5" t="s">
        <v>22</v>
      </c>
      <c r="C5" t="s">
        <v>22</v>
      </c>
      <c r="D5" t="s">
        <v>27</v>
      </c>
      <c r="E5">
        <v>0.20699999999999999</v>
      </c>
      <c r="F5">
        <v>2.5999999999999902E-2</v>
      </c>
      <c r="G5">
        <v>2.5999999999999999E-2</v>
      </c>
      <c r="H5">
        <v>307</v>
      </c>
      <c r="I5">
        <v>242</v>
      </c>
      <c r="J5">
        <v>579</v>
      </c>
      <c r="K5">
        <v>45304481.838937297</v>
      </c>
      <c r="L5">
        <v>22872465.928819101</v>
      </c>
      <c r="M5">
        <v>22432015.910118099</v>
      </c>
      <c r="N5">
        <v>1177916.5278123601</v>
      </c>
      <c r="O5">
        <v>243828.72125716001</v>
      </c>
      <c r="P5">
        <v>74855417.425948203</v>
      </c>
      <c r="Q5">
        <v>59006550.544232801</v>
      </c>
      <c r="R5">
        <v>141176829.60789499</v>
      </c>
      <c r="S5">
        <v>275038797.57807702</v>
      </c>
    </row>
    <row r="6" spans="1:19" x14ac:dyDescent="0.2">
      <c r="A6" t="s">
        <v>19</v>
      </c>
      <c r="B6">
        <v>998</v>
      </c>
      <c r="C6" t="s">
        <v>28</v>
      </c>
      <c r="D6" t="s">
        <v>29</v>
      </c>
      <c r="E6">
        <v>0.13500000000000001</v>
      </c>
      <c r="F6">
        <v>1.55526387987502E-2</v>
      </c>
      <c r="G6">
        <v>1.4999999999999999E-2</v>
      </c>
      <c r="H6">
        <v>797</v>
      </c>
      <c r="I6" t="s">
        <v>22</v>
      </c>
      <c r="J6" t="s">
        <v>22</v>
      </c>
      <c r="K6">
        <v>45304481.838937297</v>
      </c>
      <c r="L6">
        <v>22872465.928819101</v>
      </c>
      <c r="M6">
        <v>22432015.910118099</v>
      </c>
      <c r="N6">
        <v>704604.24200553203</v>
      </c>
      <c r="O6">
        <v>95121.5726707469</v>
      </c>
      <c r="P6">
        <v>75811893.4185853</v>
      </c>
      <c r="Q6" t="s">
        <v>22</v>
      </c>
      <c r="R6" t="s">
        <v>22</v>
      </c>
      <c r="S6" t="s">
        <v>22</v>
      </c>
    </row>
    <row r="7" spans="1:19" x14ac:dyDescent="0.2">
      <c r="A7" t="s">
        <v>19</v>
      </c>
      <c r="B7">
        <v>976</v>
      </c>
      <c r="C7" t="s">
        <v>30</v>
      </c>
      <c r="D7" t="s">
        <v>31</v>
      </c>
      <c r="E7">
        <v>0.14499999999999999</v>
      </c>
      <c r="F7">
        <v>0.102361518471968</v>
      </c>
      <c r="G7">
        <v>6.8000000000000005E-2</v>
      </c>
      <c r="H7">
        <v>3866</v>
      </c>
      <c r="I7" t="s">
        <v>22</v>
      </c>
      <c r="J7">
        <v>4352</v>
      </c>
      <c r="K7">
        <v>45304481.838937297</v>
      </c>
      <c r="L7">
        <v>22872465.928819101</v>
      </c>
      <c r="M7">
        <v>22432015.910118099</v>
      </c>
      <c r="N7">
        <v>4637435.5546193402</v>
      </c>
      <c r="O7">
        <v>672428.15541980404</v>
      </c>
      <c r="P7">
        <v>2599607248.8529601</v>
      </c>
      <c r="Q7" t="s">
        <v>22</v>
      </c>
      <c r="R7">
        <v>2926407332.3869801</v>
      </c>
      <c r="S7" t="s">
        <v>22</v>
      </c>
    </row>
    <row r="8" spans="1:19" x14ac:dyDescent="0.2">
      <c r="A8" t="s">
        <v>19</v>
      </c>
      <c r="B8">
        <v>619</v>
      </c>
      <c r="C8" t="s">
        <v>32</v>
      </c>
      <c r="D8" t="s">
        <v>33</v>
      </c>
      <c r="E8">
        <v>0.16400000000000001</v>
      </c>
      <c r="F8">
        <v>0.16004253281367201</v>
      </c>
      <c r="G8">
        <v>0.33</v>
      </c>
      <c r="H8">
        <v>1900</v>
      </c>
      <c r="I8" t="s">
        <v>22</v>
      </c>
      <c r="J8">
        <v>90</v>
      </c>
      <c r="K8">
        <v>45304481.838937297</v>
      </c>
      <c r="L8">
        <v>22872465.928819101</v>
      </c>
      <c r="M8">
        <v>22432015.910118099</v>
      </c>
      <c r="N8">
        <v>7250644.0213145399</v>
      </c>
      <c r="O8">
        <v>1189105.61949558</v>
      </c>
      <c r="P8">
        <v>2259300677.0416098</v>
      </c>
      <c r="Q8" t="s">
        <v>22</v>
      </c>
      <c r="R8">
        <v>107019505.754602</v>
      </c>
      <c r="S8" t="s">
        <v>22</v>
      </c>
    </row>
    <row r="9" spans="1:19" x14ac:dyDescent="0.2">
      <c r="A9" t="s">
        <v>19</v>
      </c>
      <c r="B9" t="s">
        <v>22</v>
      </c>
      <c r="C9" t="s">
        <v>22</v>
      </c>
      <c r="D9" t="s">
        <v>34</v>
      </c>
      <c r="E9">
        <v>0.23200000000000001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>
        <v>45304481.838937297</v>
      </c>
      <c r="L9">
        <v>22872465.928819101</v>
      </c>
      <c r="M9">
        <v>22432015.910118099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</row>
    <row r="10" spans="1:19" x14ac:dyDescent="0.2">
      <c r="A10" t="s">
        <v>19</v>
      </c>
      <c r="B10" t="s">
        <v>22</v>
      </c>
      <c r="C10" t="s">
        <v>22</v>
      </c>
      <c r="D10" t="s">
        <v>35</v>
      </c>
      <c r="E10">
        <v>0.22800000000000001</v>
      </c>
      <c r="F10">
        <v>0.1</v>
      </c>
      <c r="G10">
        <v>0.1</v>
      </c>
      <c r="H10">
        <v>407</v>
      </c>
      <c r="I10" t="s">
        <v>22</v>
      </c>
      <c r="J10" t="s">
        <v>22</v>
      </c>
      <c r="K10">
        <v>45304481.838937297</v>
      </c>
      <c r="L10">
        <v>22872465.928819101</v>
      </c>
      <c r="M10">
        <v>22432015.910118099</v>
      </c>
      <c r="N10">
        <v>4530448.1838937197</v>
      </c>
      <c r="O10">
        <v>1032942.18592776</v>
      </c>
      <c r="P10">
        <v>420407469.672602</v>
      </c>
      <c r="Q10" t="s">
        <v>22</v>
      </c>
      <c r="R10" t="s">
        <v>22</v>
      </c>
      <c r="S10" t="s">
        <v>22</v>
      </c>
    </row>
    <row r="11" spans="1:19" x14ac:dyDescent="0.2">
      <c r="A11" t="s">
        <v>19</v>
      </c>
      <c r="B11" t="s">
        <v>22</v>
      </c>
      <c r="C11" t="s">
        <v>22</v>
      </c>
      <c r="D11" t="s">
        <v>36</v>
      </c>
      <c r="E11">
        <v>0.153</v>
      </c>
      <c r="F11">
        <v>0.28999999999999898</v>
      </c>
      <c r="G11">
        <v>0.28999999999999998</v>
      </c>
      <c r="H11">
        <v>761</v>
      </c>
      <c r="I11" t="s">
        <v>22</v>
      </c>
      <c r="J11" t="s">
        <v>22</v>
      </c>
      <c r="K11">
        <v>45304481.838937297</v>
      </c>
      <c r="L11">
        <v>22872465.928819101</v>
      </c>
      <c r="M11">
        <v>22432015.910118099</v>
      </c>
      <c r="N11">
        <v>13138299.733291799</v>
      </c>
      <c r="O11">
        <v>2010159.8591936401</v>
      </c>
      <c r="P11">
        <v>1529731652.84636</v>
      </c>
      <c r="Q11" t="s">
        <v>22</v>
      </c>
      <c r="R11" t="s">
        <v>22</v>
      </c>
      <c r="S11" t="s">
        <v>22</v>
      </c>
    </row>
    <row r="12" spans="1:19" x14ac:dyDescent="0.2">
      <c r="A12" t="s">
        <v>19</v>
      </c>
      <c r="B12">
        <v>494</v>
      </c>
      <c r="C12" t="s">
        <v>37</v>
      </c>
      <c r="D12" t="s">
        <v>37</v>
      </c>
      <c r="E12">
        <v>0.14699999999999999</v>
      </c>
      <c r="F12">
        <v>1.05867390042002E-2</v>
      </c>
      <c r="G12">
        <v>2E-3</v>
      </c>
      <c r="H12">
        <v>13452</v>
      </c>
      <c r="I12">
        <v>8490</v>
      </c>
      <c r="J12">
        <v>907</v>
      </c>
      <c r="K12">
        <v>45304481.838937297</v>
      </c>
      <c r="L12">
        <v>22872465.928819101</v>
      </c>
      <c r="M12">
        <v>22432015.910118099</v>
      </c>
      <c r="N12">
        <v>479626.72494935902</v>
      </c>
      <c r="O12">
        <v>70505.128567555803</v>
      </c>
      <c r="P12">
        <v>948434989.49076104</v>
      </c>
      <c r="Q12">
        <v>598588541.53854895</v>
      </c>
      <c r="R12">
        <v>63948151.610773198</v>
      </c>
      <c r="S12">
        <v>1610971682.64008</v>
      </c>
    </row>
    <row r="13" spans="1:19" x14ac:dyDescent="0.2">
      <c r="A13" t="s">
        <v>19</v>
      </c>
      <c r="B13">
        <v>670</v>
      </c>
      <c r="C13" t="s">
        <v>38</v>
      </c>
      <c r="D13" t="s">
        <v>38</v>
      </c>
      <c r="E13">
        <v>0.06</v>
      </c>
      <c r="F13">
        <v>9.6290103682981996E-4</v>
      </c>
      <c r="G13">
        <v>1.7999999999999999E-2</v>
      </c>
      <c r="H13">
        <v>985</v>
      </c>
      <c r="I13" t="s">
        <v>22</v>
      </c>
      <c r="J13" t="s">
        <v>22</v>
      </c>
      <c r="K13">
        <v>45304481.838937297</v>
      </c>
      <c r="L13">
        <v>22872465.928819101</v>
      </c>
      <c r="M13">
        <v>22432015.910118099</v>
      </c>
      <c r="N13">
        <v>43623.732535750401</v>
      </c>
      <c r="O13">
        <v>2617.4239521450199</v>
      </c>
      <c r="P13">
        <v>2578162.5928628501</v>
      </c>
      <c r="Q13" t="s">
        <v>22</v>
      </c>
      <c r="R13" t="s">
        <v>22</v>
      </c>
      <c r="S13" t="s">
        <v>22</v>
      </c>
    </row>
    <row r="14" spans="1:19" x14ac:dyDescent="0.2">
      <c r="A14" t="s">
        <v>19</v>
      </c>
      <c r="B14" t="s">
        <v>22</v>
      </c>
      <c r="C14" t="s">
        <v>22</v>
      </c>
      <c r="D14" t="s">
        <v>39</v>
      </c>
      <c r="E14">
        <v>0.32500000000000001</v>
      </c>
      <c r="F14">
        <v>1.6E-2</v>
      </c>
      <c r="G14">
        <v>1.6E-2</v>
      </c>
      <c r="H14">
        <v>239</v>
      </c>
      <c r="I14" t="s">
        <v>22</v>
      </c>
      <c r="J14" t="s">
        <v>22</v>
      </c>
      <c r="K14">
        <v>45304481.838937297</v>
      </c>
      <c r="L14">
        <v>22872465.928819101</v>
      </c>
      <c r="M14">
        <v>22432015.910118099</v>
      </c>
      <c r="N14">
        <v>724871.70942299603</v>
      </c>
      <c r="O14">
        <v>235583.30556247299</v>
      </c>
      <c r="P14">
        <v>56304410.029431202</v>
      </c>
      <c r="Q14" t="s">
        <v>22</v>
      </c>
      <c r="R14" t="s">
        <v>22</v>
      </c>
      <c r="S14" t="s">
        <v>22</v>
      </c>
    </row>
    <row r="15" spans="1:19" x14ac:dyDescent="0.2">
      <c r="A15" t="s">
        <v>19</v>
      </c>
      <c r="B15" t="s">
        <v>22</v>
      </c>
      <c r="C15" t="s">
        <v>22</v>
      </c>
      <c r="D15" t="s">
        <v>40</v>
      </c>
      <c r="E15">
        <v>3.2000000000000001E-2</v>
      </c>
      <c r="F15">
        <v>0.30299999999999899</v>
      </c>
      <c r="G15">
        <v>0.30299999999999999</v>
      </c>
      <c r="H15">
        <v>239</v>
      </c>
      <c r="I15" t="s">
        <v>22</v>
      </c>
      <c r="J15" t="s">
        <v>22</v>
      </c>
      <c r="K15">
        <v>45304481.838937297</v>
      </c>
      <c r="L15">
        <v>22872465.928819101</v>
      </c>
      <c r="M15">
        <v>22432015.910118099</v>
      </c>
      <c r="N15">
        <v>13727257.9971979</v>
      </c>
      <c r="O15">
        <v>439272.25591033499</v>
      </c>
      <c r="P15">
        <v>104986069.16257</v>
      </c>
      <c r="Q15" t="s">
        <v>22</v>
      </c>
      <c r="R15" t="s">
        <v>22</v>
      </c>
      <c r="S15" t="s">
        <v>22</v>
      </c>
    </row>
    <row r="16" spans="1:19" x14ac:dyDescent="0.2">
      <c r="A16" t="s">
        <v>19</v>
      </c>
      <c r="B16" t="s">
        <v>22</v>
      </c>
      <c r="C16" t="s">
        <v>22</v>
      </c>
      <c r="D16" t="s">
        <v>41</v>
      </c>
      <c r="E16">
        <v>2.4E-2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>
        <v>45304481.838937297</v>
      </c>
      <c r="L16">
        <v>22872465.928819101</v>
      </c>
      <c r="M16">
        <v>22432015.910118099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</row>
    <row r="17" spans="1:19" x14ac:dyDescent="0.2">
      <c r="A17" t="s">
        <v>19</v>
      </c>
      <c r="B17" t="s">
        <v>22</v>
      </c>
      <c r="C17" t="s">
        <v>22</v>
      </c>
      <c r="D17" t="s">
        <v>42</v>
      </c>
      <c r="E17">
        <v>4.9000000000000002E-2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>
        <v>45304481.838937297</v>
      </c>
      <c r="L17">
        <v>22872465.928819101</v>
      </c>
      <c r="M17">
        <v>22432015.910118099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</row>
    <row r="18" spans="1:19" x14ac:dyDescent="0.2">
      <c r="A18" t="s">
        <v>19</v>
      </c>
      <c r="B18">
        <v>493</v>
      </c>
      <c r="C18" t="s">
        <v>43</v>
      </c>
      <c r="D18" t="s">
        <v>44</v>
      </c>
      <c r="E18">
        <v>4.3999999999999997E-2</v>
      </c>
      <c r="F18">
        <v>3.8471018869981E-2</v>
      </c>
      <c r="G18">
        <v>0.05</v>
      </c>
      <c r="H18">
        <v>1496</v>
      </c>
      <c r="I18">
        <v>348</v>
      </c>
      <c r="J18">
        <v>458</v>
      </c>
      <c r="K18">
        <v>45304481.838937297</v>
      </c>
      <c r="L18">
        <v>22872465.928819101</v>
      </c>
      <c r="M18">
        <v>22432015.910118099</v>
      </c>
      <c r="N18">
        <v>1742909.5757204699</v>
      </c>
      <c r="O18">
        <v>76688.0213317007</v>
      </c>
      <c r="P18">
        <v>114725279.91222399</v>
      </c>
      <c r="Q18">
        <v>26687431.423431799</v>
      </c>
      <c r="R18">
        <v>35123113.769918904</v>
      </c>
      <c r="S18">
        <v>176535825.105575</v>
      </c>
    </row>
    <row r="19" spans="1:19" x14ac:dyDescent="0.2">
      <c r="A19" t="s">
        <v>19</v>
      </c>
      <c r="B19" t="s">
        <v>22</v>
      </c>
      <c r="C19" t="s">
        <v>22</v>
      </c>
      <c r="D19" t="s">
        <v>45</v>
      </c>
      <c r="E19">
        <v>8.5999999999999993E-2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>
        <v>45304481.838937297</v>
      </c>
      <c r="L19">
        <v>22872465.928819101</v>
      </c>
      <c r="M19">
        <v>22432015.910118099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</row>
    <row r="20" spans="1:19" x14ac:dyDescent="0.2">
      <c r="A20" t="s">
        <v>19</v>
      </c>
      <c r="B20" t="s">
        <v>22</v>
      </c>
      <c r="C20" t="s">
        <v>22</v>
      </c>
      <c r="D20" t="s">
        <v>46</v>
      </c>
      <c r="E20">
        <v>0.13900000000000001</v>
      </c>
      <c r="F20">
        <v>4.0000000000000003E-5</v>
      </c>
      <c r="G20">
        <v>4.0000000000000003E-5</v>
      </c>
      <c r="H20">
        <v>38064</v>
      </c>
      <c r="I20" t="s">
        <v>22</v>
      </c>
      <c r="J20" t="s">
        <v>22</v>
      </c>
      <c r="K20">
        <v>45304481.838937297</v>
      </c>
      <c r="L20">
        <v>22872465.928819101</v>
      </c>
      <c r="M20">
        <v>22432015.910118099</v>
      </c>
      <c r="N20">
        <v>1812.17927355749</v>
      </c>
      <c r="O20">
        <v>251.89291902449099</v>
      </c>
      <c r="P20">
        <v>9588052.0697482396</v>
      </c>
      <c r="Q20" t="s">
        <v>22</v>
      </c>
      <c r="R20" t="s">
        <v>22</v>
      </c>
      <c r="S20" t="s">
        <v>22</v>
      </c>
    </row>
    <row r="21" spans="1:19" x14ac:dyDescent="0.2">
      <c r="A21" t="s">
        <v>19</v>
      </c>
      <c r="B21" t="s">
        <v>22</v>
      </c>
      <c r="C21" t="s">
        <v>22</v>
      </c>
      <c r="D21" t="s">
        <v>47</v>
      </c>
      <c r="E21">
        <v>0.48099999999999998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>
        <v>45304481.838937297</v>
      </c>
      <c r="L21">
        <v>22872465.928819101</v>
      </c>
      <c r="M21">
        <v>22432015.910118099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</row>
    <row r="22" spans="1:19" x14ac:dyDescent="0.2">
      <c r="A22" t="s">
        <v>19</v>
      </c>
      <c r="B22">
        <v>1028</v>
      </c>
      <c r="C22" t="s">
        <v>48</v>
      </c>
      <c r="D22" t="s">
        <v>49</v>
      </c>
      <c r="E22">
        <v>0.19900000000000001</v>
      </c>
      <c r="F22">
        <v>0.22628942714537301</v>
      </c>
      <c r="G22">
        <v>0.20499999999999999</v>
      </c>
      <c r="H22">
        <v>1197</v>
      </c>
      <c r="I22" t="s">
        <v>22</v>
      </c>
      <c r="J22">
        <v>4424</v>
      </c>
      <c r="K22">
        <v>45304481.838937297</v>
      </c>
      <c r="L22">
        <v>22872465.928819101</v>
      </c>
      <c r="M22">
        <v>22432015.910118099</v>
      </c>
      <c r="N22">
        <v>10251925.2424511</v>
      </c>
      <c r="O22">
        <v>2040133.1232477699</v>
      </c>
      <c r="P22">
        <v>2442039348.5275798</v>
      </c>
      <c r="Q22" t="s">
        <v>22</v>
      </c>
      <c r="R22">
        <v>9025548937.2481308</v>
      </c>
      <c r="S22" t="s">
        <v>22</v>
      </c>
    </row>
    <row r="23" spans="1:19" x14ac:dyDescent="0.2">
      <c r="A23" t="s">
        <v>19</v>
      </c>
      <c r="B23">
        <v>536</v>
      </c>
      <c r="C23" t="s">
        <v>50</v>
      </c>
      <c r="D23" s="1" t="s">
        <v>51</v>
      </c>
      <c r="E23">
        <v>0.11</v>
      </c>
      <c r="F23">
        <v>0.21074149416364901</v>
      </c>
      <c r="G23">
        <v>0.108</v>
      </c>
      <c r="H23">
        <v>308</v>
      </c>
      <c r="I23" t="s">
        <v>22</v>
      </c>
      <c r="J23">
        <v>186</v>
      </c>
      <c r="K23">
        <v>45304481.838937297</v>
      </c>
      <c r="L23">
        <v>22872465.928819101</v>
      </c>
      <c r="M23">
        <v>22432015.910118099</v>
      </c>
      <c r="N23">
        <v>9547534.1950475406</v>
      </c>
      <c r="O23">
        <v>1050228.7614552199</v>
      </c>
      <c r="P23">
        <v>323470458.52820998</v>
      </c>
      <c r="Q23" t="s">
        <v>22</v>
      </c>
      <c r="R23">
        <v>195342549.63067201</v>
      </c>
      <c r="S23" t="s">
        <v>22</v>
      </c>
    </row>
    <row r="24" spans="1:19" x14ac:dyDescent="0.2">
      <c r="A24" t="s">
        <v>19</v>
      </c>
      <c r="B24" t="s">
        <v>22</v>
      </c>
      <c r="C24" t="s">
        <v>22</v>
      </c>
      <c r="D24" t="s">
        <v>52</v>
      </c>
      <c r="E24">
        <v>0.14699999999999999</v>
      </c>
      <c r="F24">
        <v>4.0000000000000002E-4</v>
      </c>
      <c r="G24">
        <v>4.0000000000000002E-4</v>
      </c>
      <c r="H24">
        <v>4668</v>
      </c>
      <c r="I24" t="s">
        <v>22</v>
      </c>
      <c r="J24" t="s">
        <v>22</v>
      </c>
      <c r="K24">
        <v>45304481.838937297</v>
      </c>
      <c r="L24">
        <v>22872465.928819101</v>
      </c>
      <c r="M24">
        <v>22432015.910118099</v>
      </c>
      <c r="N24">
        <v>18121.792735574902</v>
      </c>
      <c r="O24">
        <v>2663.90353212951</v>
      </c>
      <c r="P24">
        <v>12435101.687980499</v>
      </c>
      <c r="Q24" t="s">
        <v>22</v>
      </c>
      <c r="R24" t="s">
        <v>22</v>
      </c>
      <c r="S24" t="s">
        <v>22</v>
      </c>
    </row>
    <row r="25" spans="1:19" x14ac:dyDescent="0.2">
      <c r="A25" t="s">
        <v>19</v>
      </c>
      <c r="B25" t="s">
        <v>22</v>
      </c>
      <c r="C25" t="s">
        <v>22</v>
      </c>
      <c r="D25" t="s">
        <v>53</v>
      </c>
      <c r="E25">
        <v>0.13900000000000001</v>
      </c>
      <c r="F25">
        <v>1E-3</v>
      </c>
      <c r="G25">
        <v>1E-3</v>
      </c>
      <c r="H25">
        <v>9025</v>
      </c>
      <c r="I25" t="s">
        <v>22</v>
      </c>
      <c r="J25">
        <v>9782</v>
      </c>
      <c r="K25">
        <v>45304481.838937297</v>
      </c>
      <c r="L25">
        <v>22872465.928819101</v>
      </c>
      <c r="M25">
        <v>22432015.910118099</v>
      </c>
      <c r="N25">
        <v>45304.481838937201</v>
      </c>
      <c r="O25">
        <v>6297.3229756122801</v>
      </c>
      <c r="P25">
        <v>56833339.8549008</v>
      </c>
      <c r="Q25" t="s">
        <v>22</v>
      </c>
      <c r="R25">
        <v>61600413.347439297</v>
      </c>
      <c r="S25" t="s">
        <v>22</v>
      </c>
    </row>
    <row r="26" spans="1:19" x14ac:dyDescent="0.2">
      <c r="A26" t="s">
        <v>19</v>
      </c>
      <c r="B26" t="s">
        <v>22</v>
      </c>
      <c r="C26" t="s">
        <v>22</v>
      </c>
      <c r="D26" t="s">
        <v>54</v>
      </c>
      <c r="E26">
        <v>0.13500000000000001</v>
      </c>
      <c r="F26">
        <v>7.0000000000000001E-3</v>
      </c>
      <c r="G26">
        <v>7.0000000000000001E-3</v>
      </c>
      <c r="H26">
        <v>2515</v>
      </c>
      <c r="I26" t="s">
        <v>22</v>
      </c>
      <c r="J26">
        <v>943</v>
      </c>
      <c r="K26">
        <v>45304481.838937297</v>
      </c>
      <c r="L26">
        <v>22872465.928819101</v>
      </c>
      <c r="M26">
        <v>22432015.910118099</v>
      </c>
      <c r="N26">
        <v>317131.37287255999</v>
      </c>
      <c r="O26">
        <v>42812.735337795697</v>
      </c>
      <c r="P26">
        <v>107674029.37455601</v>
      </c>
      <c r="Q26" t="s">
        <v>22</v>
      </c>
      <c r="R26">
        <v>40372409.423541397</v>
      </c>
      <c r="S26" t="s">
        <v>22</v>
      </c>
    </row>
    <row r="27" spans="1:19" x14ac:dyDescent="0.2">
      <c r="A27" t="s">
        <v>19</v>
      </c>
      <c r="B27">
        <v>693</v>
      </c>
      <c r="C27" t="s">
        <v>55</v>
      </c>
      <c r="D27" t="s">
        <v>56</v>
      </c>
      <c r="E27">
        <v>5.2999999999999999E-2</v>
      </c>
      <c r="F27">
        <v>1.0798634981867899E-2</v>
      </c>
      <c r="G27">
        <v>5.0000000000000001E-3</v>
      </c>
      <c r="H27">
        <v>9348</v>
      </c>
      <c r="I27" t="s">
        <v>22</v>
      </c>
      <c r="J27">
        <v>23834</v>
      </c>
      <c r="K27">
        <v>45304481.838937297</v>
      </c>
      <c r="L27">
        <v>22872465.928819101</v>
      </c>
      <c r="M27">
        <v>22432015.910118099</v>
      </c>
      <c r="N27">
        <v>489226.56242134998</v>
      </c>
      <c r="O27">
        <v>25929.007808331498</v>
      </c>
      <c r="P27">
        <v>242384364.99228299</v>
      </c>
      <c r="Q27" t="s">
        <v>22</v>
      </c>
      <c r="R27">
        <v>617991972.10377395</v>
      </c>
      <c r="S27" t="s">
        <v>22</v>
      </c>
    </row>
    <row r="28" spans="1:19" x14ac:dyDescent="0.2">
      <c r="A28" t="s">
        <v>19</v>
      </c>
      <c r="B28" t="s">
        <v>22</v>
      </c>
      <c r="C28" t="s">
        <v>22</v>
      </c>
      <c r="D28" t="s">
        <v>57</v>
      </c>
      <c r="E28">
        <v>3.3000000000000002E-2</v>
      </c>
      <c r="F28">
        <v>1E-3</v>
      </c>
      <c r="G28">
        <v>1E-3</v>
      </c>
      <c r="H28">
        <v>9348</v>
      </c>
      <c r="I28" t="s">
        <v>22</v>
      </c>
      <c r="J28">
        <v>23834</v>
      </c>
      <c r="K28">
        <v>45304481.838937297</v>
      </c>
      <c r="L28">
        <v>22872465.928819101</v>
      </c>
      <c r="M28">
        <v>22432015.910118099</v>
      </c>
      <c r="N28">
        <v>45304.481838937201</v>
      </c>
      <c r="O28">
        <v>1495.04790068493</v>
      </c>
      <c r="P28">
        <v>13975707.7756027</v>
      </c>
      <c r="Q28" t="s">
        <v>22</v>
      </c>
      <c r="R28">
        <v>35632971.664924599</v>
      </c>
      <c r="S28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"/>
  <sheetViews>
    <sheetView zoomScale="120" zoomScaleNormal="120" workbookViewId="0">
      <selection activeCell="D27" sqref="D27"/>
    </sheetView>
  </sheetViews>
  <sheetFormatPr baseColWidth="10" defaultColWidth="8.83203125" defaultRowHeight="15" x14ac:dyDescent="0.2"/>
  <cols>
    <col min="1" max="1" width="8.83203125" style="2"/>
    <col min="2" max="2" width="37" style="2" customWidth="1"/>
    <col min="3" max="3" width="26.33203125" style="2" customWidth="1"/>
    <col min="4" max="4" width="24.1640625" style="2" customWidth="1"/>
    <col min="5" max="5" width="23.33203125" style="2" customWidth="1"/>
    <col min="6" max="6" width="25.5" style="2" customWidth="1"/>
    <col min="7" max="7" width="31" style="2" customWidth="1"/>
    <col min="8" max="8" width="35" style="2" customWidth="1"/>
    <col min="9" max="9" width="29.5" style="2" customWidth="1"/>
    <col min="10" max="10" width="27.1640625" style="2" customWidth="1"/>
    <col min="11" max="11" width="32.83203125" style="2" customWidth="1"/>
    <col min="12" max="12" width="24.1640625" style="2" customWidth="1"/>
    <col min="13" max="16384" width="8.83203125" style="2"/>
  </cols>
  <sheetData>
    <row r="1" spans="1:12" ht="80.5" customHeight="1" x14ac:dyDescent="0.2">
      <c r="B1" s="138" t="s">
        <v>70</v>
      </c>
      <c r="C1" s="137" t="s">
        <v>79</v>
      </c>
      <c r="D1" s="136" t="s">
        <v>78</v>
      </c>
      <c r="E1" s="136" t="s">
        <v>77</v>
      </c>
      <c r="F1" s="135"/>
      <c r="G1" s="134" t="s">
        <v>76</v>
      </c>
      <c r="H1" s="133"/>
      <c r="I1" s="132"/>
      <c r="J1" s="131" t="s">
        <v>75</v>
      </c>
      <c r="K1" s="130"/>
      <c r="L1" s="119"/>
    </row>
    <row r="2" spans="1:12" ht="31.75" customHeight="1" thickBot="1" x14ac:dyDescent="0.25">
      <c r="B2" s="13"/>
      <c r="C2" s="129"/>
      <c r="D2" s="128"/>
      <c r="E2" s="128"/>
      <c r="F2" s="127" t="s">
        <v>74</v>
      </c>
      <c r="G2" s="127" t="s">
        <v>72</v>
      </c>
      <c r="H2" s="127" t="s">
        <v>71</v>
      </c>
      <c r="I2" s="126" t="s">
        <v>73</v>
      </c>
      <c r="J2" s="125" t="s">
        <v>72</v>
      </c>
      <c r="K2" s="120" t="s">
        <v>71</v>
      </c>
      <c r="L2" s="119"/>
    </row>
    <row r="3" spans="1:12" ht="31.75" customHeight="1" thickBot="1" x14ac:dyDescent="0.25">
      <c r="A3" s="2" t="s">
        <v>1</v>
      </c>
      <c r="B3" s="124" t="s">
        <v>70</v>
      </c>
      <c r="C3" s="124" t="s">
        <v>4</v>
      </c>
      <c r="D3" s="123" t="s">
        <v>6</v>
      </c>
      <c r="E3" s="123"/>
      <c r="F3" s="122" t="s">
        <v>7</v>
      </c>
      <c r="G3" s="122" t="s">
        <v>8</v>
      </c>
      <c r="H3" s="122" t="s">
        <v>9</v>
      </c>
      <c r="I3" s="121"/>
      <c r="J3" s="120"/>
      <c r="K3" s="120"/>
      <c r="L3" s="119"/>
    </row>
    <row r="4" spans="1:12" ht="16" x14ac:dyDescent="0.2">
      <c r="B4" s="118" t="s">
        <v>69</v>
      </c>
      <c r="C4" s="117">
        <v>7.4999999999999997E-2</v>
      </c>
      <c r="D4" s="116">
        <v>3.0000000000000001E-3</v>
      </c>
      <c r="E4" s="115">
        <v>134965.85399999999</v>
      </c>
      <c r="F4" s="114"/>
      <c r="G4" s="94"/>
      <c r="H4" s="113"/>
      <c r="I4" s="112"/>
      <c r="J4" s="111">
        <v>0</v>
      </c>
      <c r="K4" s="110"/>
      <c r="L4" s="22"/>
    </row>
    <row r="5" spans="1:12" ht="16" x14ac:dyDescent="0.2">
      <c r="B5" s="45" t="s">
        <v>68</v>
      </c>
      <c r="C5" s="109">
        <v>0.22700000000000001</v>
      </c>
      <c r="D5" s="108"/>
      <c r="E5" s="107"/>
      <c r="F5" s="49"/>
      <c r="G5" s="37"/>
      <c r="H5" s="47"/>
      <c r="I5" s="106"/>
      <c r="J5" s="34">
        <v>0</v>
      </c>
      <c r="K5" s="105"/>
      <c r="L5" s="22"/>
    </row>
    <row r="6" spans="1:12" ht="29" customHeight="1" x14ac:dyDescent="0.2">
      <c r="A6" s="43">
        <v>1029</v>
      </c>
      <c r="B6" s="50" t="s">
        <v>26</v>
      </c>
      <c r="C6" s="104">
        <v>9.7000000000000003E-2</v>
      </c>
      <c r="D6" s="40">
        <v>4.2000000000000003E-2</v>
      </c>
      <c r="E6" s="91">
        <v>1889521.956</v>
      </c>
      <c r="F6" s="51">
        <v>5718</v>
      </c>
      <c r="G6" s="51">
        <v>4581</v>
      </c>
      <c r="H6" s="48">
        <v>119</v>
      </c>
      <c r="I6" s="35">
        <v>1048017912</v>
      </c>
      <c r="J6" s="34">
        <v>839624004</v>
      </c>
      <c r="K6" s="33">
        <v>21810796</v>
      </c>
      <c r="L6" s="22"/>
    </row>
    <row r="7" spans="1:12" ht="16" x14ac:dyDescent="0.2">
      <c r="B7" s="45" t="s">
        <v>27</v>
      </c>
      <c r="C7" s="104">
        <v>0.20699999999999999</v>
      </c>
      <c r="D7" s="40">
        <v>2.5999999999999999E-2</v>
      </c>
      <c r="E7" s="103">
        <v>1169704.068</v>
      </c>
      <c r="F7" s="49">
        <v>307</v>
      </c>
      <c r="G7" s="49">
        <v>242</v>
      </c>
      <c r="H7" s="48">
        <v>579</v>
      </c>
      <c r="I7" s="35">
        <v>74333603</v>
      </c>
      <c r="J7" s="34">
        <v>58595218</v>
      </c>
      <c r="K7" s="33">
        <v>140192691</v>
      </c>
      <c r="L7" s="22"/>
    </row>
    <row r="8" spans="1:12" ht="16" x14ac:dyDescent="0.2">
      <c r="A8" s="43">
        <v>998</v>
      </c>
      <c r="B8" s="42" t="s">
        <v>67</v>
      </c>
      <c r="C8" s="93">
        <v>0.13500000000000001</v>
      </c>
      <c r="D8" s="40">
        <v>1.4999999999999999E-2</v>
      </c>
      <c r="E8" s="91">
        <v>674829.27</v>
      </c>
      <c r="F8" s="49">
        <v>797</v>
      </c>
      <c r="G8" s="37"/>
      <c r="H8" s="47"/>
      <c r="I8" s="35">
        <v>72608294</v>
      </c>
      <c r="J8" s="34">
        <v>0</v>
      </c>
      <c r="K8" s="33">
        <v>0</v>
      </c>
      <c r="L8" s="22"/>
    </row>
    <row r="9" spans="1:12" ht="16" x14ac:dyDescent="0.2">
      <c r="A9" s="43">
        <v>976</v>
      </c>
      <c r="B9" s="45" t="s">
        <v>66</v>
      </c>
      <c r="C9" s="93">
        <v>0.14499999999999999</v>
      </c>
      <c r="D9" s="40">
        <v>6.8000000000000005E-2</v>
      </c>
      <c r="E9" s="103">
        <v>3059226.0240000002</v>
      </c>
      <c r="F9" s="51">
        <v>3866</v>
      </c>
      <c r="G9" s="37"/>
      <c r="H9" s="36">
        <v>4352</v>
      </c>
      <c r="I9" s="35">
        <v>1714911208</v>
      </c>
      <c r="J9" s="34">
        <v>0</v>
      </c>
      <c r="K9" s="33">
        <v>1930494976</v>
      </c>
      <c r="L9" s="22"/>
    </row>
    <row r="10" spans="1:12" x14ac:dyDescent="0.2">
      <c r="A10" s="43">
        <v>619</v>
      </c>
      <c r="B10" s="72" t="s">
        <v>65</v>
      </c>
      <c r="C10" s="102">
        <v>0.16400000000000001</v>
      </c>
      <c r="D10" s="70">
        <v>0.33</v>
      </c>
      <c r="E10" s="76">
        <v>14846243.940000001</v>
      </c>
      <c r="F10" s="101">
        <v>1900</v>
      </c>
      <c r="G10" s="100"/>
      <c r="H10" s="74">
        <v>90</v>
      </c>
      <c r="I10" s="35">
        <v>11170313940.456003</v>
      </c>
      <c r="J10" s="34">
        <v>0</v>
      </c>
      <c r="K10" s="33">
        <v>529120134.02160013</v>
      </c>
      <c r="L10" s="22"/>
    </row>
    <row r="11" spans="1:12" s="54" customFormat="1" x14ac:dyDescent="0.2">
      <c r="B11" s="80" t="s">
        <v>64</v>
      </c>
      <c r="C11" s="99">
        <v>0.23200000000000001</v>
      </c>
      <c r="D11" s="63"/>
      <c r="E11" s="79"/>
      <c r="F11" s="61"/>
      <c r="G11" s="60"/>
      <c r="H11" s="59"/>
      <c r="I11" s="58">
        <v>0</v>
      </c>
      <c r="J11" s="57">
        <v>0</v>
      </c>
      <c r="K11" s="56">
        <v>0</v>
      </c>
      <c r="L11" s="55"/>
    </row>
    <row r="12" spans="1:12" ht="16" x14ac:dyDescent="0.2">
      <c r="B12" s="45" t="s">
        <v>35</v>
      </c>
      <c r="C12" s="93">
        <v>0.22800000000000001</v>
      </c>
      <c r="D12" s="40">
        <v>0.1</v>
      </c>
      <c r="E12" s="52">
        <v>2227995.9</v>
      </c>
      <c r="F12" s="49">
        <v>407</v>
      </c>
      <c r="G12" s="37"/>
      <c r="H12" s="47"/>
      <c r="I12" s="35">
        <v>206749488</v>
      </c>
      <c r="J12" s="34">
        <v>0</v>
      </c>
      <c r="K12" s="33">
        <v>0</v>
      </c>
      <c r="L12" s="22"/>
    </row>
    <row r="13" spans="1:12" ht="16" x14ac:dyDescent="0.2">
      <c r="B13" s="42" t="s">
        <v>63</v>
      </c>
      <c r="C13" s="98">
        <v>0.153</v>
      </c>
      <c r="D13" s="40">
        <v>0.28999999999999998</v>
      </c>
      <c r="E13" s="97">
        <v>6585511.1099999994</v>
      </c>
      <c r="F13" s="49">
        <v>761</v>
      </c>
      <c r="G13" s="37"/>
      <c r="H13" s="47"/>
      <c r="I13" s="35">
        <v>766771424</v>
      </c>
      <c r="J13" s="34">
        <v>0</v>
      </c>
      <c r="K13" s="33">
        <v>0</v>
      </c>
      <c r="L13" s="22"/>
    </row>
    <row r="14" spans="1:12" x14ac:dyDescent="0.2">
      <c r="A14" s="43">
        <v>494</v>
      </c>
      <c r="B14" s="96" t="s">
        <v>37</v>
      </c>
      <c r="C14" s="93">
        <v>0.14699999999999999</v>
      </c>
      <c r="D14" s="95">
        <v>2E-3</v>
      </c>
      <c r="E14" s="52">
        <v>89977.236000000004</v>
      </c>
      <c r="F14" s="51">
        <v>13452</v>
      </c>
      <c r="G14" s="51">
        <v>8490</v>
      </c>
      <c r="H14" s="48">
        <v>907</v>
      </c>
      <c r="I14" s="35">
        <v>177929604</v>
      </c>
      <c r="J14" s="34">
        <v>112297230</v>
      </c>
      <c r="K14" s="33">
        <v>11996889</v>
      </c>
      <c r="L14" s="22"/>
    </row>
    <row r="15" spans="1:12" ht="16" x14ac:dyDescent="0.2">
      <c r="A15" s="43">
        <v>670</v>
      </c>
      <c r="B15" s="42" t="s">
        <v>38</v>
      </c>
      <c r="C15" s="93">
        <v>0.06</v>
      </c>
      <c r="D15" s="46">
        <v>1.7999999999999999E-2</v>
      </c>
      <c r="E15" s="91">
        <v>809795.12399999995</v>
      </c>
      <c r="F15" s="49">
        <v>985</v>
      </c>
      <c r="G15" s="94"/>
      <c r="H15" s="47"/>
      <c r="I15" s="35">
        <v>47859180</v>
      </c>
      <c r="J15" s="34">
        <v>0</v>
      </c>
      <c r="K15" s="33">
        <v>0</v>
      </c>
      <c r="L15" s="22"/>
    </row>
    <row r="16" spans="1:12" ht="16" x14ac:dyDescent="0.2">
      <c r="B16" s="45" t="s">
        <v>39</v>
      </c>
      <c r="C16" s="93">
        <v>0.32500000000000001</v>
      </c>
      <c r="D16" s="92">
        <v>1.6E-2</v>
      </c>
      <c r="E16" s="91">
        <v>719817.88800000004</v>
      </c>
      <c r="F16" s="49">
        <v>239</v>
      </c>
      <c r="G16" s="37"/>
      <c r="H16" s="47"/>
      <c r="I16" s="35">
        <v>55911899</v>
      </c>
      <c r="J16" s="34">
        <v>0</v>
      </c>
      <c r="K16" s="33">
        <v>0</v>
      </c>
      <c r="L16" s="22"/>
    </row>
    <row r="17" spans="1:12" ht="16" x14ac:dyDescent="0.2">
      <c r="B17" s="90" t="s">
        <v>40</v>
      </c>
      <c r="C17" s="89">
        <v>3.2000000000000001E-2</v>
      </c>
      <c r="D17" s="70">
        <v>0.30299999999999999</v>
      </c>
      <c r="E17" s="88">
        <v>13631551.253999999</v>
      </c>
      <c r="F17" s="75">
        <v>239</v>
      </c>
      <c r="G17" s="67"/>
      <c r="H17" s="66"/>
      <c r="I17" s="35">
        <v>342083778.71912998</v>
      </c>
      <c r="J17" s="34">
        <v>0</v>
      </c>
      <c r="K17" s="33">
        <v>0</v>
      </c>
      <c r="L17" s="22"/>
    </row>
    <row r="18" spans="1:12" s="54" customFormat="1" ht="16" x14ac:dyDescent="0.2">
      <c r="B18" s="87" t="s">
        <v>41</v>
      </c>
      <c r="C18" s="86">
        <v>2.4E-2</v>
      </c>
      <c r="D18" s="85"/>
      <c r="E18" s="84"/>
      <c r="F18" s="83"/>
      <c r="G18" s="82"/>
      <c r="H18" s="81"/>
      <c r="I18" s="58">
        <v>0</v>
      </c>
      <c r="J18" s="57">
        <v>0</v>
      </c>
      <c r="K18" s="56">
        <v>0</v>
      </c>
      <c r="L18" s="55"/>
    </row>
    <row r="19" spans="1:12" s="54" customFormat="1" x14ac:dyDescent="0.2">
      <c r="B19" s="80" t="s">
        <v>42</v>
      </c>
      <c r="C19" s="64">
        <v>4.9000000000000002E-2</v>
      </c>
      <c r="D19" s="63"/>
      <c r="E19" s="79"/>
      <c r="F19" s="61"/>
      <c r="G19" s="60"/>
      <c r="H19" s="59"/>
      <c r="I19" s="58">
        <v>0</v>
      </c>
      <c r="J19" s="57">
        <v>0</v>
      </c>
      <c r="K19" s="56">
        <v>0</v>
      </c>
      <c r="L19" s="55"/>
    </row>
    <row r="20" spans="1:12" ht="16" x14ac:dyDescent="0.2">
      <c r="A20" s="78">
        <v>493</v>
      </c>
      <c r="B20" s="77" t="s">
        <v>44</v>
      </c>
      <c r="C20" s="71">
        <v>4.3999999999999997E-2</v>
      </c>
      <c r="D20" s="70">
        <v>0.05</v>
      </c>
      <c r="E20" s="76">
        <v>2249430.9</v>
      </c>
      <c r="F20" s="68">
        <v>1496</v>
      </c>
      <c r="G20" s="75">
        <v>348</v>
      </c>
      <c r="H20" s="74">
        <v>458</v>
      </c>
      <c r="I20" s="35">
        <v>437469321.43199998</v>
      </c>
      <c r="J20" s="34">
        <v>101764253.91599999</v>
      </c>
      <c r="K20" s="33">
        <v>133931115.786</v>
      </c>
      <c r="L20" s="22"/>
    </row>
    <row r="21" spans="1:12" s="54" customFormat="1" ht="16" x14ac:dyDescent="0.2">
      <c r="B21" s="65" t="s">
        <v>45</v>
      </c>
      <c r="C21" s="64">
        <v>8.5999999999999993E-2</v>
      </c>
      <c r="D21" s="63"/>
      <c r="E21" s="73"/>
      <c r="F21" s="61"/>
      <c r="G21" s="60"/>
      <c r="H21" s="59"/>
      <c r="I21" s="58">
        <v>0</v>
      </c>
      <c r="J21" s="57">
        <v>0</v>
      </c>
      <c r="K21" s="56">
        <v>0</v>
      </c>
      <c r="L21" s="55"/>
    </row>
    <row r="22" spans="1:12" x14ac:dyDescent="0.2">
      <c r="B22" s="72" t="s">
        <v>46</v>
      </c>
      <c r="C22" s="71">
        <v>0.13900000000000001</v>
      </c>
      <c r="D22" s="187">
        <v>4.0000000000000003E-5</v>
      </c>
      <c r="E22" s="69">
        <v>1799.5447200000001</v>
      </c>
      <c r="F22" s="68">
        <v>38064</v>
      </c>
      <c r="G22" s="67"/>
      <c r="H22" s="66"/>
      <c r="I22" s="35">
        <v>42468679.537689604</v>
      </c>
      <c r="J22" s="34">
        <v>0</v>
      </c>
      <c r="K22" s="33">
        <v>0</v>
      </c>
      <c r="L22" s="22"/>
    </row>
    <row r="23" spans="1:12" s="54" customFormat="1" ht="16" x14ac:dyDescent="0.2">
      <c r="B23" s="65" t="s">
        <v>47</v>
      </c>
      <c r="C23" s="64">
        <v>0.48099999999999998</v>
      </c>
      <c r="D23" s="63"/>
      <c r="E23" s="62"/>
      <c r="F23" s="61"/>
      <c r="G23" s="60"/>
      <c r="H23" s="59"/>
      <c r="I23" s="58">
        <v>0</v>
      </c>
      <c r="J23" s="57">
        <v>0</v>
      </c>
      <c r="K23" s="56">
        <v>0</v>
      </c>
      <c r="L23" s="55"/>
    </row>
    <row r="24" spans="1:12" ht="16" x14ac:dyDescent="0.2">
      <c r="A24" s="43">
        <v>1028</v>
      </c>
      <c r="B24" s="53" t="s">
        <v>49</v>
      </c>
      <c r="C24" s="41">
        <v>0.19900000000000001</v>
      </c>
      <c r="D24" s="40">
        <v>0.20499999999999999</v>
      </c>
      <c r="E24" s="52">
        <v>9222666.6899999995</v>
      </c>
      <c r="F24" s="51">
        <v>1197</v>
      </c>
      <c r="G24" s="37"/>
      <c r="H24" s="36">
        <v>4424</v>
      </c>
      <c r="I24" s="35">
        <v>2196867267</v>
      </c>
      <c r="J24" s="34">
        <v>0</v>
      </c>
      <c r="K24" s="33">
        <v>8119415864</v>
      </c>
      <c r="L24" s="22"/>
    </row>
    <row r="25" spans="1:12" ht="30" x14ac:dyDescent="0.2">
      <c r="A25" s="43">
        <v>536</v>
      </c>
      <c r="B25" s="50" t="s">
        <v>62</v>
      </c>
      <c r="C25" s="41">
        <v>0.11</v>
      </c>
      <c r="D25" s="46">
        <v>0.108</v>
      </c>
      <c r="E25" s="39">
        <v>4858770.7439999999</v>
      </c>
      <c r="F25" s="49">
        <v>308</v>
      </c>
      <c r="G25" s="37"/>
      <c r="H25" s="48">
        <v>186</v>
      </c>
      <c r="I25" s="35">
        <v>164615220</v>
      </c>
      <c r="J25" s="34">
        <v>0</v>
      </c>
      <c r="K25" s="33">
        <v>99410490</v>
      </c>
      <c r="L25" s="22"/>
    </row>
    <row r="26" spans="1:12" ht="16" x14ac:dyDescent="0.2">
      <c r="B26" s="45" t="s">
        <v>52</v>
      </c>
      <c r="C26" s="41">
        <v>0.14699999999999999</v>
      </c>
      <c r="D26" s="46">
        <v>4.0000000000000002E-4</v>
      </c>
      <c r="E26" s="39">
        <v>9083.463600000001</v>
      </c>
      <c r="F26" s="38">
        <v>4668</v>
      </c>
      <c r="G26" s="37"/>
      <c r="H26" s="47"/>
      <c r="I26" s="35">
        <v>6255120</v>
      </c>
      <c r="J26" s="34">
        <v>0</v>
      </c>
      <c r="K26" s="33">
        <v>0</v>
      </c>
      <c r="L26" s="22"/>
    </row>
    <row r="27" spans="1:12" ht="16" x14ac:dyDescent="0.2">
      <c r="B27" s="42" t="s">
        <v>61</v>
      </c>
      <c r="C27" s="41">
        <v>0.13900000000000001</v>
      </c>
      <c r="D27" s="46">
        <v>1E-3</v>
      </c>
      <c r="E27" s="39">
        <v>22708.659</v>
      </c>
      <c r="F27" s="38">
        <v>9025</v>
      </c>
      <c r="G27" s="37"/>
      <c r="H27" s="36">
        <v>9782</v>
      </c>
      <c r="I27" s="35">
        <v>28491925</v>
      </c>
      <c r="J27" s="34">
        <v>0</v>
      </c>
      <c r="K27" s="33">
        <v>30881774</v>
      </c>
      <c r="L27" s="22"/>
    </row>
    <row r="28" spans="1:12" ht="16" x14ac:dyDescent="0.2">
      <c r="B28" s="45" t="s">
        <v>54</v>
      </c>
      <c r="C28" s="41">
        <v>0.13500000000000001</v>
      </c>
      <c r="D28" s="40">
        <v>7.0000000000000001E-3</v>
      </c>
      <c r="E28" s="39">
        <v>158960.61300000001</v>
      </c>
      <c r="F28" s="38">
        <v>2515</v>
      </c>
      <c r="G28" s="37"/>
      <c r="H28" s="44">
        <v>943</v>
      </c>
      <c r="I28" s="35">
        <v>54072500</v>
      </c>
      <c r="J28" s="34">
        <v>0</v>
      </c>
      <c r="K28" s="33">
        <v>20274500</v>
      </c>
      <c r="L28" s="22"/>
    </row>
    <row r="29" spans="1:12" ht="16" x14ac:dyDescent="0.2">
      <c r="A29" s="43">
        <v>693</v>
      </c>
      <c r="B29" s="42" t="s">
        <v>56</v>
      </c>
      <c r="C29" s="41">
        <v>5.2999999999999999E-2</v>
      </c>
      <c r="D29" s="40">
        <v>5.0000000000000001E-3</v>
      </c>
      <c r="E29" s="39">
        <v>224943.09</v>
      </c>
      <c r="F29" s="38">
        <v>9348</v>
      </c>
      <c r="G29" s="37"/>
      <c r="H29" s="36">
        <v>23834</v>
      </c>
      <c r="I29" s="35">
        <v>111446856</v>
      </c>
      <c r="J29" s="34">
        <v>0</v>
      </c>
      <c r="K29" s="33">
        <v>284148948</v>
      </c>
      <c r="L29" s="22"/>
    </row>
    <row r="30" spans="1:12" ht="17" thickBot="1" x14ac:dyDescent="0.25">
      <c r="B30" s="32" t="s">
        <v>60</v>
      </c>
      <c r="C30" s="31">
        <v>3.3000000000000002E-2</v>
      </c>
      <c r="D30" s="30">
        <v>1E-3</v>
      </c>
      <c r="E30" s="29">
        <v>44988.618000000002</v>
      </c>
      <c r="F30" s="28">
        <v>9348</v>
      </c>
      <c r="G30" s="27"/>
      <c r="H30" s="26">
        <v>23834</v>
      </c>
      <c r="I30" s="25">
        <v>13881780</v>
      </c>
      <c r="J30" s="24"/>
      <c r="K30" s="23">
        <v>35393490</v>
      </c>
      <c r="L30" s="22"/>
    </row>
    <row r="31" spans="1:12" ht="17" thickBot="1" x14ac:dyDescent="0.25">
      <c r="B31" s="21" t="s">
        <v>59</v>
      </c>
      <c r="C31" s="20"/>
      <c r="D31" s="19"/>
      <c r="E31" s="19"/>
      <c r="F31" s="19"/>
      <c r="G31" s="19"/>
      <c r="H31" s="18"/>
      <c r="I31" s="16">
        <v>18733059000.144821</v>
      </c>
      <c r="J31" s="17">
        <v>1112280705.9159999</v>
      </c>
      <c r="K31" s="16">
        <v>11357071667.8076</v>
      </c>
      <c r="L31" s="15"/>
    </row>
    <row r="32" spans="1:12" ht="31" thickBot="1" x14ac:dyDescent="0.25">
      <c r="B32" s="14" t="s">
        <v>58</v>
      </c>
      <c r="C32" s="13"/>
      <c r="D32" s="13"/>
      <c r="E32" s="13"/>
      <c r="F32" s="13"/>
      <c r="G32" s="13"/>
      <c r="H32" s="12"/>
      <c r="I32" s="11">
        <v>1532</v>
      </c>
      <c r="J32" s="10">
        <v>91</v>
      </c>
      <c r="K32" s="9">
        <v>928.47356072670732</v>
      </c>
      <c r="L32" s="8">
        <v>2551.4735607267075</v>
      </c>
    </row>
    <row r="33" spans="2:12" x14ac:dyDescent="0.2">
      <c r="B33" s="7"/>
      <c r="C33" s="7"/>
      <c r="F33" s="7"/>
      <c r="G33" s="7"/>
      <c r="H33" s="6"/>
      <c r="I33" s="4">
        <v>0.60043734082968814</v>
      </c>
      <c r="J33" s="5">
        <v>3.5665664500980167E-2</v>
      </c>
      <c r="K33" s="4">
        <v>0.36389699466933162</v>
      </c>
      <c r="L33" s="3"/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DCDD-D064-494F-93D7-6AEE6C55E9B7}">
  <dimension ref="A1:J22"/>
  <sheetViews>
    <sheetView tabSelected="1" workbookViewId="0">
      <selection activeCell="L21" sqref="L21"/>
    </sheetView>
  </sheetViews>
  <sheetFormatPr baseColWidth="10" defaultRowHeight="16" x14ac:dyDescent="0.2"/>
  <sheetData>
    <row r="1" spans="1:10" x14ac:dyDescent="0.2">
      <c r="A1" s="201" t="s">
        <v>99</v>
      </c>
      <c r="B1" s="202"/>
      <c r="C1" s="202"/>
      <c r="D1" s="202"/>
      <c r="E1" s="202"/>
      <c r="F1" s="202"/>
      <c r="G1" s="202"/>
      <c r="H1" s="202"/>
      <c r="I1" s="203"/>
      <c r="J1" s="204"/>
    </row>
    <row r="2" spans="1:10" x14ac:dyDescent="0.2">
      <c r="A2" s="195" t="s">
        <v>100</v>
      </c>
      <c r="B2" s="193"/>
      <c r="C2" s="193"/>
      <c r="D2" s="193"/>
      <c r="E2" s="193"/>
      <c r="F2" s="193"/>
      <c r="G2" s="205" t="s">
        <v>101</v>
      </c>
      <c r="H2" s="206"/>
      <c r="I2" s="194"/>
      <c r="J2" s="207"/>
    </row>
    <row r="3" spans="1:10" x14ac:dyDescent="0.2">
      <c r="A3" s="195"/>
      <c r="B3" s="193"/>
      <c r="C3" s="193"/>
      <c r="D3" s="193"/>
      <c r="E3" s="193"/>
      <c r="F3" s="193"/>
      <c r="G3" s="208" t="s">
        <v>102</v>
      </c>
      <c r="H3" s="210">
        <v>22708659</v>
      </c>
      <c r="I3" s="194"/>
      <c r="J3" s="207"/>
    </row>
    <row r="4" spans="1:10" x14ac:dyDescent="0.2">
      <c r="A4" s="205" t="s">
        <v>103</v>
      </c>
      <c r="B4" s="211"/>
      <c r="C4" s="193"/>
      <c r="D4" s="193"/>
      <c r="E4" s="193"/>
      <c r="F4" s="193"/>
      <c r="G4" s="208" t="s">
        <v>104</v>
      </c>
      <c r="H4" s="212">
        <v>22279959</v>
      </c>
      <c r="I4" s="194"/>
      <c r="J4" s="207"/>
    </row>
    <row r="5" spans="1:10" x14ac:dyDescent="0.2">
      <c r="A5" s="213" t="s">
        <v>105</v>
      </c>
      <c r="B5" s="214">
        <v>17779615</v>
      </c>
      <c r="C5" s="194"/>
      <c r="D5" s="194"/>
      <c r="E5" s="194"/>
      <c r="F5" s="194"/>
      <c r="G5" s="205" t="s">
        <v>59</v>
      </c>
      <c r="H5" s="215">
        <v>44988618</v>
      </c>
      <c r="I5" s="194"/>
      <c r="J5" s="207"/>
    </row>
    <row r="6" spans="1:10" x14ac:dyDescent="0.2">
      <c r="A6" s="213" t="s">
        <v>104</v>
      </c>
      <c r="B6" s="216">
        <v>16240547</v>
      </c>
      <c r="C6" s="194"/>
      <c r="D6" s="194"/>
      <c r="E6" s="194"/>
      <c r="F6" s="194"/>
      <c r="G6" s="194"/>
      <c r="H6" s="194"/>
      <c r="I6" s="194"/>
      <c r="J6" s="207"/>
    </row>
    <row r="7" spans="1:10" x14ac:dyDescent="0.2">
      <c r="A7" s="194"/>
      <c r="B7" s="194"/>
      <c r="C7" s="194"/>
      <c r="D7" s="194"/>
      <c r="E7" s="194"/>
      <c r="F7" s="194"/>
      <c r="G7" s="194"/>
      <c r="H7" s="194"/>
      <c r="I7" s="194"/>
      <c r="J7" s="207"/>
    </row>
    <row r="8" spans="1:10" x14ac:dyDescent="0.2">
      <c r="A8" s="193"/>
      <c r="B8" s="194"/>
      <c r="C8" s="193" t="s">
        <v>91</v>
      </c>
      <c r="D8" s="193" t="s">
        <v>92</v>
      </c>
      <c r="E8" s="193" t="s">
        <v>106</v>
      </c>
      <c r="F8" s="193"/>
      <c r="G8" s="217" t="s">
        <v>107</v>
      </c>
      <c r="H8" s="205"/>
      <c r="I8" s="194"/>
      <c r="J8" s="218" t="s">
        <v>59</v>
      </c>
    </row>
    <row r="9" spans="1:10" x14ac:dyDescent="0.2">
      <c r="A9" s="195" t="s">
        <v>93</v>
      </c>
      <c r="B9" s="193"/>
      <c r="C9" s="193"/>
      <c r="D9" s="193"/>
      <c r="E9" s="193"/>
      <c r="F9" s="193"/>
      <c r="G9" s="219" t="s">
        <v>105</v>
      </c>
      <c r="H9" s="219" t="s">
        <v>104</v>
      </c>
      <c r="I9" s="194"/>
      <c r="J9" s="220"/>
    </row>
    <row r="10" spans="1:10" x14ac:dyDescent="0.2">
      <c r="A10" s="193" t="s">
        <v>94</v>
      </c>
      <c r="B10" s="193"/>
      <c r="C10" s="196">
        <v>0.374</v>
      </c>
      <c r="D10" s="196">
        <v>0.34100000000000003</v>
      </c>
      <c r="E10" s="193"/>
      <c r="F10" s="221"/>
      <c r="G10" s="222">
        <v>6649576.0099999998</v>
      </c>
      <c r="H10" s="222">
        <v>5538026.5269999998</v>
      </c>
      <c r="I10" s="223"/>
      <c r="J10" s="224">
        <v>12187603</v>
      </c>
    </row>
    <row r="11" spans="1:10" x14ac:dyDescent="0.2">
      <c r="A11" s="193" t="s">
        <v>95</v>
      </c>
      <c r="B11" s="193"/>
      <c r="C11" s="196">
        <v>0.23400000000000001</v>
      </c>
      <c r="D11" s="196">
        <v>0.497</v>
      </c>
      <c r="E11" s="193"/>
      <c r="F11" s="221"/>
      <c r="G11" s="222">
        <v>4160429.91</v>
      </c>
      <c r="H11" s="222">
        <v>8071551.8590000002</v>
      </c>
      <c r="I11" s="223"/>
      <c r="J11" s="224">
        <v>12231982</v>
      </c>
    </row>
    <row r="12" spans="1:10" x14ac:dyDescent="0.2">
      <c r="A12" s="197" t="s">
        <v>96</v>
      </c>
      <c r="B12" s="193"/>
      <c r="C12" s="196">
        <v>0.125</v>
      </c>
      <c r="D12" s="196">
        <v>0.19900000000000001</v>
      </c>
      <c r="E12" s="193"/>
      <c r="F12" s="221"/>
      <c r="G12" s="222">
        <v>2222451.875</v>
      </c>
      <c r="H12" s="222">
        <v>3231868.8530000001</v>
      </c>
      <c r="I12" s="223"/>
      <c r="J12" s="224">
        <v>5454321</v>
      </c>
    </row>
    <row r="13" spans="1:10" x14ac:dyDescent="0.2">
      <c r="A13" s="197" t="s">
        <v>97</v>
      </c>
      <c r="B13" s="193"/>
      <c r="C13" s="196">
        <v>0.109</v>
      </c>
      <c r="D13" s="196">
        <v>0.29799999999999999</v>
      </c>
      <c r="E13" s="193"/>
      <c r="F13" s="221"/>
      <c r="G13" s="222">
        <v>1937978.0349999999</v>
      </c>
      <c r="H13" s="222">
        <v>4839683.0060000001</v>
      </c>
      <c r="I13" s="223"/>
      <c r="J13" s="224">
        <v>6777661</v>
      </c>
    </row>
    <row r="14" spans="1:10" x14ac:dyDescent="0.2">
      <c r="A14" s="193" t="s">
        <v>98</v>
      </c>
      <c r="B14" s="193"/>
      <c r="C14" s="196">
        <v>0.60799999999999998</v>
      </c>
      <c r="D14" s="196">
        <v>0.83799999999999997</v>
      </c>
      <c r="E14" s="193"/>
      <c r="F14" s="221"/>
      <c r="G14" s="222">
        <v>10810005.92</v>
      </c>
      <c r="H14" s="222">
        <v>13609578.390000001</v>
      </c>
      <c r="I14" s="223"/>
      <c r="J14" s="224">
        <v>24419584</v>
      </c>
    </row>
    <row r="15" spans="1:10" x14ac:dyDescent="0.2">
      <c r="A15" s="198"/>
      <c r="B15" s="199"/>
      <c r="C15" s="200"/>
      <c r="D15" s="200"/>
      <c r="E15" s="200"/>
      <c r="F15" s="200"/>
      <c r="G15" s="200"/>
      <c r="H15" s="200"/>
      <c r="I15" s="225"/>
      <c r="J15" s="226"/>
    </row>
    <row r="20" spans="2:3" x14ac:dyDescent="0.2">
      <c r="B20" s="209">
        <f>SUM(B5:B6)</f>
        <v>34020162</v>
      </c>
    </row>
    <row r="21" spans="2:3" ht="77" customHeight="1" x14ac:dyDescent="0.2">
      <c r="B21" s="1" t="s">
        <v>108</v>
      </c>
      <c r="C21" s="1" t="s">
        <v>109</v>
      </c>
    </row>
    <row r="22" spans="2:3" x14ac:dyDescent="0.2">
      <c r="B22" s="227">
        <f>J14/B20*100</f>
        <v>71.779740496238674</v>
      </c>
      <c r="C22" s="227">
        <f>J14/H5*100</f>
        <v>54.279471309832196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validation_summary</vt:lpstr>
      <vt:lpstr>validation</vt:lpstr>
      <vt:lpstr>withihmedata</vt:lpstr>
      <vt:lpstr>Cost calculation italy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 Miettinen</cp:lastModifiedBy>
  <dcterms:created xsi:type="dcterms:W3CDTF">2022-02-23T09:55:35Z</dcterms:created>
  <dcterms:modified xsi:type="dcterms:W3CDTF">2022-03-29T12:37:31Z</dcterms:modified>
</cp:coreProperties>
</file>