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13"/>
  </bookViews>
  <sheets>
    <sheet name="APP" sheetId="1" r:id="rId1"/>
    <sheet name="suporte" sheetId="4" r:id="rId2"/>
  </sheets>
  <definedNames>
    <definedName name="aporte">APP!$D$14</definedName>
    <definedName name="patrimônio">APP!$D$17</definedName>
    <definedName name="qtd_anos">APP!$D$15</definedName>
    <definedName name="rendimento_carteira">APP!$D$10</definedName>
    <definedName name="salario">APP!$D$9</definedName>
    <definedName name="sugestao_investimento">APP!$D$11</definedName>
    <definedName name="taxa_mensal">APP!$D$16</definedName>
  </definedNames>
  <calcPr calcId="125725"/>
</workbook>
</file>

<file path=xl/calcChain.xml><?xml version="1.0" encoding="utf-8"?>
<calcChain xmlns="http://schemas.openxmlformats.org/spreadsheetml/2006/main">
  <c r="C33" i="1"/>
  <c r="C34"/>
  <c r="C35"/>
  <c r="C36"/>
  <c r="C37"/>
  <c r="D37" s="1"/>
  <c r="C32"/>
  <c r="D32" s="1"/>
  <c r="C29"/>
  <c r="D17"/>
  <c r="D18" s="1"/>
  <c r="D11"/>
  <c r="D34" l="1"/>
  <c r="D33"/>
  <c r="D35"/>
  <c r="D36"/>
  <c r="D38" l="1"/>
  <c r="C22" l="1"/>
  <c r="D22" s="1"/>
  <c r="C23"/>
  <c r="D23" s="1"/>
  <c r="C24"/>
  <c r="D24" s="1"/>
  <c r="C25"/>
  <c r="D25" s="1"/>
  <c r="C21"/>
  <c r="D21" s="1"/>
</calcChain>
</file>

<file path=xl/sharedStrings.xml><?xml version="1.0" encoding="utf-8"?>
<sst xmlns="http://schemas.openxmlformats.org/spreadsheetml/2006/main" count="87" uniqueCount="52">
  <si>
    <t>Quanto investir por mês?</t>
  </si>
  <si>
    <t>Por quantos anos?</t>
  </si>
  <si>
    <t>Patrimômio Acumulado?</t>
  </si>
  <si>
    <t>Dividendos Mensais?</t>
  </si>
  <si>
    <t>Taxa de Rendimento Mensal?</t>
  </si>
  <si>
    <t>Quanto em 2 anos?</t>
  </si>
  <si>
    <t>Quanto em 5 anos?</t>
  </si>
  <si>
    <t>Quanto em 10 anos?</t>
  </si>
  <si>
    <t>Quanto em 20 anos?</t>
  </si>
  <si>
    <t>Quanto em 30 anos?</t>
  </si>
  <si>
    <t>Salário</t>
  </si>
  <si>
    <t>Rendimento da Carteira</t>
  </si>
  <si>
    <t>Sugestão de Investimento</t>
  </si>
  <si>
    <t>INVESTIMENTO MENSAL</t>
  </si>
  <si>
    <t>CONFIGURAÇÕES</t>
  </si>
  <si>
    <t>CENÁRIOS</t>
  </si>
  <si>
    <t>DIVIDENDOS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</si>
  <si>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</si>
  <si>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</si>
  <si>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</si>
  <si>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</si>
  <si>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</si>
  <si>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</si>
  <si>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</si>
  <si>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</si>
  <si>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</si>
  <si>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</si>
  <si>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</si>
  <si>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</si>
  <si>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</si>
  <si>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PERFIL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</si>
  <si>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</si>
  <si>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</si>
  <si>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</si>
  <si>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</si>
  <si>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</si>
  <si>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</si>
  <si>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MODERADO</t>
  </si>
  <si>
    <t>%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</si>
  <si>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</si>
  <si>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</si>
  <si>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</si>
  <si>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</si>
  <si>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</si>
  <si>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</si>
  <si>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</si>
  <si>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</si>
  <si>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</si>
  <si>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</si>
  <si>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</si>
  <si>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</si>
  <si>
    <t>CHAVE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</si>
</sst>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vertical="center"/>
    </xf>
    <xf numFmtId="8" fontId="0" fillId="3" borderId="6" xfId="0" applyNumberFormat="1" applyFill="1" applyBorder="1" applyAlignment="1">
      <alignment horizontal="center"/>
    </xf>
    <xf numFmtId="8" fontId="0" fillId="3" borderId="7" xfId="0" applyNumberFormat="1" applyFill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8" fontId="0" fillId="3" borderId="10" xfId="0" applyNumberFormat="1" applyFill="1" applyBorder="1" applyAlignment="1">
      <alignment horizontal="center"/>
    </xf>
    <xf numFmtId="8" fontId="0" fillId="3" borderId="12" xfId="0" applyNumberFormat="1" applyFill="1" applyBorder="1" applyAlignment="1">
      <alignment horizontal="center"/>
    </xf>
    <xf numFmtId="8" fontId="0" fillId="3" borderId="13" xfId="0" applyNumberForma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left" indent="3"/>
    </xf>
    <xf numFmtId="0" fontId="7" fillId="3" borderId="18" xfId="0" applyFont="1" applyFill="1" applyBorder="1" applyAlignment="1">
      <alignment horizontal="left" indent="3"/>
    </xf>
    <xf numFmtId="0" fontId="7" fillId="3" borderId="16" xfId="0" applyFont="1" applyFill="1" applyBorder="1" applyAlignment="1">
      <alignment horizontal="left" indent="3"/>
    </xf>
    <xf numFmtId="0" fontId="7" fillId="3" borderId="19" xfId="0" applyFont="1" applyFill="1" applyBorder="1" applyAlignment="1">
      <alignment horizontal="left" indent="3"/>
    </xf>
    <xf numFmtId="0" fontId="7" fillId="3" borderId="5" xfId="0" applyFont="1" applyFill="1" applyBorder="1" applyAlignment="1">
      <alignment horizontal="left" indent="3"/>
    </xf>
    <xf numFmtId="0" fontId="7" fillId="3" borderId="8" xfId="0" applyFont="1" applyFill="1" applyBorder="1" applyAlignment="1">
      <alignment horizontal="left" indent="3"/>
    </xf>
    <xf numFmtId="0" fontId="7" fillId="3" borderId="11" xfId="0" applyFont="1" applyFill="1" applyBorder="1" applyAlignment="1">
      <alignment horizontal="left" indent="3"/>
    </xf>
    <xf numFmtId="164" fontId="0" fillId="3" borderId="17" xfId="0" applyNumberFormat="1" applyFill="1" applyBorder="1" applyAlignment="1">
      <alignment horizontal="center"/>
    </xf>
    <xf numFmtId="0" fontId="8" fillId="5" borderId="14" xfId="0" applyFont="1" applyFill="1" applyBorder="1" applyAlignment="1">
      <alignment horizontal="left" indent="3"/>
    </xf>
    <xf numFmtId="0" fontId="8" fillId="5" borderId="18" xfId="0" applyFont="1" applyFill="1" applyBorder="1" applyAlignment="1">
      <alignment horizontal="left" indent="3"/>
    </xf>
    <xf numFmtId="0" fontId="8" fillId="5" borderId="16" xfId="0" applyFont="1" applyFill="1" applyBorder="1" applyAlignment="1">
      <alignment horizontal="left" indent="3"/>
    </xf>
    <xf numFmtId="0" fontId="8" fillId="5" borderId="19" xfId="0" applyFont="1" applyFill="1" applyBorder="1" applyAlignment="1">
      <alignment horizontal="left" indent="3"/>
    </xf>
    <xf numFmtId="0" fontId="9" fillId="6" borderId="0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indent="3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164" fontId="0" fillId="5" borderId="0" xfId="0" applyNumberFormat="1" applyFill="1" applyAlignment="1">
      <alignment horizontal="center"/>
    </xf>
    <xf numFmtId="9" fontId="0" fillId="0" borderId="0" xfId="0" applyNumberFormat="1" applyAlignment="1">
      <alignment horizontal="left"/>
    </xf>
    <xf numFmtId="9" fontId="0" fillId="0" borderId="4" xfId="0" applyNumberForma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/>
    <xf numFmtId="0" fontId="0" fillId="5" borderId="0" xfId="0" applyFill="1"/>
    <xf numFmtId="0" fontId="0" fillId="5" borderId="0" xfId="0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8" fontId="2" fillId="5" borderId="15" xfId="0" applyNumberFormat="1" applyFont="1" applyFill="1" applyBorder="1" applyAlignment="1">
      <alignment horizontal="center"/>
    </xf>
    <xf numFmtId="8" fontId="2" fillId="5" borderId="17" xfId="0" applyNumberFormat="1" applyFont="1" applyFill="1" applyBorder="1" applyAlignment="1">
      <alignment horizontal="center"/>
    </xf>
    <xf numFmtId="164" fontId="0" fillId="0" borderId="15" xfId="0" applyNumberFormat="1" applyBorder="1" applyAlignment="1" applyProtection="1">
      <alignment horizontal="center"/>
      <protection locked="0"/>
    </xf>
    <xf numFmtId="10" fontId="0" fillId="0" borderId="15" xfId="0" applyNumberFormat="1" applyBorder="1" applyAlignment="1" applyProtection="1">
      <alignment horizontal="center"/>
      <protection locked="0"/>
    </xf>
    <xf numFmtId="16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10" fontId="2" fillId="0" borderId="15" xfId="2" applyNumberFormat="1" applyFont="1" applyBorder="1" applyAlignment="1" applyProtection="1">
      <alignment horizontal="center" vertical="center"/>
      <protection locked="0"/>
    </xf>
    <xf numFmtId="0" fontId="10" fillId="6" borderId="0" xfId="0" applyFont="1" applyFill="1" applyAlignment="1" applyProtection="1">
      <alignment horizont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APP!$C$31</c:f>
              <c:strCache>
                <c:ptCount val="1"/>
                <c:pt idx="0">
                  <c:v>Percentual Sugerido</c:v>
                </c:pt>
              </c:strCache>
            </c:strRef>
          </c:tx>
          <c:dLbls>
            <c:showVal val="1"/>
            <c:showLeaderLines val="1"/>
          </c:dLbls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APP!$C$32:$C$37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74581196410169182"/>
          <c:y val="0.17467786315230238"/>
          <c:w val="0.2440228516543437"/>
          <c:h val="0.72707947760306402"/>
        </c:manualLayout>
      </c:layout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19049</xdr:colOff>
      <xdr:row>0</xdr:row>
      <xdr:rowOff>133350</xdr:rowOff>
    </xdr:from>
    <xdr:to>
      <xdr:col>3</xdr:col>
      <xdr:colOff>1038224</xdr:colOff>
      <xdr:row>5</xdr:row>
      <xdr:rowOff>133350</xdr:rowOff>
    </xdr:to>
    <xdr:sp macro="" textlink="">
      <xdr:nvSpPr>
        <xdr:cNvPr id="3" name="Retângulo 2"/>
        <xdr:cNvSpPr/>
      </xdr:nvSpPr>
      <xdr:spPr>
        <a:xfrm>
          <a:off x="428624" y="133350"/>
          <a:ext cx="7477125" cy="9525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pt-BR" sz="2900" b="1">
              <a:solidFill>
                <a:schemeClr val="bg2">
                  <a:lumMod val="25000"/>
                </a:schemeClr>
              </a:solidFill>
              <a:latin typeface="Cooper Std Black" pitchFamily="18" charset="0"/>
            </a:rPr>
            <a:t>Minha</a:t>
          </a:r>
          <a:r>
            <a:rPr lang="pt-BR" sz="3000" b="1">
              <a:solidFill>
                <a:schemeClr val="bg2">
                  <a:lumMod val="25000"/>
                </a:schemeClr>
              </a:solidFill>
              <a:latin typeface="Cooper Std Black" pitchFamily="18" charset="0"/>
            </a:rPr>
            <a:t> </a:t>
          </a:r>
          <a:r>
            <a:rPr lang="pt-BR" sz="2900" b="1">
              <a:solidFill>
                <a:schemeClr val="bg2">
                  <a:lumMod val="25000"/>
                </a:schemeClr>
              </a:solidFill>
              <a:latin typeface="Cooper Std Black" pitchFamily="18" charset="0"/>
            </a:rPr>
            <a:t>Planilha de Investimentos</a:t>
          </a:r>
        </a:p>
      </xdr:txBody>
    </xdr:sp>
    <xdr:clientData/>
  </xdr:twoCellAnchor>
  <xdr:twoCellAnchor editAs="oneCell">
    <xdr:from>
      <xdr:col>1</xdr:col>
      <xdr:colOff>66677</xdr:colOff>
      <xdr:row>1</xdr:row>
      <xdr:rowOff>95252</xdr:rowOff>
    </xdr:from>
    <xdr:to>
      <xdr:col>1</xdr:col>
      <xdr:colOff>762001</xdr:colOff>
      <xdr:row>5</xdr:row>
      <xdr:rowOff>28576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2" y="285752"/>
          <a:ext cx="695324" cy="69532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</xdr:row>
      <xdr:rowOff>38099</xdr:rowOff>
    </xdr:from>
    <xdr:to>
      <xdr:col>3</xdr:col>
      <xdr:colOff>1038225</xdr:colOff>
      <xdr:row>55</xdr:row>
      <xdr:rowOff>142874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F38"/>
  <sheetViews>
    <sheetView showGridLines="0" showRowColHeaders="0" tabSelected="1" workbookViewId="0">
      <selection activeCell="C28" sqref="C28:D28"/>
    </sheetView>
  </sheetViews>
  <sheetFormatPr defaultColWidth="0" defaultRowHeight="15"/>
  <cols>
    <col min="1" max="1" width="6.140625" customWidth="1"/>
    <col min="2" max="3" width="48.42578125" customWidth="1"/>
    <col min="4" max="4" width="15.7109375" customWidth="1"/>
    <col min="5" max="7" width="3.7109375" customWidth="1"/>
    <col min="8" max="11" width="9.140625" hidden="1" customWidth="1"/>
    <col min="12" max="16384" width="9.140625" hidden="1"/>
  </cols>
  <sheetData>
    <row r="7" spans="2:4" ht="15.75" thickBot="1"/>
    <row r="8" spans="2:4" ht="23.25">
      <c r="B8" s="14" t="s">
        <v>14</v>
      </c>
      <c r="C8" s="15"/>
      <c r="D8" s="16"/>
    </row>
    <row r="9" spans="2:4" ht="15.75">
      <c r="B9" s="20" t="s">
        <v>10</v>
      </c>
      <c r="C9" s="21"/>
      <c r="D9" s="49">
        <v>3000</v>
      </c>
    </row>
    <row r="10" spans="2:4" ht="15.75">
      <c r="B10" s="20" t="s">
        <v>11</v>
      </c>
      <c r="C10" s="21"/>
      <c r="D10" s="50">
        <v>6.0000000000000001E-3</v>
      </c>
    </row>
    <row r="11" spans="2:4" ht="16.5" thickBot="1">
      <c r="B11" s="22" t="s">
        <v>12</v>
      </c>
      <c r="C11" s="23"/>
      <c r="D11" s="27">
        <f>D9*30%</f>
        <v>900</v>
      </c>
    </row>
    <row r="12" spans="2:4" ht="15.75" thickBot="1"/>
    <row r="13" spans="2:4" ht="21">
      <c r="B13" s="17" t="s">
        <v>13</v>
      </c>
      <c r="C13" s="18"/>
      <c r="D13" s="19"/>
    </row>
    <row r="14" spans="2:4" ht="15.75">
      <c r="B14" s="20" t="s">
        <v>0</v>
      </c>
      <c r="C14" s="21"/>
      <c r="D14" s="51">
        <v>200</v>
      </c>
    </row>
    <row r="15" spans="2:4" ht="15.75">
      <c r="B15" s="20" t="s">
        <v>1</v>
      </c>
      <c r="C15" s="21"/>
      <c r="D15" s="52">
        <v>5</v>
      </c>
    </row>
    <row r="16" spans="2:4" ht="15.75">
      <c r="B16" s="20" t="s">
        <v>4</v>
      </c>
      <c r="C16" s="21"/>
      <c r="D16" s="53">
        <v>1.0789999999999999E-2</v>
      </c>
    </row>
    <row r="17" spans="1:5" ht="15.75">
      <c r="B17" s="28" t="s">
        <v>2</v>
      </c>
      <c r="C17" s="29"/>
      <c r="D17" s="47">
        <f>FV(taxa_mensal,qtd_anos*12,aporte*(-1))</f>
        <v>16755.382799697527</v>
      </c>
    </row>
    <row r="18" spans="1:5" ht="16.5" thickBot="1">
      <c r="B18" s="30" t="s">
        <v>3</v>
      </c>
      <c r="C18" s="31"/>
      <c r="D18" s="48">
        <f>patrimônio*rendimento_carteira</f>
        <v>100.53229679818516</v>
      </c>
    </row>
    <row r="19" spans="1:5" ht="15.75" thickBot="1">
      <c r="E19" s="7"/>
    </row>
    <row r="20" spans="1:5" ht="21.75" thickBot="1">
      <c r="B20" s="3" t="s">
        <v>15</v>
      </c>
      <c r="C20" s="4"/>
      <c r="D20" s="5" t="s">
        <v>16</v>
      </c>
    </row>
    <row r="21" spans="1:5" ht="15.75">
      <c r="A21" s="1">
        <v>2</v>
      </c>
      <c r="B21" s="24" t="s">
        <v>5</v>
      </c>
      <c r="C21" s="8">
        <f>FV($D$16,$A21*12,$D$14*(-1))</f>
        <v>5445.5254595290435</v>
      </c>
      <c r="D21" s="9">
        <f>C21*rendimento_carteira</f>
        <v>32.673152757174265</v>
      </c>
    </row>
    <row r="22" spans="1:5" ht="15.75">
      <c r="A22" s="1">
        <v>5</v>
      </c>
      <c r="B22" s="25" t="s">
        <v>6</v>
      </c>
      <c r="C22" s="10">
        <f>FV($D$16,$A22*12,$D$14*(-1))</f>
        <v>16755.382799697527</v>
      </c>
      <c r="D22" s="11">
        <f>C22*rendimento_carteira</f>
        <v>100.53229679818516</v>
      </c>
    </row>
    <row r="23" spans="1:5" ht="15.75">
      <c r="A23" s="1">
        <v>10</v>
      </c>
      <c r="B23" s="25" t="s">
        <v>7</v>
      </c>
      <c r="C23" s="10">
        <f>FV($D$16,$A23*12,$D$14*(-1))</f>
        <v>48656.842506034438</v>
      </c>
      <c r="D23" s="11">
        <f>C23*rendimento_carteira</f>
        <v>291.94105503620665</v>
      </c>
    </row>
    <row r="24" spans="1:5" ht="15.75">
      <c r="A24" s="1">
        <v>20</v>
      </c>
      <c r="B24" s="25" t="s">
        <v>8</v>
      </c>
      <c r="C24" s="10">
        <f>FV($D$16,$A24*12,$D$14*(-1))</f>
        <v>225039.68001941612</v>
      </c>
      <c r="D24" s="11">
        <f>C24*rendimento_carteira</f>
        <v>1350.2380801164968</v>
      </c>
    </row>
    <row r="25" spans="1:5" ht="16.5" thickBot="1">
      <c r="A25" s="1">
        <v>30</v>
      </c>
      <c r="B25" s="26" t="s">
        <v>9</v>
      </c>
      <c r="C25" s="12">
        <f>FV($D$16,$A25*12,$D$14*(-1))</f>
        <v>864433.93100094295</v>
      </c>
      <c r="D25" s="13">
        <f>C25*rendimento_carteira</f>
        <v>5186.6035860056581</v>
      </c>
    </row>
    <row r="26" spans="1:5">
      <c r="A26" s="1"/>
    </row>
    <row r="27" spans="1:5">
      <c r="A27" s="1"/>
    </row>
    <row r="28" spans="1:5" ht="15.75">
      <c r="B28" s="32" t="s">
        <v>17</v>
      </c>
      <c r="C28" s="54" t="s">
        <v>29</v>
      </c>
      <c r="D28" s="54"/>
    </row>
    <row r="29" spans="1:5" ht="15.75">
      <c r="B29" s="33" t="s">
        <v>19</v>
      </c>
      <c r="C29" s="34">
        <f>aporte</f>
        <v>200</v>
      </c>
      <c r="D29" s="34"/>
    </row>
    <row r="31" spans="1:5">
      <c r="B31" s="36" t="s">
        <v>20</v>
      </c>
      <c r="C31" s="36" t="s">
        <v>21</v>
      </c>
      <c r="D31" s="36" t="s">
        <v>22</v>
      </c>
    </row>
    <row r="32" spans="1:5">
      <c r="B32" s="2" t="s">
        <v>23</v>
      </c>
      <c r="C32" s="35">
        <f>VLOOKUP($C$28&amp;"-"&amp;B32,suporte!$A:$D,4,)</f>
        <v>0.3</v>
      </c>
      <c r="D32" s="38">
        <f>C32*$C$29</f>
        <v>60</v>
      </c>
    </row>
    <row r="33" spans="2:4">
      <c r="B33" s="2" t="s">
        <v>24</v>
      </c>
      <c r="C33" s="35">
        <f>VLOOKUP($C$28&amp;"-"&amp;B33,suporte!$A:$D,4,)</f>
        <v>0.5</v>
      </c>
      <c r="D33" s="38">
        <f t="shared" ref="D33:D37" si="0">C33*$C$29</f>
        <v>100</v>
      </c>
    </row>
    <row r="34" spans="2:4">
      <c r="B34" s="2" t="s">
        <v>25</v>
      </c>
      <c r="C34" s="35">
        <f>VLOOKUP($C$28&amp;"-"&amp;B34,suporte!$A:$D,4,)</f>
        <v>0.1</v>
      </c>
      <c r="D34" s="38">
        <f t="shared" si="0"/>
        <v>20</v>
      </c>
    </row>
    <row r="35" spans="2:4">
      <c r="B35" s="2" t="s">
        <v>26</v>
      </c>
      <c r="C35" s="35">
        <f>VLOOKUP($C$28&amp;"-"&amp;B35,suporte!$A:$D,4,)</f>
        <v>0.1</v>
      </c>
      <c r="D35" s="38">
        <f t="shared" si="0"/>
        <v>20</v>
      </c>
    </row>
    <row r="36" spans="2:4">
      <c r="B36" s="2" t="s">
        <v>27</v>
      </c>
      <c r="C36" s="35">
        <f>VLOOKUP($C$28&amp;"-"&amp;B36,suporte!$A:$D,4,)</f>
        <v>0</v>
      </c>
      <c r="D36" s="38">
        <f t="shared" si="0"/>
        <v>0</v>
      </c>
    </row>
    <row r="37" spans="2:4">
      <c r="B37" s="2" t="s">
        <v>28</v>
      </c>
      <c r="C37" s="35">
        <f>VLOOKUP($C$28&amp;"-"&amp;B37,suporte!$A:$D,4,)</f>
        <v>0</v>
      </c>
      <c r="D37" s="38">
        <f t="shared" si="0"/>
        <v>0</v>
      </c>
    </row>
    <row r="38" spans="2:4">
      <c r="B38" s="37"/>
      <c r="C38" s="37"/>
      <c r="D38" s="46">
        <f>SUM(D32:D37)</f>
        <v>200</v>
      </c>
    </row>
  </sheetData>
  <sheetProtection password="CF7A" sheet="1" objects="1" scenarios="1" selectLockedCells="1"/>
  <mergeCells count="13">
    <mergeCell ref="C29:D29"/>
    <mergeCell ref="C28:D28"/>
    <mergeCell ref="B20:C20"/>
    <mergeCell ref="B9:C9"/>
    <mergeCell ref="B10:C10"/>
    <mergeCell ref="B11:C11"/>
    <mergeCell ref="B14:C14"/>
    <mergeCell ref="B15:C15"/>
    <mergeCell ref="B16:C16"/>
    <mergeCell ref="B17:C17"/>
    <mergeCell ref="B18:C18"/>
    <mergeCell ref="B8:D8"/>
    <mergeCell ref="B13:D13"/>
  </mergeCells>
  <dataValidations count="1">
    <dataValidation type="list" allowBlank="1" showInputMessage="1" showErrorMessage="1" sqref="C28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A27" sqref="A27"/>
    </sheetView>
  </sheetViews>
  <sheetFormatPr defaultRowHeight="15"/>
  <cols>
    <col min="1" max="1" width="33.85546875" bestFit="1" customWidth="1"/>
    <col min="2" max="2" width="14.7109375" bestFit="1" customWidth="1"/>
    <col min="3" max="3" width="19" bestFit="1" customWidth="1"/>
    <col min="6" max="6" width="18.5703125" bestFit="1" customWidth="1"/>
  </cols>
  <sheetData>
    <row r="2" spans="1:7">
      <c r="A2" s="44" t="s">
        <v>51</v>
      </c>
      <c r="B2" s="45" t="s">
        <v>30</v>
      </c>
      <c r="C2" s="45" t="s">
        <v>20</v>
      </c>
      <c r="D2" s="45" t="s">
        <v>38</v>
      </c>
      <c r="G2" s="6"/>
    </row>
    <row r="3" spans="1:7">
      <c r="A3" s="39" t="s">
        <v>31</v>
      </c>
      <c r="B3" t="s">
        <v>29</v>
      </c>
      <c r="C3" s="2" t="s">
        <v>23</v>
      </c>
      <c r="D3" s="6">
        <v>0.3</v>
      </c>
    </row>
    <row r="4" spans="1:7">
      <c r="A4" s="39" t="s">
        <v>32</v>
      </c>
      <c r="B4" t="s">
        <v>29</v>
      </c>
      <c r="C4" s="2" t="s">
        <v>24</v>
      </c>
      <c r="D4" s="6">
        <v>0.5</v>
      </c>
    </row>
    <row r="5" spans="1:7">
      <c r="A5" s="39" t="s">
        <v>33</v>
      </c>
      <c r="B5" t="s">
        <v>29</v>
      </c>
      <c r="C5" s="2" t="s">
        <v>25</v>
      </c>
      <c r="D5" s="6">
        <v>0.1</v>
      </c>
    </row>
    <row r="6" spans="1:7">
      <c r="A6" s="39" t="s">
        <v>34</v>
      </c>
      <c r="B6" t="s">
        <v>29</v>
      </c>
      <c r="C6" s="2" t="s">
        <v>26</v>
      </c>
      <c r="D6" s="6">
        <v>0.1</v>
      </c>
    </row>
    <row r="7" spans="1:7">
      <c r="A7" s="39" t="s">
        <v>35</v>
      </c>
      <c r="B7" t="s">
        <v>29</v>
      </c>
      <c r="C7" s="2" t="s">
        <v>27</v>
      </c>
      <c r="D7" s="6">
        <v>0</v>
      </c>
    </row>
    <row r="8" spans="1:7" ht="15.75" thickBot="1">
      <c r="A8" s="40" t="s">
        <v>36</v>
      </c>
      <c r="B8" s="41" t="s">
        <v>29</v>
      </c>
      <c r="C8" s="42" t="s">
        <v>28</v>
      </c>
      <c r="D8" s="43">
        <v>0</v>
      </c>
    </row>
    <row r="9" spans="1:7">
      <c r="A9" t="s">
        <v>39</v>
      </c>
      <c r="B9" t="s">
        <v>37</v>
      </c>
      <c r="C9" s="2" t="s">
        <v>23</v>
      </c>
      <c r="D9" s="6">
        <v>0.32</v>
      </c>
    </row>
    <row r="10" spans="1:7">
      <c r="A10" t="s">
        <v>40</v>
      </c>
      <c r="B10" t="s">
        <v>37</v>
      </c>
      <c r="C10" s="2" t="s">
        <v>24</v>
      </c>
      <c r="D10" s="6">
        <v>0.35</v>
      </c>
    </row>
    <row r="11" spans="1:7">
      <c r="A11" t="s">
        <v>41</v>
      </c>
      <c r="B11" t="s">
        <v>37</v>
      </c>
      <c r="C11" s="2" t="s">
        <v>25</v>
      </c>
      <c r="D11" s="6">
        <v>0.08</v>
      </c>
    </row>
    <row r="12" spans="1:7">
      <c r="A12" t="s">
        <v>42</v>
      </c>
      <c r="B12" t="s">
        <v>37</v>
      </c>
      <c r="C12" s="2" t="s">
        <v>26</v>
      </c>
      <c r="D12" s="6">
        <v>0.05</v>
      </c>
    </row>
    <row r="13" spans="1:7">
      <c r="A13" t="s">
        <v>43</v>
      </c>
      <c r="B13" t="s">
        <v>37</v>
      </c>
      <c r="C13" s="2" t="s">
        <v>27</v>
      </c>
      <c r="D13" s="6">
        <v>0.1</v>
      </c>
    </row>
    <row r="14" spans="1:7" ht="15.75" thickBot="1">
      <c r="A14" s="41" t="s">
        <v>44</v>
      </c>
      <c r="B14" s="41" t="s">
        <v>37</v>
      </c>
      <c r="C14" s="42" t="s">
        <v>28</v>
      </c>
      <c r="D14" s="43">
        <v>0.1</v>
      </c>
    </row>
    <row r="15" spans="1:7">
      <c r="A15" t="s">
        <v>45</v>
      </c>
      <c r="B15" t="s">
        <v>18</v>
      </c>
      <c r="C15" s="2" t="s">
        <v>23</v>
      </c>
      <c r="D15" s="6">
        <v>0.5</v>
      </c>
    </row>
    <row r="16" spans="1:7">
      <c r="A16" t="s">
        <v>46</v>
      </c>
      <c r="B16" t="s">
        <v>18</v>
      </c>
      <c r="C16" s="2" t="s">
        <v>24</v>
      </c>
      <c r="D16" s="6">
        <v>0.1</v>
      </c>
    </row>
    <row r="17" spans="1:4">
      <c r="A17" t="s">
        <v>47</v>
      </c>
      <c r="B17" t="s">
        <v>18</v>
      </c>
      <c r="C17" s="2" t="s">
        <v>25</v>
      </c>
      <c r="D17" s="6">
        <v>0.05</v>
      </c>
    </row>
    <row r="18" spans="1:4">
      <c r="A18" t="s">
        <v>48</v>
      </c>
      <c r="B18" t="s">
        <v>18</v>
      </c>
      <c r="C18" s="2" t="s">
        <v>26</v>
      </c>
      <c r="D18" s="6">
        <v>0.05</v>
      </c>
    </row>
    <row r="19" spans="1:4">
      <c r="A19" t="s">
        <v>49</v>
      </c>
      <c r="B19" t="s">
        <v>18</v>
      </c>
      <c r="C19" s="2" t="s">
        <v>27</v>
      </c>
      <c r="D19" s="6">
        <v>0.2</v>
      </c>
    </row>
    <row r="20" spans="1:4">
      <c r="A20" t="s">
        <v>50</v>
      </c>
      <c r="B20" t="s">
        <v>18</v>
      </c>
      <c r="C20" s="2" t="s">
        <v>28</v>
      </c>
      <c r="D20" s="6">
        <v>0.1</v>
      </c>
    </row>
  </sheetData>
  <sheetProtection password="CF7A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suporte</vt:lpstr>
      <vt:lpstr>aporte</vt:lpstr>
      <vt:lpstr>patrimônio</vt:lpstr>
      <vt:lpstr>qtd_anos</vt:lpstr>
      <vt:lpstr>rendimento_carteira</vt:lpstr>
      <vt:lpstr>salario</vt:lpstr>
      <vt:lpstr>sugestao_investimento</vt:lpstr>
      <vt:lpstr>taxa_mensal</vt:lpstr>
    </vt:vector>
  </TitlesOfParts>
  <Company>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2025-06-28T13:57:28Z</dcterms:created>
  <dcterms:modified xsi:type="dcterms:W3CDTF">2025-06-28T15:40:08Z</dcterms:modified>
</cp:coreProperties>
</file>