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e72ea7f405bf34/Documents/Data Analytics Bootcamp/Homework/Homework 1 Due 20190824/"/>
    </mc:Choice>
  </mc:AlternateContent>
  <xr:revisionPtr revIDLastSave="40" documentId="13_ncr:1_{96A5F295-9147-40E9-A287-8648221C1DE9}" xr6:coauthVersionLast="43" xr6:coauthVersionMax="43" xr10:uidLastSave="{7BECBAE5-1F45-4DB3-AD99-E2E7DD930DF4}"/>
  <bookViews>
    <workbookView xWindow="57480" yWindow="-120" windowWidth="29040" windowHeight="17640" xr2:uid="{00000000-000D-0000-FFFF-FFFF00000000}"/>
  </bookViews>
  <sheets>
    <sheet name="Data" sheetId="1" r:id="rId1"/>
    <sheet name="Campaigns by Category" sheetId="4" r:id="rId2"/>
    <sheet name="Campaigns by Subcategory" sheetId="8" r:id="rId3"/>
    <sheet name="State Trend" sheetId="10" r:id="rId4"/>
    <sheet name="Bonus" sheetId="11" r:id="rId5"/>
  </sheets>
  <definedNames>
    <definedName name="_xlnm._FilterDatabase" localSheetId="0" hidden="1">Data!$A$1:$R$4115</definedName>
    <definedName name="_xlcn.WorksheetConnection_StarterBook_Solved.xlsxCampaigns1" hidden="1">Campaigns[]</definedName>
  </definedNames>
  <calcPr calcId="191029"/>
  <pivotCaches>
    <pivotCache cacheId="3" r:id="rId6"/>
    <pivotCache cacheId="6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mpaigns" name="Campaigns" connection="WorksheetConnection_StarterBook_Solved.xlsx!Campaig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2" i="11"/>
  <c r="F3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500A8E-E019-4A75-8437-DA77F44CC56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92F6A57-98B9-48D3-8A36-BB66F903713C}" name="WorksheetConnection_StarterBook_Solved.xlsx!Campaigns" type="102" refreshedVersion="6" minRefreshableVersion="5">
    <extLst>
      <ext xmlns:x15="http://schemas.microsoft.com/office/spreadsheetml/2010/11/main" uri="{DE250136-89BD-433C-8126-D09CA5730AF9}">
        <x15:connection id="Campaigns" autoDelete="1">
          <x15:rangePr sourceName="_xlcn.WorksheetConnection_StarterBook_Solved.xlsxCampaigns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Campaigns].[country].[All]}"/>
    <s v="{[Campaigns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<sst xmlns="http://schemas.openxmlformats.org/spreadsheetml/2006/main" count="24821" uniqueCount="8403">
  <si>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</si>
  <si>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</si>
  <si>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</si>
  <si>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</si>
  <si>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</si>
  <si>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</si>
  <si>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</si>
  <si>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</si>
  <si>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</si>
  <si>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</si>
  <si>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</si>
  <si>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</si>
  <si>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</si>
  <si>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</si>
  <si>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</si>
  <si>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</si>
  <si>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</si>
  <si>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</si>
  <si>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</si>
  <si>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</si>
  <si>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</si>
  <si>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</si>
  <si>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</si>
  <si>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</si>
  <si>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</si>
  <si>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</si>
  <si>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</si>
  <si>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</si>
  <si>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</si>
  <si>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</si>
  <si>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</si>
  <si>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</si>
  <si>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</si>
  <si>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</si>
  <si>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</si>
  <si>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</si>
  <si>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</si>
  <si>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</si>
  <si>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</si>
  <si>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</si>
  <si>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</si>
  <si>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</si>
  <si>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</si>
  <si>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</si>
  <si>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</si>
  <si>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</si>
  <si>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</si>
  <si>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</si>
  <si>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</si>
  <si>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</si>
  <si>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</si>
  <si>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</si>
  <si>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</si>
  <si>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</si>
  <si>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</si>
  <si>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</si>
  <si>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</si>
  <si>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</si>
  <si>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</si>
  <si>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</si>
  <si>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</si>
  <si>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</si>
  <si>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</si>
  <si>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</si>
  <si>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</si>
  <si>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</si>
  <si>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</si>
  <si>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</si>
  <si>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</si>
  <si>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</si>
  <si>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</si>
  <si>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</si>
  <si>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</si>
  <si>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</si>
  <si>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</si>
  <si>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</si>
  <si>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</si>
  <si>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</si>
  <si>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</si>
  <si>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</si>
  <si>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</si>
  <si>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</si>
  <si>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</si>
  <si>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</si>
  <si>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</si>
  <si>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</si>
  <si>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</si>
  <si>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</si>
  <si>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</si>
  <si>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</si>
  <si>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</si>
  <si>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</si>
  <si>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</si>
  <si>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</si>
  <si>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</si>
  <si>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</si>
  <si>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</si>
  <si>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</si>
  <si>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</si>
  <si>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</si>
  <si>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</si>
  <si>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</si>
  <si>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</si>
  <si>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</si>
  <si>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</si>
  <si>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</si>
  <si>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</si>
  <si>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</si>
  <si>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</si>
  <si>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</si>
  <si>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</si>
  <si>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</si>
  <si>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</si>
  <si>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</si>
  <si>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</si>
  <si>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</si>
  <si>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</si>
  <si>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</si>
  <si>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</si>
  <si>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</si>
  <si>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</si>
  <si>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</si>
  <si>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</si>
  <si>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</si>
  <si>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</si>
  <si>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</si>
  <si>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</si>
  <si>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</si>
  <si>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</si>
  <si>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</si>
  <si>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</si>
  <si>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</si>
  <si>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</si>
  <si>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</si>
  <si>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</si>
  <si>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</si>
  <si>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</si>
  <si>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</si>
  <si>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</si>
  <si>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</si>
  <si>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</si>
  <si>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</si>
  <si>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</si>
  <si>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</si>
  <si>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</si>
  <si>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</si>
  <si>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</si>
  <si>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</si>
  <si>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</si>
  <si>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</si>
  <si>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</si>
  <si>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</si>
  <si>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</si>
  <si>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</si>
  <si>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</si>
  <si>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</si>
  <si>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</si>
  <si>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</si>
  <si>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</si>
  <si>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</si>
  <si>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</si>
  <si>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</si>
  <si>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</si>
  <si>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</si>
  <si>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</si>
  <si>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</si>
  <si>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</si>
  <si>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</si>
  <si>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</si>
  <si>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</si>
  <si>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</si>
  <si>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</si>
  <si>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</si>
  <si>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</si>
  <si>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</si>
  <si>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</si>
  <si>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</si>
  <si>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</si>
  <si>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</si>
  <si>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</si>
  <si>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</si>
  <si>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</si>
  <si>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</si>
  <si>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</si>
  <si>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</si>
  <si>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</si>
  <si>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</si>
  <si>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</si>
  <si>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</si>
  <si>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</si>
  <si>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</si>
  <si>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</si>
  <si>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</si>
  <si>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</si>
  <si>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</si>
  <si>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</si>
  <si>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</si>
  <si>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</si>
  <si>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</si>
  <si>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</si>
  <si>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</si>
  <si>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</si>
  <si>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</si>
  <si>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</si>
  <si>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</si>
  <si>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</si>
  <si>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</si>
  <si>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</si>
  <si>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</si>
  <si>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</si>
  <si>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</si>
  <si>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</si>
  <si>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</si>
  <si>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</si>
  <si>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</si>
  <si>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</si>
  <si>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</si>
  <si>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</si>
  <si>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</si>
  <si>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</si>
  <si>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</si>
  <si>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</si>
  <si>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</si>
  <si>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</si>
  <si>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</si>
  <si>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</si>
  <si>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</si>
  <si>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</si>
  <si>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</si>
  <si>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</si>
  <si>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</si>
  <si>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</si>
  <si>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</si>
  <si>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</si>
  <si>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</si>
  <si>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</si>
  <si>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</si>
  <si>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</si>
  <si>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</si>
  <si>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</si>
  <si>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</si>
  <si>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</si>
  <si>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</si>
  <si>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</si>
  <si>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</si>
  <si>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</si>
  <si>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</si>
  <si>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</si>
  <si>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</si>
  <si>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</si>
  <si>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</si>
  <si>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</si>
  <si>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</si>
  <si>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</si>
  <si>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</si>
  <si>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</si>
  <si>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</si>
  <si>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</si>
  <si>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</si>
  <si>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</si>
  <si>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</si>
  <si>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</si>
  <si>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</si>
  <si>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</si>
  <si>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</si>
  <si>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</si>
  <si>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</si>
  <si>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</si>
  <si>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</si>
  <si>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</si>
  <si>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</si>
  <si>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</si>
  <si>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</si>
  <si>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</si>
  <si>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</si>
  <si>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</si>
  <si>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</si>
  <si>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</si>
  <si>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</si>
  <si>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</si>
  <si>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</si>
  <si>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</si>
  <si>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</si>
  <si>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</si>
  <si>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</si>
  <si>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</si>
  <si>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</si>
  <si>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</si>
  <si>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</si>
  <si>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</si>
  <si>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</si>
  <si>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</si>
  <si>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</si>
  <si>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</si>
  <si>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</si>
  <si>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</si>
  <si>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</si>
  <si>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</si>
  <si>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</si>
  <si>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</si>
  <si>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</si>
  <si>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</si>
  <si>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</si>
  <si>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</si>
  <si>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</si>
  <si>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</si>
  <si>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</si>
  <si>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</si>
  <si>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</si>
  <si>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</si>
  <si>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</si>
  <si>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</si>
  <si>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</si>
  <si>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</si>
  <si>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</si>
  <si>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</si>
  <si>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</si>
  <si>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</si>
  <si>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</si>
  <si>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</si>
  <si>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</si>
  <si>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</si>
  <si>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</si>
  <si>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</si>
  <si>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</si>
  <si>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</si>
  <si>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</si>
  <si>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</si>
  <si>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</si>
  <si>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</si>
  <si>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</si>
  <si>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</si>
  <si>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</si>
  <si>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</si>
  <si>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</si>
  <si>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</si>
  <si>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</si>
  <si>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</si>
  <si>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</si>
  <si>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</si>
  <si>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</si>
  <si>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</si>
  <si>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</si>
  <si>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</si>
  <si>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</si>
  <si>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</si>
  <si>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</si>
  <si>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</si>
  <si>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</si>
  <si>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</si>
  <si>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</si>
  <si>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</si>
  <si>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</si>
  <si>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</si>
  <si>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</si>
  <si>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</si>
  <si>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</si>
  <si>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</si>
  <si>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</si>
  <si>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</si>
  <si>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</si>
  <si>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</si>
  <si>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</si>
  <si>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</si>
  <si>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</si>
  <si>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</si>
  <si>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</si>
  <si>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</si>
  <si>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</si>
  <si>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</si>
  <si>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</si>
  <si>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</si>
  <si>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</si>
  <si>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</si>
  <si>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</si>
  <si>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</si>
  <si>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</si>
  <si>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</si>
  <si>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</si>
  <si>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</si>
  <si>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</si>
  <si>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</si>
  <si>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</si>
  <si>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</si>
  <si>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</si>
  <si>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</si>
  <si>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</si>
  <si>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</si>
  <si>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</si>
  <si>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</si>
  <si>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</si>
  <si>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</si>
  <si>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</si>
  <si>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</si>
  <si>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</si>
  <si>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</si>
  <si>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</si>
  <si>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</si>
  <si>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</si>
  <si>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</si>
  <si>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</si>
  <si>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</si>
  <si>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</si>
  <si>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</si>
  <si>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</si>
  <si>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</si>
  <si>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</si>
  <si>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</si>
  <si>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</si>
  <si>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</si>
  <si>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</si>
  <si>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</si>
  <si>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</si>
  <si>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</si>
  <si>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</si>
  <si>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</si>
  <si>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</si>
  <si>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</si>
  <si>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</si>
  <si>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</si>
  <si>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</si>
  <si>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</si>
  <si>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</si>
  <si>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</si>
  <si>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</si>
  <si>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</si>
  <si>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</si>
  <si>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</si>
  <si>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</si>
  <si>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</si>
  <si>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</si>
  <si>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</si>
  <si>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</si>
  <si>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</si>
  <si>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</si>
  <si>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</si>
  <si>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</si>
  <si>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</si>
  <si>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</si>
  <si>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</si>
  <si>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</si>
  <si>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</si>
  <si>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</si>
  <si>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</si>
  <si>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</si>
  <si>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</si>
  <si>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</si>
  <si>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</si>
  <si>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</si>
  <si>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</si>
  <si>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</si>
  <si>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</si>
  <si>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</si>
  <si>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</si>
  <si>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</si>
  <si>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</si>
  <si>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</si>
  <si>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</si>
  <si>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</si>
  <si>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</si>
  <si>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</si>
  <si>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</si>
  <si>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</si>
  <si>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</si>
  <si>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</si>
  <si>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</si>
  <si>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</si>
  <si>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</si>
  <si>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</si>
  <si>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</si>
  <si>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</si>
  <si>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</si>
  <si>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</si>
  <si>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</si>
  <si>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</si>
  <si>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</si>
  <si>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</si>
  <si>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</si>
  <si>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</si>
  <si>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</si>
  <si>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</si>
  <si>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</si>
  <si>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</si>
  <si>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</si>
  <si>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</si>
  <si>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</si>
  <si>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</si>
  <si>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</si>
  <si>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</si>
  <si>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</si>
  <si>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</si>
  <si>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</si>
  <si>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</si>
  <si>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</si>
  <si>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</si>
  <si>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</si>
  <si>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</si>
  <si>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</si>
  <si>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</si>
  <si>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</si>
  <si>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</si>
  <si>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</si>
  <si>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</si>
  <si>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</si>
  <si>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</si>
  <si>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</si>
  <si>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</si>
  <si>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</si>
  <si>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</si>
  <si>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</si>
  <si>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</si>
  <si>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</si>
  <si>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</si>
  <si>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</si>
  <si>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</si>
  <si>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</si>
  <si>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</si>
  <si>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</si>
  <si>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</si>
  <si>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</si>
  <si>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</si>
  <si>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</si>
  <si>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</si>
  <si>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</si>
  <si>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</si>
  <si>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</si>
  <si>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</si>
  <si>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</si>
  <si>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</si>
  <si>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</si>
  <si>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</si>
  <si>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</si>
  <si>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</si>
  <si>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</si>
  <si>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</si>
  <si>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</si>
  <si>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</si>
  <si>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</si>
  <si>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</si>
  <si>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</si>
  <si>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</si>
  <si>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</si>
  <si>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</si>
  <si>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</si>
  <si>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</si>
  <si>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</si>
  <si>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</si>
  <si>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</si>
  <si>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</si>
  <si>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</si>
  <si>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</si>
  <si>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</si>
  <si>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</si>
  <si>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</si>
  <si>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</si>
  <si>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</si>
  <si>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</si>
  <si>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</si>
  <si>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</si>
  <si>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</si>
  <si>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</si>
  <si>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</si>
  <si>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</si>
  <si>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</si>
  <si>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</si>
  <si>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</si>
  <si>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</si>
  <si>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</si>
  <si>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</si>
  <si>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</si>
  <si>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</si>
  <si>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</si>
  <si>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</si>
  <si>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</si>
  <si>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</si>
  <si>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</si>
  <si>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</si>
  <si>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</si>
  <si>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</si>
  <si>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</si>
  <si>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</si>
  <si>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</si>
  <si>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</si>
  <si>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</si>
  <si>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</si>
  <si>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</si>
  <si>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</si>
  <si>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</si>
  <si>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</si>
  <si>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</si>
  <si>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</si>
  <si>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</si>
  <si>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</si>
  <si>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</si>
  <si>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</si>
  <si>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</si>
  <si>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</si>
  <si>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</si>
  <si>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</si>
  <si>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</si>
  <si>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</si>
  <si>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</si>
  <si>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</si>
  <si>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</si>
  <si>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</si>
  <si>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</si>
  <si>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</si>
  <si>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</si>
  <si>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</si>
  <si>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</si>
  <si>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</si>
  <si>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</si>
  <si>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</si>
  <si>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</si>
  <si>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</si>
  <si>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</si>
  <si>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</si>
  <si>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</si>
  <si>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</si>
  <si>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</si>
  <si>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</si>
  <si>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</si>
  <si>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</si>
  <si>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</si>
  <si>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</si>
  <si>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</si>
  <si>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</si>
  <si>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</si>
  <si>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</si>
  <si>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</si>
  <si>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</si>
  <si>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</si>
  <si>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</si>
  <si>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</si>
  <si>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</si>
  <si>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</si>
  <si>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</si>
  <si>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</si>
  <si>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</si>
  <si>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</si>
  <si>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</si>
  <si>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</si>
  <si>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</si>
  <si>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</si>
  <si>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</si>
  <si>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</si>
  <si>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</si>
  <si>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</si>
  <si>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</si>
  <si>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</si>
  <si>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</si>
  <si>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</si>
  <si>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</si>
  <si>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</si>
  <si>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</si>
  <si>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</si>
  <si>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</si>
  <si>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</si>
  <si>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</si>
  <si>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</si>
  <si>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</si>
  <si>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</si>
  <si>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</si>
  <si>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</si>
  <si>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</si>
  <si>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</si>
  <si>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</si>
  <si>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</si>
  <si>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</si>
  <si>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</si>
  <si>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</si>
  <si>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</si>
  <si>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</si>
  <si>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</si>
  <si>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</si>
  <si>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</si>
  <si>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</si>
  <si>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</si>
  <si>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</si>
  <si>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</si>
  <si>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</si>
  <si>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</si>
  <si>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</si>
  <si>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</si>
  <si>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</si>
  <si>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</si>
  <si>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</si>
  <si>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</si>
  <si>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</si>
  <si>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</si>
  <si>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</si>
  <si>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</si>
  <si>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</si>
  <si>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</si>
  <si>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</si>
  <si>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</si>
  <si>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</si>
  <si>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</si>
  <si>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</si>
  <si>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</si>
  <si>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</si>
  <si>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</si>
  <si>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</si>
  <si>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</si>
  <si>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</si>
  <si>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</si>
  <si>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</si>
  <si>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</si>
  <si>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</si>
  <si>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</si>
  <si>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</si>
  <si>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</si>
  <si>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</si>
  <si>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</si>
  <si>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</si>
  <si>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</si>
  <si>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</si>
  <si>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</si>
  <si>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</si>
  <si>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</si>
  <si>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</si>
  <si>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</si>
  <si>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</si>
  <si>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</si>
  <si>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</si>
  <si>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</si>
  <si>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</si>
  <si>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</si>
  <si>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</si>
  <si>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</si>
  <si>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</si>
  <si>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</si>
  <si>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</si>
  <si>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</si>
  <si>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</si>
  <si>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</si>
  <si>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</si>
  <si>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</si>
  <si>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</si>
  <si>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</si>
  <si>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</si>
  <si>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</si>
  <si>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</si>
  <si>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</si>
  <si>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</si>
  <si>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</si>
  <si>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</si>
  <si>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</si>
  <si>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</si>
  <si>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</si>
  <si>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</si>
  <si>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</si>
  <si>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</si>
  <si>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</si>
  <si>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</si>
  <si>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</si>
  <si>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</si>
  <si>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</si>
  <si>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</si>
  <si>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</si>
  <si>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</si>
  <si>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</si>
  <si>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</si>
  <si>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</si>
  <si>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</si>
  <si>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</si>
  <si>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</si>
  <si>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</si>
  <si>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</si>
  <si>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</si>
  <si>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</si>
  <si>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</si>
  <si>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</si>
  <si>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</si>
  <si>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</si>
  <si>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</si>
  <si>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</si>
  <si>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</si>
  <si>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</si>
  <si>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</si>
  <si>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</si>
  <si>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</si>
  <si>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</si>
  <si>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</si>
  <si>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</si>
  <si>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</si>
  <si>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</si>
  <si>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</si>
  <si>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</si>
  <si>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</si>
  <si>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</si>
  <si>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</si>
  <si>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</si>
  <si>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</si>
  <si>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</si>
  <si>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</si>
  <si>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</si>
  <si>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</si>
  <si>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</si>
  <si>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</si>
  <si>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</si>
  <si>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</si>
  <si>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</si>
  <si>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</si>
  <si>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</si>
  <si>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</si>
  <si>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</si>
  <si>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</si>
  <si>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</si>
  <si>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</si>
  <si>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</si>
  <si>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</si>
  <si>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</si>
  <si>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</si>
  <si>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</si>
  <si>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</si>
  <si>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</si>
  <si>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</si>
  <si>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</si>
  <si>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</si>
  <si>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</si>
  <si>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</si>
  <si>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</si>
  <si>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</si>
  <si>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</si>
  <si>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</si>
  <si>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</si>
  <si>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</si>
  <si>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</si>
  <si>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</si>
  <si>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</si>
  <si>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</si>
  <si>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</si>
  <si>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</si>
  <si>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</si>
  <si>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</si>
  <si>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</si>
  <si>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</si>
  <si>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</si>
  <si>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</si>
  <si>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</si>
  <si>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</si>
  <si>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</si>
  <si>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</si>
  <si>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</si>
  <si>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</si>
  <si>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</si>
  <si>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</si>
  <si>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</si>
  <si>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</si>
  <si>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</si>
  <si>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</si>
  <si>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</si>
  <si>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</si>
  <si>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</si>
  <si>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</si>
  <si>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</si>
  <si>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</si>
  <si>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</si>
  <si>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</si>
  <si>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</si>
  <si>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</si>
  <si>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</si>
  <si>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</si>
  <si>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</si>
  <si>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</si>
  <si>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</si>
  <si>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</si>
  <si>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</si>
  <si>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</si>
  <si>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</si>
  <si>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</si>
  <si>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</si>
  <si>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</si>
  <si>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</si>
  <si>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</si>
  <si>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</si>
  <si>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</si>
  <si>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</si>
  <si>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</si>
  <si>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</si>
  <si>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</si>
  <si>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</si>
  <si>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</si>
  <si>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</si>
  <si>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</si>
  <si>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</si>
  <si>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</si>
  <si>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</si>
  <si>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</si>
  <si>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</si>
  <si>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</si>
  <si>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</si>
  <si>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</si>
  <si>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</si>
  <si>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</si>
  <si>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</si>
  <si>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</si>
  <si>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</si>
  <si>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</si>
  <si>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</si>
  <si>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</si>
  <si>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</si>
  <si>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</si>
  <si>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</si>
  <si>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</si>
  <si>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</si>
  <si>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</si>
  <si>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</si>
  <si>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</si>
  <si>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</si>
  <si>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</si>
  <si>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</si>
  <si>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</si>
  <si>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</si>
  <si>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</si>
  <si>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</si>
  <si>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</si>
  <si>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</si>
  <si>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</si>
  <si>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</si>
  <si>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</si>
  <si>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</si>
  <si>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</si>
  <si>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</si>
  <si>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</si>
  <si>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</si>
  <si>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</si>
  <si>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</si>
  <si>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</si>
  <si>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</si>
  <si>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</si>
  <si>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</si>
  <si>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</si>
  <si>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</si>
  <si>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</si>
  <si>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</si>
  <si>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</si>
  <si>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</si>
  <si>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</si>
  <si>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</si>
  <si>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</si>
  <si>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</si>
  <si>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</si>
  <si>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</si>
  <si>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</si>
  <si>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</si>
  <si>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</si>
  <si>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</si>
  <si>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</si>
  <si>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</si>
  <si>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</si>
  <si>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</si>
  <si>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</si>
  <si>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</si>
  <si>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</si>
  <si>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</si>
  <si>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</si>
  <si>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</si>
  <si>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</si>
  <si>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</si>
  <si>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</si>
  <si>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</si>
  <si>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</si>
  <si>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</si>
  <si>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</si>
  <si>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</si>
  <si>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</si>
  <si>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</si>
  <si>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</si>
  <si>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</si>
  <si>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</si>
  <si>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</si>
  <si>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</si>
  <si>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</si>
  <si>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</si>
  <si>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</si>
  <si>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</si>
  <si>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</si>
  <si>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</si>
  <si>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</si>
  <si>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</si>
  <si>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</si>
  <si>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</si>
  <si>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</si>
  <si>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</si>
  <si>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</si>
  <si>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</si>
  <si>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</si>
  <si>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</si>
  <si>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</si>
  <si>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</si>
  <si>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</si>
  <si>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</si>
  <si>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</si>
  <si>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</si>
  <si>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</si>
  <si>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</si>
  <si>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</si>
  <si>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</si>
  <si>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</si>
  <si>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</si>
  <si>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</si>
  <si>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</si>
  <si>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</si>
  <si>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</si>
  <si>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</si>
  <si>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</si>
  <si>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</si>
  <si>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</si>
  <si>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</si>
  <si>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</si>
  <si>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</si>
  <si>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</si>
  <si>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</si>
  <si>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</si>
  <si>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</si>
  <si>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</si>
  <si>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</si>
  <si>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</si>
  <si>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</si>
  <si>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</si>
  <si>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</si>
  <si>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</si>
  <si>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</si>
  <si>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</si>
  <si>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</si>
  <si>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</si>
  <si>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</si>
  <si>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</si>
  <si>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</si>
  <si>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</si>
  <si>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</si>
  <si>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</si>
  <si>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</si>
  <si>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</si>
  <si>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</si>
  <si>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</si>
  <si>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</si>
  <si>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</si>
  <si>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</si>
  <si>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</si>
  <si>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</si>
  <si>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</si>
  <si>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</si>
  <si>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</si>
  <si>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</si>
  <si>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</si>
  <si>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</si>
  <si>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</si>
  <si>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</si>
  <si>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</si>
  <si>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</si>
  <si>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</si>
  <si>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</si>
  <si>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</si>
  <si>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</si>
  <si>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</si>
  <si>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</si>
  <si>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</si>
  <si>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</si>
  <si>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</si>
  <si>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</si>
  <si>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</si>
  <si>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</si>
  <si>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</si>
  <si>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</si>
  <si>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</si>
  <si>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</si>
  <si>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</si>
  <si>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</si>
  <si>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</si>
  <si>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</si>
  <si>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</si>
  <si>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</si>
  <si>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</si>
  <si>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</si>
  <si>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</si>
  <si>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</si>
  <si>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</si>
  <si>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</si>
  <si>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</si>
  <si>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</si>
  <si>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</si>
  <si>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</si>
  <si>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</si>
  <si>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</si>
  <si>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</si>
  <si>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</si>
  <si>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</si>
  <si>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</si>
  <si>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</si>
  <si>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</si>
  <si>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</si>
  <si>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</si>
  <si>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</si>
  <si>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</si>
  <si>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</si>
  <si>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</si>
  <si>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</si>
  <si>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</si>
  <si>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</si>
  <si>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</si>
  <si>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</si>
  <si>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</si>
  <si>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</si>
  <si>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</si>
  <si>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</si>
  <si>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</si>
  <si>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</si>
  <si>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</si>
  <si>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</si>
  <si>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</si>
  <si>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</si>
  <si>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</si>
  <si>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</si>
  <si>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</si>
  <si>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</si>
  <si>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</si>
  <si>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</si>
  <si>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</si>
  <si>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</si>
  <si>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</si>
  <si>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</si>
  <si>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</si>
  <si>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</si>
  <si>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</si>
  <si>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</si>
  <si>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</si>
  <si>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</si>
  <si>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</si>
  <si>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</si>
  <si>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</si>
  <si>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</si>
  <si>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</si>
  <si>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</si>
  <si>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</si>
  <si>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</si>
  <si>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</si>
  <si>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</si>
  <si>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</si>
  <si>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</si>
  <si>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</si>
  <si>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</si>
  <si>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</si>
  <si>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</si>
  <si>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</si>
  <si>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</si>
  <si>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</si>
  <si>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</si>
  <si>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</si>
  <si>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</si>
  <si>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</si>
  <si>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</si>
  <si>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</si>
  <si>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</si>
  <si>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</si>
  <si>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</si>
  <si>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</si>
  <si>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</si>
  <si>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</si>
  <si>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</si>
  <si>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</si>
  <si>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</si>
  <si>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</si>
  <si>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</si>
  <si>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</si>
  <si>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</si>
  <si>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</si>
  <si>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</si>
  <si>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</si>
  <si>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</si>
  <si>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</si>
  <si>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</si>
  <si>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</si>
  <si>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</si>
  <si>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</si>
  <si>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</si>
  <si>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</si>
  <si>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</si>
  <si>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</si>
  <si>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</si>
  <si>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</si>
  <si>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</si>
  <si>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</si>
  <si>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</si>
  <si>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</si>
  <si>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</si>
  <si>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</si>
  <si>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</si>
  <si>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</si>
  <si>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</si>
  <si>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</si>
  <si>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</si>
  <si>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</si>
  <si>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</si>
  <si>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</si>
  <si>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</si>
  <si>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</si>
  <si>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</si>
  <si>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</si>
  <si>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</si>
  <si>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</si>
  <si>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</si>
  <si>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</si>
  <si>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</si>
  <si>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</si>
  <si>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</si>
  <si>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</si>
  <si>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</si>
  <si>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</si>
  <si>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</si>
  <si>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</si>
  <si>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</si>
  <si>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</si>
  <si>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</si>
  <si>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</si>
  <si>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</si>
  <si>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</si>
  <si>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</si>
  <si>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</si>
  <si>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</si>
  <si>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</si>
  <si>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</si>
  <si>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</si>
  <si>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</si>
  <si>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</si>
  <si>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</si>
  <si>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</si>
  <si>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</si>
  <si>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</si>
  <si>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</si>
  <si>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</si>
  <si>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</si>
  <si>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</si>
  <si>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</si>
  <si>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</si>
  <si>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</si>
  <si>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</si>
  <si>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</si>
  <si>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</si>
  <si>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</si>
  <si>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</si>
  <si>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</si>
  <si>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</si>
  <si>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</si>
  <si>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</si>
  <si>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</si>
  <si>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</si>
  <si>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</si>
  <si>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</si>
  <si>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</si>
  <si>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</si>
  <si>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</si>
  <si>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</si>
  <si>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</si>
  <si>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</si>
  <si>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</si>
  <si>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</si>
  <si>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</si>
  <si>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</si>
  <si>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</si>
  <si>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</si>
  <si>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</si>
  <si>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</si>
  <si>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</si>
  <si>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</si>
  <si>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</si>
  <si>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</si>
  <si>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</si>
  <si>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</si>
  <si>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</si>
  <si>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</si>
  <si>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</si>
  <si>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</si>
  <si>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</si>
  <si>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</si>
  <si>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</si>
  <si>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</si>
  <si>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</si>
  <si>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</si>
  <si>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</si>
  <si>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</si>
  <si>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</si>
  <si>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</si>
  <si>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</si>
  <si>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</si>
  <si>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</si>
  <si>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</si>
  <si>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</si>
  <si>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</si>
  <si>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</si>
  <si>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</si>
  <si>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</si>
  <si>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</si>
  <si>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</si>
  <si>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</si>
  <si>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</si>
  <si>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</si>
  <si>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</si>
  <si>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</si>
  <si>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</si>
  <si>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</si>
  <si>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</si>
  <si>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</si>
  <si>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</si>
  <si>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</si>
  <si>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</si>
  <si>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</si>
  <si>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</si>
  <si>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</si>
  <si>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</si>
  <si>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</si>
  <si>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</si>
  <si>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</si>
  <si>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</si>
  <si>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</si>
  <si>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</si>
  <si>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</si>
  <si>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</si>
  <si>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</si>
  <si>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</si>
  <si>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</si>
  <si>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</si>
  <si>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</si>
  <si>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</si>
  <si>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</si>
  <si>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</si>
  <si>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</si>
  <si>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</si>
  <si>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</si>
  <si>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</si>
  <si>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</si>
  <si>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</si>
  <si>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</si>
  <si>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</si>
  <si>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</si>
  <si>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</si>
  <si>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</si>
  <si>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</si>
  <si>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</si>
  <si>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</si>
  <si>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</si>
  <si>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</si>
  <si>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</si>
  <si>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</si>
  <si>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</si>
  <si>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</si>
  <si>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</si>
  <si>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</si>
  <si>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</si>
  <si>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</si>
  <si>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</si>
  <si>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</si>
  <si>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</si>
  <si>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</si>
  <si>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</si>
  <si>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</si>
  <si>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</si>
  <si>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</si>
  <si>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</si>
  <si>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</si>
  <si>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</si>
  <si>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</si>
  <si>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</si>
  <si>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</si>
  <si>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</si>
  <si>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</si>
  <si>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</si>
  <si>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</si>
  <si>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</si>
  <si>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</si>
  <si>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</si>
  <si>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</si>
  <si>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</si>
  <si>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</si>
  <si>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</si>
  <si>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</si>
  <si>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</si>
  <si>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</si>
  <si>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</si>
  <si>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</si>
  <si>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</si>
  <si>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</si>
  <si>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</si>
  <si>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</si>
  <si>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</si>
  <si>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</si>
  <si>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</si>
  <si>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</si>
  <si>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</si>
  <si>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</si>
  <si>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</si>
  <si>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</si>
  <si>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</si>
  <si>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</si>
  <si>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</si>
  <si>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</si>
  <si>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</si>
  <si>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</si>
  <si>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</si>
  <si>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</si>
  <si>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</si>
  <si>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</si>
  <si>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</si>
  <si>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</si>
  <si>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</si>
  <si>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</si>
  <si>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</si>
  <si>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</si>
  <si>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</si>
  <si>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</si>
  <si>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</si>
  <si>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</si>
  <si>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</si>
  <si>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</si>
  <si>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</si>
  <si>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</si>
  <si>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</si>
  <si>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</si>
  <si>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</si>
  <si>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</si>
  <si>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</si>
  <si>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</si>
  <si>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</si>
  <si>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</si>
  <si>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</si>
  <si>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</si>
  <si>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</si>
  <si>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</si>
  <si>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</si>
  <si>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</si>
  <si>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</si>
  <si>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</si>
  <si>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</si>
  <si>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</si>
  <si>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</si>
  <si>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</si>
  <si>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</si>
  <si>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</si>
  <si>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</si>
  <si>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</si>
  <si>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</si>
  <si>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</si>
  <si>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</si>
  <si>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</si>
  <si>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</si>
  <si>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</si>
  <si>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</si>
  <si>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</si>
  <si>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</si>
  <si>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</si>
  <si>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</si>
  <si>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</si>
  <si>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</si>
  <si>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</si>
  <si>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</si>
  <si>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</si>
  <si>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</si>
  <si>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</si>
  <si>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</si>
  <si>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</si>
  <si>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</si>
  <si>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</si>
  <si>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</si>
  <si>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</si>
  <si>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</si>
  <si>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</si>
  <si>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</si>
  <si>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</si>
  <si>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</si>
  <si>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</si>
  <si>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</si>
  <si>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</si>
  <si>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</si>
  <si>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</si>
  <si>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</si>
  <si>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</si>
  <si>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</si>
  <si>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</si>
  <si>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</si>
  <si>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</si>
  <si>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</si>
  <si>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</si>
  <si>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</si>
  <si>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</si>
  <si>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</si>
  <si>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</si>
  <si>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</si>
  <si>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</si>
  <si>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</si>
  <si>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</si>
  <si>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</si>
  <si>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</si>
  <si>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</si>
  <si>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</si>
  <si>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</si>
  <si>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</si>
  <si>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</si>
  <si>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</si>
  <si>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</si>
  <si>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</si>
  <si>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</si>
  <si>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</si>
  <si>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</si>
  <si>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</si>
  <si>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</si>
  <si>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</si>
  <si>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</si>
  <si>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</si>
  <si>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</si>
  <si>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</si>
  <si>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</si>
  <si>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</si>
  <si>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</si>
  <si>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</si>
  <si>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</si>
  <si>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</si>
  <si>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</si>
  <si>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</si>
  <si>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</si>
  <si>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</si>
  <si>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</si>
  <si>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</si>
  <si>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</si>
  <si>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</si>
  <si>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</si>
  <si>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</si>
  <si>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</si>
  <si>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</si>
  <si>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</si>
  <si>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</si>
  <si>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</si>
  <si>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</si>
  <si>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</si>
  <si>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</si>
  <si>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</si>
  <si>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</si>
  <si>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</si>
  <si>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</si>
  <si>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</si>
  <si>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</si>
  <si>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</si>
  <si>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</si>
  <si>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</si>
  <si>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</si>
  <si>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</si>
  <si>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</si>
  <si>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</si>
  <si>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</si>
  <si>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</si>
  <si>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</si>
  <si>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</si>
  <si>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</si>
  <si>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</si>
  <si>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</si>
  <si>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</si>
  <si>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</si>
  <si>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</si>
  <si>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</si>
  <si>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</si>
  <si>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</si>
  <si>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</si>
  <si>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</si>
  <si>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</si>
  <si>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</si>
  <si>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</si>
  <si>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</si>
  <si>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</si>
  <si>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</si>
  <si>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</si>
  <si>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</si>
  <si>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</si>
  <si>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</si>
  <si>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</si>
  <si>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</si>
  <si>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</si>
  <si>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</si>
  <si>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</si>
  <si>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</si>
  <si>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</si>
  <si>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</si>
  <si>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</si>
  <si>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</si>
  <si>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</si>
  <si>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</si>
  <si>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</si>
  <si>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</si>
  <si>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</si>
  <si>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</si>
  <si>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</si>
  <si>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</si>
  <si>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</si>
  <si>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</si>
  <si>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</si>
  <si>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</si>
  <si>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</si>
  <si>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</si>
  <si>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</si>
  <si>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</si>
  <si>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</si>
  <si>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</si>
  <si>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</si>
  <si>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</si>
  <si>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</si>
  <si>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</si>
  <si>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</si>
  <si>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</si>
  <si>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</si>
  <si>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</si>
  <si>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</si>
  <si>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</si>
  <si>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</si>
  <si>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</si>
  <si>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</si>
  <si>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</si>
  <si>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</si>
  <si>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</si>
  <si>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</si>
  <si>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</si>
  <si>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</si>
  <si>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</si>
  <si>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</si>
  <si>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</si>
  <si>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</si>
  <si>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</si>
  <si>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</si>
  <si>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</si>
  <si>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</si>
  <si>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</si>
  <si>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</si>
  <si>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</si>
  <si>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</si>
  <si>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</si>
  <si>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</si>
  <si>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</si>
  <si>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</si>
  <si>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</si>
  <si>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</si>
  <si>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</si>
  <si>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</si>
  <si>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</si>
  <si>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</si>
  <si>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</si>
  <si>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</si>
  <si>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</si>
  <si>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</si>
  <si>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</si>
  <si>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</si>
  <si>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</si>
  <si>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</si>
  <si>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</si>
  <si>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</si>
  <si>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</si>
  <si>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</si>
  <si>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</si>
  <si>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</si>
  <si>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</si>
  <si>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</si>
  <si>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</si>
  <si>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</si>
  <si>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</si>
  <si>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</si>
  <si>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</si>
  <si>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</si>
  <si>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</si>
  <si>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</si>
  <si>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</si>
  <si>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</si>
  <si>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</si>
  <si>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</si>
  <si>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</si>
  <si>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</si>
  <si>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</si>
  <si>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</si>
  <si>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</si>
  <si>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</si>
  <si>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</si>
  <si>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</si>
  <si>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</si>
  <si>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</si>
  <si>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</si>
  <si>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</si>
  <si>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</si>
  <si>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</si>
  <si>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</si>
  <si>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</si>
  <si>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</si>
  <si>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</si>
  <si>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</si>
  <si>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</si>
  <si>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</si>
  <si>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</si>
  <si>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</si>
  <si>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</si>
  <si>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</si>
  <si>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</si>
  <si>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</si>
  <si>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</si>
  <si>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</si>
  <si>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</si>
  <si>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</si>
  <si>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</si>
  <si>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</si>
  <si>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</si>
  <si>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</si>
  <si>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</si>
  <si>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</si>
  <si>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</si>
  <si>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</si>
  <si>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</si>
  <si>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</si>
  <si>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</si>
  <si>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</si>
  <si>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</si>
  <si>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</si>
  <si>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</si>
  <si>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</si>
  <si>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</si>
  <si>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</si>
  <si>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</si>
  <si>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</si>
  <si>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</si>
  <si>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</si>
  <si>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</si>
  <si>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</si>
  <si>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</si>
  <si>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</si>
  <si>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</si>
  <si>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</si>
  <si>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</si>
  <si>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</si>
  <si>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</si>
  <si>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</si>
  <si>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</si>
  <si>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</si>
  <si>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</si>
  <si>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</si>
  <si>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</si>
  <si>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</si>
  <si>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</si>
  <si>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</si>
  <si>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</si>
  <si>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</si>
  <si>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</si>
  <si>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</si>
  <si>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</si>
  <si>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</si>
  <si>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</si>
  <si>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</si>
  <si>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</si>
  <si>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</si>
  <si>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</si>
  <si>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</si>
  <si>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</si>
  <si>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</si>
  <si>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</si>
  <si>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</si>
  <si>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</si>
  <si>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</si>
  <si>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</si>
  <si>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</si>
  <si>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</si>
  <si>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</si>
  <si>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</si>
  <si>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</si>
  <si>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</si>
  <si>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</si>
  <si>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</si>
  <si>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</si>
  <si>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</si>
  <si>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</si>
  <si>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</si>
  <si>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</si>
  <si>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</si>
  <si>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</si>
  <si>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</si>
  <si>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</si>
  <si>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</si>
  <si>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</si>
  <si>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</si>
  <si>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</si>
  <si>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</si>
  <si>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</si>
  <si>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</si>
  <si>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</si>
  <si>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</si>
  <si>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</si>
  <si>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</si>
  <si>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</si>
  <si>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</si>
  <si>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</si>
  <si>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</si>
  <si>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</si>
  <si>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</si>
  <si>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</si>
  <si>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</si>
  <si>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</si>
  <si>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</si>
  <si>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</si>
  <si>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</si>
  <si>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</si>
  <si>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</si>
  <si>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</si>
  <si>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</si>
  <si>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</si>
  <si>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</si>
  <si>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</si>
  <si>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</si>
  <si>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</si>
  <si>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</si>
  <si>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</si>
  <si>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</si>
  <si>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</si>
  <si>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</si>
  <si>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</si>
  <si>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</si>
  <si>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</si>
  <si>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</si>
  <si>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</si>
  <si>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</si>
  <si>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</si>
  <si>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</si>
  <si>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</si>
  <si>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</si>
  <si>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</si>
  <si>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</si>
  <si>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</si>
  <si>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</si>
  <si>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</si>
  <si>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</si>
  <si>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</si>
  <si>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</si>
  <si>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</si>
  <si>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</si>
  <si>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</si>
  <si>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</si>
  <si>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</si>
  <si>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</si>
  <si>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</si>
  <si>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</si>
  <si>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</si>
  <si>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</si>
  <si>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</si>
  <si>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</si>
  <si>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</si>
  <si>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</si>
  <si>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</si>
  <si>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</si>
  <si>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</si>
  <si>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</si>
  <si>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</si>
  <si>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</si>
  <si>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</si>
  <si>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</si>
  <si>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</si>
  <si>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</si>
  <si>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</si>
  <si>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</si>
  <si>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</si>
  <si>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</si>
  <si>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</si>
  <si>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</si>
  <si>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</si>
  <si>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</si>
  <si>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</si>
  <si>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</si>
  <si>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</si>
  <si>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</si>
  <si>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</si>
  <si>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</si>
  <si>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</si>
  <si>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</si>
  <si>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</si>
  <si>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</si>
  <si>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</si>
  <si>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</si>
  <si>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</si>
  <si>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</si>
  <si>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</si>
  <si>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</si>
  <si>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</si>
  <si>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</si>
  <si>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</si>
  <si>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</si>
  <si>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</si>
  <si>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</si>
  <si>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</si>
  <si>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</si>
  <si>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</si>
  <si>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</si>
  <si>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</si>
  <si>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</si>
  <si>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</si>
  <si>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</si>
  <si>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</si>
  <si>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</si>
  <si>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</si>
  <si>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</si>
  <si>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</si>
  <si>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</si>
  <si>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</si>
  <si>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</si>
  <si>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</si>
  <si>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</si>
  <si>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</si>
  <si>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</si>
  <si>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</si>
  <si>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</si>
  <si>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</si>
  <si>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</si>
  <si>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</si>
  <si>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</si>
  <si>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</si>
  <si>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</si>
  <si>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</si>
  <si>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</si>
  <si>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</si>
  <si>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</si>
  <si>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</si>
  <si>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</si>
  <si>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</si>
  <si>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</si>
  <si>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</si>
  <si>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</si>
  <si>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</si>
  <si>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</si>
  <si>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</si>
  <si>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</si>
  <si>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</si>
  <si>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</si>
  <si>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</si>
  <si>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</si>
  <si>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</si>
  <si>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</si>
  <si>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</si>
  <si>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</si>
  <si>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</si>
  <si>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</si>
  <si>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</si>
  <si>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</si>
  <si>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</si>
  <si>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</si>
  <si>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</si>
  <si>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</si>
  <si>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</si>
  <si>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</si>
  <si>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</si>
  <si>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</si>
  <si>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</si>
  <si>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</si>
  <si>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</si>
  <si>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</si>
  <si>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</si>
  <si>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</si>
  <si>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</si>
  <si>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</si>
  <si>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</si>
  <si>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</si>
  <si>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</si>
  <si>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</si>
  <si>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</si>
  <si>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</si>
  <si>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</si>
  <si>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</si>
  <si>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</si>
  <si>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</si>
  <si>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</si>
  <si>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</si>
  <si>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</si>
  <si>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</si>
  <si>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</si>
  <si>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</si>
  <si>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</si>
  <si>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</si>
  <si>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</si>
  <si>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</si>
  <si>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</si>
  <si>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</si>
  <si>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</si>
  <si>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</si>
  <si>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</si>
  <si>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</si>
  <si>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</si>
  <si>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</si>
  <si>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</si>
  <si>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</si>
  <si>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</si>
  <si>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</si>
  <si>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</si>
  <si>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</si>
  <si>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</si>
  <si>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</si>
  <si>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</si>
  <si>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</si>
  <si>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</si>
  <si>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</si>
  <si>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</si>
  <si>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</si>
  <si>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</si>
  <si>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</si>
  <si>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</si>
  <si>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</si>
  <si>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</si>
  <si>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</si>
  <si>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</si>
  <si>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</si>
  <si>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</si>
  <si>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</si>
  <si>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</si>
  <si>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</si>
  <si>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</si>
  <si>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</si>
  <si>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</si>
  <si>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</si>
  <si>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</si>
  <si>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</si>
  <si>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</si>
  <si>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</si>
  <si>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</si>
  <si>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</si>
  <si>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</si>
  <si>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</si>
  <si>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</si>
  <si>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</si>
  <si>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</si>
  <si>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</si>
  <si>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</si>
  <si>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</si>
  <si>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</si>
  <si>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</si>
  <si>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</si>
  <si>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</si>
  <si>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</si>
  <si>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</si>
  <si>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</si>
  <si>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</si>
  <si>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</si>
  <si>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</si>
  <si>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</si>
  <si>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</si>
  <si>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</si>
  <si>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</si>
  <si>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</si>
  <si>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</si>
  <si>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</si>
  <si>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</si>
  <si>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</si>
  <si>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</si>
  <si>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</si>
  <si>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</si>
  <si>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</si>
  <si>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</si>
  <si>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</si>
  <si>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</si>
  <si>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</si>
  <si>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</si>
  <si>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</si>
  <si>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</si>
  <si>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</si>
  <si>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</si>
  <si>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</si>
  <si>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</si>
  <si>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</si>
  <si>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</si>
  <si>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</si>
  <si>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</si>
  <si>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</si>
  <si>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</si>
  <si>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</si>
  <si>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</si>
  <si>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</si>
  <si>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</si>
  <si>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</si>
  <si>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</si>
  <si>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</si>
  <si>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</si>
  <si>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</si>
  <si>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</si>
  <si>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</si>
  <si>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</si>
  <si>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</si>
  <si>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</si>
  <si>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</si>
  <si>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</si>
  <si>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</si>
  <si>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</si>
  <si>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</si>
  <si>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</si>
  <si>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</si>
  <si>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</si>
  <si>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</si>
  <si>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</si>
  <si>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</si>
  <si>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</si>
  <si>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</si>
  <si>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</si>
  <si>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</si>
  <si>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</si>
  <si>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</si>
  <si>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</si>
  <si>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</si>
  <si>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</si>
  <si>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</si>
  <si>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</si>
  <si>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</si>
  <si>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</si>
  <si>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</si>
  <si>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</si>
  <si>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</si>
  <si>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</si>
  <si>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</si>
  <si>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</si>
  <si>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</si>
  <si>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</si>
  <si>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</si>
  <si>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</si>
  <si>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</si>
  <si>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</si>
  <si>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</si>
  <si>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</si>
  <si>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</si>
  <si>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</si>
  <si>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</si>
  <si>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</si>
  <si>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</si>
  <si>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</si>
  <si>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</si>
  <si>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</si>
  <si>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</si>
  <si>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</si>
  <si>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</si>
  <si>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</si>
  <si>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</si>
  <si>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</si>
  <si>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</si>
  <si>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</si>
  <si>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</si>
  <si>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</si>
  <si>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</si>
  <si>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</si>
  <si>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</si>
  <si>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</si>
  <si>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</si>
  <si>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</si>
  <si>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</si>
  <si>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</si>
  <si>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</si>
  <si>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</si>
  <si>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</si>
  <si>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</si>
  <si>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</si>
  <si>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</si>
  <si>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</si>
  <si>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</si>
  <si>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</si>
  <si>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</si>
  <si>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</si>
  <si>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</si>
  <si>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</si>
  <si>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</si>
  <si>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</si>
  <si>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</si>
  <si>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</si>
  <si>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</si>
  <si>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</si>
  <si>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</si>
  <si>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</si>
  <si>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</si>
  <si>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</si>
  <si>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</si>
  <si>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</si>
  <si>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</si>
  <si>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</si>
  <si>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</si>
  <si>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</si>
  <si>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</si>
  <si>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</si>
  <si>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</si>
  <si>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</si>
  <si>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</si>
  <si>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</si>
  <si>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</si>
  <si>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</si>
  <si>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</si>
  <si>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</si>
  <si>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</si>
  <si>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</si>
  <si>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</si>
  <si>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</si>
  <si>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</si>
  <si>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</si>
  <si>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</si>
  <si>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</si>
  <si>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</si>
  <si>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</si>
  <si>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</si>
  <si>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</si>
  <si>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</si>
  <si>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</si>
  <si>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</si>
  <si>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</si>
  <si>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</si>
  <si>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</si>
  <si>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</si>
  <si>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</si>
  <si>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</si>
  <si>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</si>
  <si>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</si>
  <si>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</si>
  <si>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</si>
  <si>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</si>
  <si>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</si>
  <si>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</si>
  <si>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</si>
  <si>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</si>
  <si>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</si>
  <si>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</si>
  <si>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</si>
  <si>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</si>
  <si>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</si>
  <si>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</si>
  <si>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</si>
  <si>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</si>
  <si>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</si>
  <si>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</si>
  <si>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</si>
  <si>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</si>
  <si>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</si>
  <si>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</si>
  <si>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</si>
  <si>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</si>
  <si>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</si>
  <si>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</si>
  <si>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</si>
  <si>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</si>
  <si>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</si>
  <si>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</si>
  <si>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</si>
  <si>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</si>
  <si>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</si>
  <si>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</si>
  <si>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</si>
  <si>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</si>
  <si>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</si>
  <si>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</si>
  <si>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</si>
  <si>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</si>
  <si>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</si>
  <si>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</si>
  <si>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</si>
  <si>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</si>
  <si>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</si>
  <si>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</si>
  <si>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</si>
  <si>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</si>
  <si>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</si>
  <si>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</si>
  <si>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</si>
  <si>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</si>
  <si>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</si>
  <si>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</si>
  <si>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</si>
  <si>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</si>
  <si>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</si>
  <si>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</si>
  <si>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</si>
  <si>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</si>
  <si>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</si>
  <si>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</si>
  <si>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</si>
  <si>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</si>
  <si>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</si>
  <si>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</si>
  <si>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</si>
  <si>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</si>
  <si>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</si>
  <si>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</si>
  <si>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</si>
  <si>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</si>
  <si>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</si>
  <si>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</si>
  <si>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</si>
  <si>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</si>
  <si>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</si>
  <si>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</si>
  <si>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</si>
  <si>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</si>
  <si>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</si>
  <si>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</si>
  <si>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</si>
  <si>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</si>
  <si>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</si>
  <si>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</si>
  <si>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</si>
  <si>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</si>
  <si>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</si>
  <si>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</si>
  <si>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</si>
  <si>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</si>
  <si>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</si>
  <si>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</si>
  <si>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</si>
  <si>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</si>
  <si>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</si>
  <si>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</si>
  <si>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</si>
  <si>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</si>
  <si>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</si>
  <si>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</si>
  <si>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</si>
  <si>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</si>
  <si>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</si>
  <si>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</si>
  <si>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</si>
  <si>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</si>
  <si>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</si>
  <si>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</si>
  <si>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</si>
  <si>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</si>
  <si>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</si>
  <si>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</si>
  <si>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</si>
  <si>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</si>
  <si>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</si>
  <si>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</si>
  <si>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</si>
  <si>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</si>
  <si>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</si>
  <si>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</si>
  <si>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</si>
  <si>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</si>
  <si>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</si>
  <si>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</si>
  <si>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</si>
  <si>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</si>
  <si>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</si>
  <si>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</si>
  <si>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</si>
  <si>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</si>
  <si>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</si>
  <si>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</si>
  <si>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</si>
  <si>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</si>
  <si>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</si>
  <si>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</si>
  <si>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</si>
  <si>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</si>
  <si>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</si>
  <si>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</si>
  <si>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</si>
  <si>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</si>
  <si>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</si>
  <si>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</si>
  <si>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</si>
  <si>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</si>
  <si>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</si>
  <si>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</si>
  <si>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</si>
  <si>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</si>
  <si>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</si>
  <si>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</si>
  <si>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</si>
  <si>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</si>
  <si>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</si>
  <si>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</si>
  <si>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</si>
  <si>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</si>
  <si>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</si>
  <si>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</si>
  <si>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</si>
  <si>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</si>
  <si>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</si>
  <si>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</si>
  <si>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</si>
  <si>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</si>
  <si>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</si>
  <si>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</si>
  <si>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</si>
  <si>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</si>
  <si>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</si>
  <si>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</si>
  <si>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</si>
  <si>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</si>
  <si>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</si>
  <si>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</si>
  <si>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</si>
  <si>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</si>
  <si>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</si>
  <si>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</si>
  <si>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</si>
  <si>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</si>
  <si>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</si>
  <si>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</si>
  <si>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</si>
  <si>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</si>
  <si>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</si>
  <si>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</si>
  <si>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</si>
  <si>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</si>
  <si>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</si>
  <si>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</si>
  <si>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</si>
  <si>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</si>
  <si>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</si>
  <si>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</si>
  <si>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</si>
  <si>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</si>
  <si>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</si>
  <si>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</si>
  <si>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</si>
  <si>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</si>
  <si>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</si>
  <si>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</si>
  <si>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</si>
  <si>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</si>
  <si>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</si>
  <si>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</si>
  <si>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</si>
  <si>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</si>
  <si>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</si>
  <si>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</si>
  <si>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</si>
  <si>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</si>
  <si>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</si>
  <si>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</si>
  <si>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</si>
  <si>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</si>
  <si>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</si>
  <si>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</si>
  <si>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</si>
  <si>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</si>
  <si>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</si>
  <si>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</si>
  <si>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</si>
  <si>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</si>
  <si>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</si>
  <si>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</si>
  <si>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</si>
  <si>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</si>
  <si>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</si>
  <si>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</si>
  <si>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</si>
  <si>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</si>
  <si>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</si>
  <si>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</si>
  <si>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</si>
  <si>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</si>
  <si>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</si>
  <si>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</si>
  <si>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</si>
  <si>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</si>
  <si>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</si>
  <si>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</si>
  <si>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</si>
  <si>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</si>
  <si>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</si>
  <si>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</si>
  <si>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</si>
  <si>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</si>
  <si>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</si>
  <si>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</si>
  <si>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</si>
  <si>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</si>
  <si>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</si>
  <si>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</si>
  <si>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</si>
  <si>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</si>
  <si>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</si>
  <si>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</si>
  <si>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</si>
  <si>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</si>
  <si>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</si>
  <si>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</si>
  <si>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</si>
  <si>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</si>
  <si>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</si>
  <si>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</si>
  <si>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</si>
  <si>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</si>
  <si>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</si>
  <si>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</si>
  <si>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</si>
  <si>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</si>
  <si>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</si>
  <si>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</si>
  <si>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</si>
  <si>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</si>
  <si>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</si>
  <si>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</si>
  <si>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</si>
  <si>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</si>
  <si>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</si>
  <si>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</si>
  <si>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</si>
  <si>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</si>
  <si>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</si>
  <si>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</si>
  <si>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</si>
  <si>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</si>
  <si>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</si>
  <si>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</si>
  <si>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</si>
  <si>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</si>
  <si>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</si>
  <si>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</si>
  <si>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</si>
  <si>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</si>
  <si>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</si>
  <si>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</si>
  <si>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</si>
  <si>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</si>
  <si>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</si>
  <si>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</si>
  <si>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</si>
  <si>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</si>
  <si>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</si>
  <si>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</si>
  <si>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</si>
  <si>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</si>
  <si>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</si>
  <si>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</si>
  <si>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</si>
  <si>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</si>
  <si>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</si>
  <si>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</si>
  <si>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</si>
  <si>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</si>
  <si>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</si>
  <si>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</si>
  <si>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</si>
  <si>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</si>
  <si>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</si>
  <si>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</si>
  <si>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</si>
  <si>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</si>
  <si>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</si>
  <si>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</si>
  <si>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</si>
  <si>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</si>
  <si>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</si>
  <si>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</si>
  <si>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</si>
  <si>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</si>
  <si>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</si>
  <si>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</si>
  <si>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</si>
  <si>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</si>
  <si>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</si>
  <si>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</si>
  <si>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</si>
  <si>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</si>
  <si>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</si>
  <si>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</si>
  <si>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</si>
  <si>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</si>
  <si>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</si>
  <si>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</si>
  <si>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</si>
  <si>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</si>
  <si>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</si>
  <si>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</si>
  <si>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</si>
  <si>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</si>
  <si>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</si>
  <si>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</si>
  <si>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</si>
  <si>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</si>
  <si>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</si>
  <si>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</si>
  <si>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</si>
  <si>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</si>
  <si>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</si>
  <si>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</si>
  <si>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</si>
  <si>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</si>
  <si>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</si>
  <si>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</si>
  <si>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</si>
  <si>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</si>
  <si>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</si>
  <si>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</si>
  <si>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</si>
  <si>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</si>
  <si>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</si>
  <si>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</si>
  <si>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</si>
  <si>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</si>
  <si>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</si>
  <si>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</si>
  <si>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</si>
  <si>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</si>
  <si>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</si>
  <si>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</si>
  <si>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</si>
  <si>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</si>
  <si>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</si>
  <si>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</si>
  <si>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</si>
  <si>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</si>
  <si>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</si>
  <si>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</si>
  <si>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</si>
  <si>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</si>
  <si>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</si>
  <si>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</si>
  <si>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</si>
  <si>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</si>
  <si>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</si>
  <si>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</si>
  <si>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</si>
  <si>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</si>
  <si>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</si>
  <si>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</si>
  <si>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</si>
  <si>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</si>
  <si>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</si>
  <si>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</si>
  <si>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</si>
  <si>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</si>
  <si>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</si>
  <si>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</si>
  <si>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</si>
  <si>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</si>
  <si>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</si>
  <si>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</si>
  <si>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</si>
  <si>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</si>
  <si>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</si>
  <si>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</si>
  <si>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</si>
  <si>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</si>
  <si>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</si>
  <si>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</si>
  <si>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</si>
  <si>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</si>
  <si>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</si>
  <si>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</si>
  <si>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</si>
  <si>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</si>
  <si>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</si>
  <si>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</si>
  <si>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</si>
  <si>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</si>
  <si>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</si>
  <si>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</si>
  <si>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</si>
  <si>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</si>
  <si>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</si>
  <si>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</si>
  <si>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</si>
  <si>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</si>
  <si>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</si>
  <si>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</si>
  <si>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</si>
  <si>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</si>
  <si>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</si>
  <si>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</si>
  <si>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</si>
  <si>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</si>
  <si>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</si>
  <si>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</si>
  <si>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</si>
  <si>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</si>
  <si>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</si>
  <si>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</si>
  <si>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</si>
  <si>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</si>
  <si>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</si>
  <si>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</si>
  <si>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</si>
  <si>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</si>
  <si>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</si>
  <si>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</si>
  <si>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</si>
  <si>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</si>
  <si>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</si>
  <si>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</si>
  <si>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</si>
  <si>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</si>
  <si>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</si>
  <si>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</si>
  <si>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</si>
  <si>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</si>
  <si>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</si>
  <si>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</si>
  <si>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</si>
  <si>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</si>
  <si>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</si>
  <si>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</si>
  <si>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</si>
  <si>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</si>
  <si>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</si>
  <si>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</si>
  <si>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</si>
  <si>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</si>
  <si>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</si>
  <si>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</si>
  <si>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</si>
  <si>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</si>
  <si>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</si>
  <si>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</si>
  <si>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</si>
  <si>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</si>
  <si>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</si>
  <si>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</si>
  <si>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</si>
  <si>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</si>
  <si>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</si>
  <si>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</si>
  <si>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</si>
  <si>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</si>
  <si>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</si>
  <si>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</si>
  <si>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</si>
  <si>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</si>
  <si>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</si>
  <si>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</si>
  <si>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</si>
  <si>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</si>
  <si>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</si>
  <si>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</si>
  <si>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</si>
  <si>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</si>
  <si>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</si>
  <si>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</si>
  <si>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</si>
  <si>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</si>
  <si>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</si>
  <si>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</si>
  <si>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</si>
  <si>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</si>
  <si>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</si>
  <si>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</si>
  <si>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</si>
  <si>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</si>
  <si>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</si>
  <si>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</si>
  <si>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</si>
  <si>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</si>
  <si>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</si>
  <si>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</si>
  <si>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</si>
  <si>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</si>
  <si>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</si>
  <si>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</si>
  <si>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</si>
  <si>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</si>
  <si>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</si>
  <si>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</si>
  <si>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</si>
  <si>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</si>
  <si>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</si>
  <si>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</si>
  <si>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</si>
  <si>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</si>
  <si>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</si>
  <si>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</si>
  <si>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</si>
  <si>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</si>
  <si>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</si>
  <si>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</si>
  <si>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</si>
  <si>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</si>
  <si>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</si>
  <si>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</si>
  <si>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</si>
  <si>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</si>
  <si>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</si>
  <si>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</si>
  <si>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</si>
  <si>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</si>
  <si>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</si>
  <si>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</si>
  <si>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</si>
  <si>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</si>
  <si>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</si>
  <si>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</si>
  <si>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</si>
  <si>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</si>
  <si>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</si>
  <si>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</si>
  <si>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</si>
  <si>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</si>
  <si>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</si>
  <si>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</si>
  <si>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</si>
  <si>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</si>
  <si>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</si>
  <si>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</si>
  <si>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</si>
  <si>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</si>
  <si>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</si>
  <si>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</si>
  <si>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</si>
  <si>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</si>
  <si>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</si>
  <si>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</si>
  <si>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</si>
  <si>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</si>
  <si>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</si>
  <si>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</si>
  <si>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</si>
  <si>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</si>
  <si>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</si>
  <si>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</si>
  <si>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</si>
  <si>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</si>
  <si>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</si>
  <si>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</si>
  <si>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</si>
  <si>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</si>
  <si>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</si>
  <si>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</si>
  <si>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</si>
  <si>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</si>
  <si>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</si>
  <si>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</si>
  <si>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</si>
  <si>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</si>
  <si>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</si>
  <si>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</si>
  <si>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</si>
  <si>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</si>
  <si>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</si>
  <si>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</si>
  <si>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</si>
  <si>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</si>
  <si>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</si>
  <si>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</si>
  <si>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</si>
  <si>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</si>
  <si>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</si>
  <si>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</si>
  <si>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</si>
  <si>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</si>
  <si>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</si>
  <si>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</si>
  <si>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</si>
  <si>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</si>
  <si>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</si>
  <si>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</si>
  <si>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</si>
  <si>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</si>
  <si>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</si>
  <si>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</si>
  <si>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</si>
  <si>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</si>
  <si>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</si>
  <si>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</si>
  <si>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</si>
  <si>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</si>
  <si>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</si>
  <si>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</si>
  <si>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</si>
  <si>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</si>
  <si>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</si>
  <si>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</si>
  <si>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</si>
  <si>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</si>
  <si>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</si>
  <si>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</si>
  <si>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</si>
  <si>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</si>
  <si>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</si>
  <si>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</si>
  <si>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</si>
  <si>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</si>
  <si>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</si>
  <si>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</si>
  <si>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</si>
  <si>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</si>
  <si>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</si>
  <si>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</si>
  <si>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</si>
  <si>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</si>
  <si>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</si>
  <si>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</si>
  <si>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</si>
  <si>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</si>
  <si>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</si>
  <si>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</si>
  <si>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</si>
  <si>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</si>
  <si>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</si>
  <si>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</si>
  <si>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</si>
  <si>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</si>
  <si>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</si>
  <si>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</si>
  <si>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</si>
  <si>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</si>
  <si>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</si>
  <si>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</si>
  <si>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</si>
  <si>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</si>
  <si>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</si>
  <si>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</si>
  <si>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</si>
  <si>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</si>
  <si>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</si>
  <si>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</si>
  <si>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</si>
  <si>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</si>
  <si>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</si>
  <si>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</si>
  <si>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</si>
  <si>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</si>
  <si>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</si>
  <si>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</si>
  <si>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</si>
  <si>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</si>
  <si>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</si>
  <si>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</si>
  <si>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</si>
  <si>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</si>
  <si>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</si>
  <si>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</si>
  <si>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</si>
  <si>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</si>
  <si>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</si>
  <si>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</si>
  <si>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</si>
  <si>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</si>
  <si>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</si>
  <si>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</si>
  <si>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</si>
  <si>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</si>
  <si>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</si>
  <si>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</si>
  <si>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</si>
  <si>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</si>
  <si>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</si>
  <si>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</si>
  <si>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</si>
  <si>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</si>
  <si>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</si>
  <si>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</si>
  <si>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</si>
  <si>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</si>
  <si>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</si>
  <si>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</si>
  <si>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</si>
  <si>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</si>
  <si>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</si>
  <si>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</si>
  <si>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</si>
  <si>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</si>
  <si>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</si>
  <si>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</si>
  <si>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</si>
  <si>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</si>
  <si>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</si>
  <si>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</si>
  <si>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</si>
  <si>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</si>
  <si>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</si>
  <si>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</si>
  <si>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</si>
  <si>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</si>
  <si>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</si>
  <si>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</si>
  <si>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</si>
  <si>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</si>
  <si>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</si>
  <si>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</si>
  <si>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</si>
  <si>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</si>
  <si>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</si>
  <si>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</si>
  <si>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</si>
  <si>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</si>
  <si>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</si>
  <si>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</si>
  <si>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</si>
  <si>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</si>
  <si>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</si>
  <si>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</si>
  <si>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</si>
  <si>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</si>
  <si>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</si>
  <si>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</si>
  <si>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</si>
  <si>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</si>
  <si>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</si>
  <si>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</si>
  <si>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</si>
  <si>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</si>
  <si>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</si>
  <si>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</si>
  <si>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</si>
  <si>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</si>
  <si>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</si>
  <si>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</si>
  <si>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</si>
  <si>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</si>
  <si>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</si>
  <si>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</si>
  <si>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</si>
  <si>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</si>
  <si>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</si>
  <si>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</si>
  <si>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</si>
  <si>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</si>
  <si>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</si>
  <si>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</si>
  <si>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</si>
  <si>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</si>
  <si>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</si>
  <si>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</si>
  <si>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</si>
  <si>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</si>
  <si>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</si>
  <si>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</si>
  <si>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</si>
  <si>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</si>
  <si>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</si>
  <si>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</si>
  <si>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</si>
  <si>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</si>
  <si>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</si>
  <si>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</si>
  <si>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</si>
  <si>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</si>
  <si>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</si>
  <si>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</si>
  <si>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</si>
  <si>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</si>
  <si>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</si>
  <si>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</si>
  <si>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</si>
  <si>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</si>
  <si>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</si>
  <si>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</si>
  <si>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</si>
  <si>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</si>
  <si>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</si>
  <si>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</si>
  <si>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</si>
  <si>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</si>
  <si>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</si>
  <si>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</si>
  <si>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</si>
  <si>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</si>
  <si>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</si>
  <si>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</si>
  <si>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</si>
  <si>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</si>
  <si>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</si>
  <si>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</si>
  <si>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</si>
  <si>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</si>
  <si>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</si>
  <si>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</si>
  <si>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</si>
  <si>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</si>
  <si>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</si>
  <si>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</si>
  <si>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</si>
  <si>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</si>
  <si>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</si>
  <si>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</si>
  <si>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</si>
  <si>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</si>
  <si>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</si>
  <si>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</si>
  <si>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</si>
  <si>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</si>
  <si>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</si>
  <si>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</si>
  <si>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</si>
  <si>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</si>
  <si>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</si>
  <si>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</si>
  <si>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</si>
  <si>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</si>
  <si>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</si>
  <si>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</si>
  <si>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</si>
  <si>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</si>
  <si>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</si>
  <si>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</si>
  <si>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</si>
  <si>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</si>
  <si>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</si>
  <si>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</si>
  <si>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</si>
  <si>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</si>
  <si>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</si>
  <si>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</si>
  <si>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</si>
  <si>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</si>
  <si>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</si>
  <si>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</si>
  <si>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</si>
  <si>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</si>
  <si>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</si>
  <si>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</si>
  <si>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</si>
  <si>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</si>
  <si>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</si>
  <si>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</si>
  <si>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</si>
  <si>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</si>
  <si>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</si>
  <si>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</si>
  <si>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</si>
  <si>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</si>
  <si>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</si>
  <si>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</si>
  <si>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</si>
  <si>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</si>
  <si>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</si>
  <si>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</si>
  <si>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</si>
  <si>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</si>
  <si>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</si>
  <si>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</si>
  <si>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</si>
  <si>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</si>
  <si>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</si>
  <si>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</si>
  <si>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</si>
  <si>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</si>
  <si>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</si>
  <si>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</si>
  <si>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</si>
  <si>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</si>
  <si>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</si>
  <si>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</si>
  <si>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</si>
  <si>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</si>
  <si>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</si>
  <si>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</si>
  <si>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</si>
  <si>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</si>
  <si>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</si>
  <si>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</si>
  <si>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</si>
  <si>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</si>
  <si>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</si>
  <si>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</si>
  <si>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</si>
  <si>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</si>
  <si>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</si>
  <si>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</si>
  <si>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</si>
  <si>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</si>
  <si>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</si>
  <si>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</si>
  <si>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</si>
  <si>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</si>
  <si>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</si>
  <si>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</si>
  <si>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</si>
  <si>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</si>
  <si>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</si>
  <si>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</si>
  <si>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</si>
  <si>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</si>
  <si>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</si>
  <si>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</si>
  <si>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</si>
  <si>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</si>
  <si>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</si>
  <si>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</si>
  <si>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</si>
  <si>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</si>
  <si>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</si>
  <si>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</si>
  <si>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</si>
  <si>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</si>
  <si>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</si>
  <si>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</si>
  <si>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</si>
  <si>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</si>
  <si>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</si>
  <si>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</si>
  <si>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</si>
  <si>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</si>
  <si>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</si>
  <si>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</si>
  <si>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</si>
  <si>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</si>
  <si>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</si>
  <si>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</si>
  <si>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</si>
  <si>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</si>
  <si>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</si>
  <si>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</si>
  <si>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</si>
  <si>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</si>
  <si>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</si>
  <si>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</si>
  <si>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</si>
  <si>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</si>
  <si>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</si>
  <si>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</si>
  <si>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</si>
  <si>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</si>
  <si>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</si>
  <si>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</si>
  <si>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</si>
  <si>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</si>
  <si>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</si>
  <si>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</si>
  <si>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</si>
  <si>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</si>
  <si>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</si>
  <si>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</si>
  <si>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</si>
  <si>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</si>
  <si>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</si>
  <si>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</si>
  <si>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</si>
  <si>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</si>
  <si>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</si>
  <si>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</si>
  <si>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</si>
  <si>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</si>
  <si>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</si>
  <si>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</si>
  <si>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</si>
  <si>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</si>
  <si>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</si>
  <si>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</si>
  <si>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</si>
  <si>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</si>
  <si>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</si>
  <si>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</si>
  <si>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</si>
  <si>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</si>
  <si>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</si>
  <si>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</si>
  <si>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</si>
  <si>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</si>
  <si>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</si>
  <si>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</si>
  <si>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</si>
  <si>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</si>
  <si>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</si>
  <si>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</si>
  <si>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</si>
  <si>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</si>
  <si>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</si>
  <si>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</si>
  <si>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</si>
  <si>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</si>
  <si>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</si>
  <si>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</si>
  <si>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</si>
  <si>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</si>
  <si>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</si>
  <si>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</si>
  <si>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</si>
  <si>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</si>
  <si>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</si>
  <si>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</si>
  <si>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</si>
  <si>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</si>
  <si>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</si>
  <si>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</si>
  <si>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</si>
  <si>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</si>
  <si>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</si>
  <si>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</si>
  <si>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</si>
  <si>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</si>
  <si>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</si>
  <si>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</si>
  <si>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</si>
  <si>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</si>
  <si>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</si>
  <si>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</si>
  <si>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</si>
  <si>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</si>
  <si>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</si>
  <si>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</si>
  <si>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</si>
  <si>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</si>
  <si>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</si>
  <si>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</si>
  <si>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</si>
  <si>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</si>
  <si>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</si>
  <si>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</si>
  <si>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</si>
  <si>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</si>
  <si>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</si>
  <si>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</si>
  <si>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</si>
  <si>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</si>
  <si>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</si>
  <si>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</si>
  <si>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</si>
  <si>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</si>
  <si>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</si>
  <si>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</si>
  <si>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</si>
  <si>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</si>
  <si>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</si>
  <si>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</si>
  <si>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</si>
  <si>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</si>
  <si>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</si>
  <si>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</si>
  <si>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</si>
  <si>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</si>
  <si>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</si>
  <si>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</si>
  <si>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</si>
  <si>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</si>
  <si>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</si>
  <si>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</si>
  <si>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</si>
  <si>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</si>
  <si>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</si>
  <si>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</si>
  <si>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</si>
  <si>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</si>
  <si>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</si>
  <si>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</si>
  <si>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</si>
  <si>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</si>
  <si>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</si>
  <si>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</si>
  <si>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</si>
  <si>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</si>
  <si>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</si>
  <si>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</si>
  <si>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</si>
  <si>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</si>
  <si>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</si>
  <si>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</si>
  <si>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</si>
  <si>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</si>
  <si>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</si>
  <si>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</si>
  <si>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</si>
  <si>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</si>
  <si>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</si>
  <si>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</si>
  <si>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</si>
  <si>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</si>
  <si>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</si>
  <si>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</si>
  <si>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</si>
  <si>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</si>
  <si>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</si>
  <si>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</si>
  <si>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</si>
  <si>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</si>
  <si>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</si>
  <si>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</si>
  <si>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</si>
  <si>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</si>
  <si>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</si>
  <si>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</si>
  <si>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</si>
  <si>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</si>
  <si>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</si>
  <si>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</si>
  <si>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</si>
  <si>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</si>
  <si>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</si>
  <si>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</si>
  <si>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</si>
  <si>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</si>
  <si>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</si>
  <si>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</si>
  <si>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</si>
  <si>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</si>
  <si>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</si>
  <si>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</si>
  <si>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</si>
  <si>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</si>
  <si>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</si>
  <si>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</si>
  <si>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</si>
  <si>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</si>
  <si>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</si>
  <si>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</si>
  <si>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</si>
  <si>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</si>
  <si>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</si>
  <si>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</si>
  <si>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</si>
  <si>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</si>
  <si>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</si>
  <si>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</si>
  <si>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</si>
  <si>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</si>
  <si>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</si>
  <si>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</si>
  <si>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</si>
  <si>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</si>
  <si>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</si>
  <si>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</si>
  <si>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</si>
  <si>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</si>
  <si>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</si>
  <si>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</si>
  <si>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</si>
  <si>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</si>
  <si>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</si>
  <si>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</si>
  <si>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</si>
  <si>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</si>
  <si>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</si>
  <si>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</si>
  <si>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</si>
  <si>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</si>
  <si>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</si>
  <si>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</si>
  <si>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</si>
  <si>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</si>
  <si>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</si>
  <si>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</si>
  <si>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</si>
  <si>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</si>
  <si>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</si>
  <si>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</si>
  <si>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</si>
  <si>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</si>
  <si>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</si>
  <si>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</si>
  <si>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</si>
  <si>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</si>
  <si>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</si>
  <si>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</si>
  <si>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</si>
  <si>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</si>
  <si>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</si>
  <si>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</si>
  <si>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</si>
  <si>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</si>
  <si>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</si>
  <si>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</si>
  <si>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</si>
  <si>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</si>
  <si>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</si>
  <si>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</si>
  <si>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</si>
  <si>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</si>
  <si>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</si>
  <si>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</si>
  <si>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</si>
  <si>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</si>
  <si>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</si>
  <si>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</si>
  <si>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</si>
  <si>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</si>
  <si>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</si>
  <si>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</si>
  <si>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</si>
  <si>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</si>
  <si>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</si>
  <si>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</si>
  <si>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</si>
  <si>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</si>
  <si>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</si>
  <si>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</si>
  <si>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</si>
  <si>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</si>
  <si>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</si>
  <si>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</si>
  <si>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</si>
  <si>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</si>
  <si>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</si>
  <si>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</si>
  <si>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</si>
  <si>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</si>
  <si>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</si>
  <si>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</si>
  <si>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</si>
  <si>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</si>
  <si>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</si>
  <si>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</si>
  <si>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</si>
  <si>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</si>
  <si>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</si>
  <si>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</si>
  <si>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</si>
  <si>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</si>
  <si>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</si>
  <si>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</si>
  <si>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</si>
  <si>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</si>
  <si>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</si>
  <si>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</si>
  <si>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</si>
  <si>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</si>
  <si>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</si>
  <si>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</si>
  <si>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</si>
  <si>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</si>
  <si>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</si>
  <si>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</si>
  <si>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</si>
  <si>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</si>
  <si>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</si>
  <si>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</si>
  <si>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</si>
  <si>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</si>
  <si>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</si>
  <si>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</si>
  <si>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</si>
  <si>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</si>
  <si>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</si>
  <si>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</si>
  <si>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</si>
  <si>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</si>
  <si>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</si>
  <si>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</si>
  <si>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</si>
  <si>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</si>
  <si>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</si>
  <si>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</si>
  <si>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</si>
  <si>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</si>
  <si>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</si>
  <si>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</si>
  <si>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</si>
  <si>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</si>
  <si>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</si>
  <si>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</si>
  <si>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</si>
  <si>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</si>
  <si>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</si>
  <si>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</si>
  <si>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</si>
  <si>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</si>
  <si>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</si>
  <si>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</si>
  <si>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</si>
  <si>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</si>
  <si>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</si>
  <si>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</si>
  <si>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</si>
  <si>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</si>
  <si>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</si>
  <si>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</si>
  <si>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</si>
  <si>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</si>
  <si>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</si>
  <si>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</si>
  <si>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</si>
  <si>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</si>
  <si>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</si>
  <si>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</si>
  <si>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</si>
  <si>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</si>
  <si>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</si>
  <si>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</si>
  <si>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</si>
  <si>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</si>
  <si>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</si>
  <si>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</si>
  <si>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</si>
  <si>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</si>
  <si>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</si>
  <si>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</si>
  <si>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</si>
  <si>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</si>
  <si>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</si>
  <si>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</si>
  <si>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</si>
  <si>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</si>
  <si>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</si>
  <si>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</si>
  <si>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</si>
  <si>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</si>
  <si>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</si>
  <si>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</si>
  <si>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</si>
  <si>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</si>
  <si>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</si>
  <si>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</si>
  <si>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</si>
  <si>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</si>
  <si>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</si>
  <si>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</si>
  <si>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</si>
  <si>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</si>
  <si>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</si>
  <si>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</si>
  <si>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</si>
  <si>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</si>
  <si>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</si>
  <si>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</si>
  <si>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</si>
  <si>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</si>
  <si>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</si>
  <si>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</si>
  <si>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</si>
  <si>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</si>
  <si>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</si>
  <si>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</si>
  <si>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</si>
  <si>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</si>
  <si>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</si>
  <si>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</si>
  <si>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</si>
  <si>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</si>
  <si>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</si>
  <si>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</si>
  <si>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</si>
  <si>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</si>
  <si>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</si>
  <si>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</si>
  <si>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</si>
  <si>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</si>
  <si>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</si>
  <si>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</si>
  <si>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</si>
  <si>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</si>
  <si>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</si>
  <si>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</si>
  <si>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</si>
  <si>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</si>
  <si>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</si>
  <si>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</si>
  <si>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</si>
  <si>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</si>
  <si>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</si>
  <si>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</si>
  <si>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</si>
  <si>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</si>
  <si>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</si>
  <si>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</si>
  <si>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</si>
  <si>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</si>
  <si>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</si>
  <si>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</si>
  <si>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</si>
  <si>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</si>
  <si>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</si>
  <si>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</si>
  <si>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</si>
  <si>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</si>
  <si>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</si>
  <si>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</si>
  <si>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</si>
  <si>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</si>
  <si>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</si>
  <si>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</si>
  <si>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</si>
  <si>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</si>
  <si>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</si>
  <si>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</si>
  <si>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</si>
  <si>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</si>
  <si>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</si>
  <si>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</si>
  <si>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</si>
  <si>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</si>
  <si>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</si>
  <si>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</si>
  <si>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</si>
  <si>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</si>
  <si>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</si>
  <si>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</si>
  <si>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</si>
  <si>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</si>
  <si>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</si>
  <si>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</si>
  <si>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</si>
  <si>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</si>
  <si>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</si>
  <si>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</si>
  <si>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</si>
  <si>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</si>
  <si>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</si>
  <si>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</si>
  <si>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</si>
  <si>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</si>
  <si>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</si>
  <si>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</si>
  <si>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</si>
  <si>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</si>
  <si>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</si>
  <si>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</si>
  <si>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</si>
  <si>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</si>
  <si>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</si>
  <si>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</si>
  <si>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</si>
  <si>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</si>
  <si>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</si>
  <si>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</si>
  <si>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</si>
  <si>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</si>
  <si>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</si>
  <si>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</si>
  <si>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</si>
  <si>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</si>
  <si>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</si>
  <si>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</si>
  <si>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</si>
  <si>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</si>
  <si>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</si>
  <si>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</si>
  <si>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</si>
  <si>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</si>
  <si>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</si>
  <si>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</si>
  <si>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</si>
  <si>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</si>
  <si>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</si>
  <si>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</si>
  <si>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</si>
  <si>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</si>
  <si>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</si>
  <si>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</si>
  <si>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</si>
  <si>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</si>
  <si>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</si>
  <si>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</si>
  <si>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</si>
  <si>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</si>
  <si>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</si>
  <si>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</si>
  <si>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</si>
  <si>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</si>
  <si>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</si>
  <si>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</si>
  <si>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</si>
  <si>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</si>
  <si>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</si>
  <si>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</si>
  <si>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</si>
  <si>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</si>
  <si>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</si>
  <si>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</si>
  <si>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</si>
  <si>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</si>
  <si>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</si>
  <si>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</si>
  <si>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</si>
  <si>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</si>
  <si>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</si>
  <si>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</si>
  <si>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</si>
  <si>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</si>
  <si>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</si>
  <si>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</si>
  <si>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</si>
  <si>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</si>
  <si>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</si>
  <si>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</si>
  <si>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</si>
  <si>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</si>
  <si>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</si>
  <si>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</si>
  <si>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</si>
  <si>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</si>
  <si>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</si>
  <si>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</si>
  <si>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</si>
  <si>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</si>
  <si>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</si>
  <si>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</si>
  <si>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</si>
  <si>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</si>
  <si>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</si>
  <si>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</si>
  <si>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</si>
  <si>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</si>
  <si>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</si>
  <si>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</si>
  <si>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</si>
  <si>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</si>
  <si>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</si>
  <si>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</si>
  <si>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</si>
  <si>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</si>
  <si>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</si>
  <si>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</si>
  <si>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</si>
  <si>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</si>
  <si>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</si>
  <si>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</si>
  <si>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</si>
  <si>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</si>
  <si>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</si>
  <si>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</si>
  <si>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</si>
  <si>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</si>
  <si>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</si>
  <si>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</si>
  <si>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</si>
  <si>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</si>
  <si>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</si>
  <si>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</si>
  <si>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</si>
  <si>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</si>
  <si>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</si>
  <si>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</si>
  <si>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</si>
  <si>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</si>
  <si>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</si>
  <si>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</si>
  <si>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</si>
  <si>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</si>
  <si>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</si>
  <si>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</si>
  <si>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</si>
  <si>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</si>
  <si>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</si>
  <si>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</si>
  <si>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</si>
  <si>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</si>
  <si>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</si>
  <si>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</si>
  <si>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</si>
  <si>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</si>
  <si>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</si>
  <si>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</si>
  <si>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</si>
  <si>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</si>
  <si>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</si>
  <si>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</si>
  <si>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</si>
  <si>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</si>
  <si>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</si>
  <si>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</si>
  <si>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</si>
  <si>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</si>
  <si>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</si>
  <si>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</si>
  <si>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</si>
  <si>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</si>
  <si>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</si>
  <si>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</si>
  <si>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</si>
  <si>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</si>
  <si>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</si>
  <si>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</si>
  <si>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</si>
  <si>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</si>
  <si>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</si>
  <si>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</si>
  <si>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</si>
  <si>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</si>
  <si>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</si>
  <si>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</si>
  <si>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</si>
  <si>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</si>
  <si>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</si>
  <si>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</si>
  <si>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</si>
  <si>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</si>
  <si>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</si>
  <si>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</si>
  <si>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</si>
  <si>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</si>
  <si>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</si>
  <si>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</si>
  <si>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</si>
  <si>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</si>
  <si>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</si>
  <si>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</si>
  <si>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</si>
  <si>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</si>
  <si>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</si>
  <si>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</si>
  <si>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</si>
  <si>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</si>
  <si>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</si>
  <si>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</si>
  <si>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</si>
  <si>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</si>
  <si>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</si>
  <si>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</si>
  <si>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</si>
  <si>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</si>
  <si>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</si>
  <si>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</si>
  <si>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</si>
  <si>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</si>
  <si>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</si>
  <si>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</si>
  <si>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</si>
  <si>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</si>
  <si>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</si>
  <si>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</si>
  <si>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</si>
  <si>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</si>
  <si>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</si>
  <si>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</si>
  <si>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</si>
  <si>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</si>
  <si>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</si>
  <si>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</si>
  <si>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</si>
  <si>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</si>
  <si>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</si>
  <si>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</si>
  <si>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</si>
  <si>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</si>
  <si>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</si>
  <si>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</si>
  <si>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</si>
  <si>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</si>
  <si>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</si>
  <si>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</si>
  <si>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</si>
  <si>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</si>
  <si>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</si>
  <si>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</si>
  <si>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</si>
  <si>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</si>
  <si>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</si>
  <si>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</si>
  <si>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</si>
  <si>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</si>
  <si>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</si>
  <si>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</si>
  <si>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</si>
  <si>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</si>
  <si>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</si>
  <si>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</si>
  <si>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</si>
  <si>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</si>
  <si>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</si>
  <si>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</si>
  <si>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</si>
  <si>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</si>
  <si>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</si>
  <si>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</si>
  <si>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</si>
  <si>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</si>
  <si>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</si>
  <si>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</si>
  <si>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</si>
  <si>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</si>
  <si>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</si>
  <si>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</si>
  <si>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</si>
  <si>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</si>
  <si>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</si>
  <si>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</si>
  <si>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</si>
  <si>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</si>
  <si>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</si>
  <si>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</si>
  <si>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</si>
  <si>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</si>
  <si>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</si>
  <si>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</si>
  <si>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</si>
  <si>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</si>
  <si>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</si>
  <si>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</si>
  <si>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</si>
  <si>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</si>
  <si>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</si>
  <si>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</si>
  <si>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</si>
  <si>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</si>
  <si>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</si>
  <si>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</si>
  <si>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</si>
  <si>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</si>
  <si>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</si>
  <si>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</si>
  <si>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</si>
  <si>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</si>
  <si>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</si>
  <si>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</si>
  <si>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</si>
  <si>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</si>
  <si>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</si>
  <si>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</si>
  <si>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</si>
  <si>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</si>
  <si>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</si>
  <si>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</si>
  <si>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</si>
  <si>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</si>
  <si>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</si>
  <si>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</si>
  <si>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</si>
  <si>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</si>
  <si>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</si>
  <si>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</si>
  <si>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</si>
  <si>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</si>
  <si>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</si>
  <si>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</si>
  <si>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</si>
  <si>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</si>
  <si>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</si>
  <si>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</si>
  <si>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</si>
  <si>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</si>
  <si>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</si>
  <si>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</si>
  <si>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</si>
  <si>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</si>
  <si>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</si>
  <si>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</si>
  <si>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</si>
  <si>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</si>
  <si>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</si>
  <si>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</si>
  <si>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</si>
  <si>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</si>
  <si>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</si>
  <si>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</si>
  <si>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</si>
  <si>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</si>
  <si>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</si>
  <si>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</si>
  <si>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</si>
  <si>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</si>
  <si>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</si>
  <si>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</si>
  <si>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</si>
  <si>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</si>
  <si>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</si>
  <si>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</si>
  <si>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</si>
  <si>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</si>
  <si>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</si>
  <si>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</si>
  <si>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</si>
  <si>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</si>
  <si>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</si>
  <si>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</si>
  <si>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</si>
  <si>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</si>
  <si>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</si>
  <si>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</si>
  <si>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</si>
  <si>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</si>
  <si>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</si>
  <si>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</si>
  <si>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</si>
  <si>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</si>
  <si>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</si>
  <si>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</si>
  <si>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</si>
  <si>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</si>
  <si>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</si>
  <si>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</si>
  <si>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</si>
  <si>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</si>
  <si>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</si>
  <si>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</si>
  <si>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</si>
  <si>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</si>
  <si>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</si>
  <si>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</si>
  <si>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</si>
  <si>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</si>
  <si>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</si>
  <si>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</si>
  <si>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</si>
  <si>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</si>
  <si>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</si>
  <si>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</si>
  <si>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</si>
  <si>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</si>
  <si>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</si>
  <si>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</si>
  <si>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</si>
  <si>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</si>
  <si>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</si>
  <si>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</si>
  <si>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</si>
  <si>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</si>
  <si>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</si>
  <si>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</si>
  <si>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</si>
  <si>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</si>
  <si>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</si>
  <si>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</si>
  <si>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</si>
  <si>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</si>
  <si>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</si>
  <si>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</si>
  <si>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</si>
  <si>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</si>
  <si>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</si>
  <si>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</si>
  <si>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</si>
  <si>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</si>
  <si>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</si>
  <si>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</si>
  <si>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</si>
  <si>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</si>
  <si>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</si>
  <si>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</si>
  <si>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</si>
  <si>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</si>
  <si>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</si>
  <si>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</si>
  <si>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</si>
  <si>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</si>
  <si>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</si>
  <si>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</si>
  <si>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</si>
  <si>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</si>
  <si>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</si>
  <si>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</si>
  <si>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</si>
  <si>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</si>
  <si>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</si>
  <si>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</si>
  <si>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</si>
  <si>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</si>
  <si>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</si>
  <si>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</si>
  <si>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</si>
  <si>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</si>
  <si>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</si>
  <si>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</si>
  <si>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</si>
  <si>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</si>
  <si>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</si>
  <si>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</si>
  <si>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</si>
  <si>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</si>
  <si>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</si>
  <si>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</si>
  <si>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</si>
  <si>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</si>
  <si>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</si>
  <si>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</si>
  <si>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</si>
  <si>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</si>
  <si>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</si>
  <si>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</si>
  <si>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</si>
  <si>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</si>
  <si>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</si>
  <si>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</si>
  <si>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</si>
  <si>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</si>
  <si>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</si>
  <si>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</si>
  <si>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</si>
  <si>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</si>
  <si>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</si>
  <si>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</si>
  <si>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</si>
  <si>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</si>
  <si>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</si>
  <si>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</si>
  <si>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</si>
  <si>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</si>
  <si>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</si>
  <si>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</si>
  <si>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</si>
  <si>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</si>
  <si>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</si>
  <si>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</si>
  <si>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</si>
  <si>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</si>
  <si>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</si>
  <si>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</si>
  <si>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</si>
  <si>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</si>
  <si>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</si>
  <si>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</si>
  <si>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</si>
  <si>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</si>
  <si>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</si>
  <si>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</si>
  <si>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</si>
  <si>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</si>
  <si>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</si>
  <si>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</si>
  <si>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</si>
  <si>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</si>
  <si>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</si>
  <si>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</si>
  <si>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</si>
  <si>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</si>
  <si>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</si>
  <si>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</si>
  <si>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</si>
  <si>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</si>
  <si>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</si>
  <si>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</si>
  <si>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</si>
  <si>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</si>
  <si>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</si>
  <si>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</si>
  <si>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</si>
  <si>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</si>
  <si>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</si>
  <si>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</si>
  <si>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</si>
  <si>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</si>
  <si>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</si>
  <si>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</si>
  <si>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</si>
  <si>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</si>
  <si>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</si>
  <si>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</si>
  <si>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</si>
  <si>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</si>
  <si>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</si>
  <si>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</si>
  <si>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</si>
  <si>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</si>
  <si>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</si>
  <si>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</si>
  <si>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</si>
  <si>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</si>
  <si>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</si>
  <si>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</si>
  <si>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</si>
  <si>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</si>
  <si>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</si>
  <si>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</si>
  <si>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</si>
  <si>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</si>
  <si>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</si>
  <si>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</si>
  <si>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</si>
  <si>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</si>
  <si>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</si>
  <si>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</si>
  <si>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</si>
  <si>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</si>
  <si>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</si>
  <si>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</si>
  <si>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</si>
  <si>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</si>
  <si>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</si>
  <si>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</si>
  <si>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</si>
  <si>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</si>
  <si>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</si>
  <si>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</si>
  <si>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</si>
  <si>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</si>
  <si>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</si>
  <si>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</si>
  <si>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</si>
  <si>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</si>
  <si>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</si>
  <si>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</si>
  <si>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</si>
  <si>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</si>
  <si>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</si>
  <si>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</si>
  <si>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</si>
  <si>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</si>
  <si>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</si>
  <si>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</si>
  <si>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</si>
  <si>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</si>
  <si>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</si>
  <si>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</si>
  <si>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</si>
  <si>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</si>
  <si>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</si>
  <si>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</si>
  <si>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</si>
  <si>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</si>
  <si>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</si>
  <si>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</si>
  <si>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</si>
  <si>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</si>
  <si>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</si>
  <si>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</si>
  <si>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</si>
  <si>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</si>
  <si>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</si>
  <si>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</si>
  <si>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</si>
  <si>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</si>
  <si>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</si>
  <si>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</si>
  <si>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</si>
  <si>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</si>
  <si>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</si>
  <si>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</si>
  <si>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</si>
  <si>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</si>
  <si>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</si>
  <si>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</si>
  <si>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</si>
  <si>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</si>
  <si>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</si>
  <si>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</si>
  <si>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</si>
  <si>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</si>
  <si>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</si>
  <si>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</si>
  <si>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</si>
  <si>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</si>
  <si>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</si>
  <si>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</si>
  <si>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</si>
  <si>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</si>
  <si>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</si>
  <si>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</si>
  <si>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</si>
  <si>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</si>
  <si>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</si>
  <si>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</si>
  <si>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</si>
  <si>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</si>
  <si>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</si>
  <si>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</si>
  <si>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</si>
  <si>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</si>
  <si>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</si>
  <si>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</si>
  <si>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</si>
  <si>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</si>
  <si>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</si>
  <si>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</si>
  <si>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</si>
  <si>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</si>
  <si>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</si>
  <si>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</si>
  <si>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</si>
  <si>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</si>
  <si>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</si>
  <si>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</si>
  <si>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</si>
  <si>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</si>
  <si>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</si>
  <si>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</si>
  <si>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</si>
  <si>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</si>
  <si>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</si>
  <si>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</si>
  <si>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</si>
  <si>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</si>
  <si>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</si>
  <si>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</si>
  <si>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</si>
  <si>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</si>
  <si>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</si>
  <si>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</si>
  <si>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</si>
  <si>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</si>
  <si>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</si>
  <si>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</si>
  <si>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</si>
  <si>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</si>
  <si>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</si>
  <si>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</si>
  <si>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</si>
  <si>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</si>
  <si>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</si>
  <si>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</si>
  <si>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</si>
  <si>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</si>
  <si>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</si>
  <si>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</si>
  <si>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</si>
  <si>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</si>
  <si>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</si>
  <si>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</si>
  <si>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</si>
  <si>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</si>
  <si>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</si>
  <si>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</si>
  <si>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</si>
  <si>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</si>
  <si>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</si>
  <si>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</si>
  <si>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</si>
  <si>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</si>
  <si>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</si>
  <si>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</si>
  <si>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</si>
  <si>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</si>
  <si>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</si>
  <si>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</si>
  <si>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</si>
  <si>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</si>
  <si>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</si>
  <si>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</si>
  <si>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</si>
  <si>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</si>
  <si>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</si>
  <si>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</si>
  <si>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</si>
  <si>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</si>
  <si>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</si>
  <si>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</si>
  <si>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</si>
  <si>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</si>
  <si>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</si>
  <si>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</si>
  <si>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</si>
  <si>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</si>
  <si>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</si>
  <si>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</si>
  <si>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</si>
  <si>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</si>
  <si>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</si>
  <si>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</si>
  <si>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</si>
  <si>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</si>
  <si>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</si>
  <si>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</si>
  <si>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</si>
  <si>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</si>
  <si>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</si>
  <si>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</si>
  <si>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</si>
  <si>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</si>
  <si>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</si>
  <si>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</si>
  <si>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</si>
  <si>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</si>
  <si>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</si>
  <si>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</si>
  <si>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</si>
  <si>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</si>
  <si>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</si>
  <si>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</si>
  <si>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</si>
  <si>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</si>
  <si>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</si>
  <si>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</si>
  <si>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</si>
  <si>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</si>
  <si>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</si>
  <si>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</si>
  <si>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</si>
  <si>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</si>
  <si>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</si>
  <si>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</si>
  <si>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</si>
  <si>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</si>
  <si>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</si>
  <si>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</si>
  <si>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</si>
  <si>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</si>
  <si>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</si>
  <si>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</si>
  <si>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</si>
  <si>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</si>
  <si>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</si>
  <si>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</si>
  <si>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</si>
  <si>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</si>
  <si>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</si>
  <si>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</si>
  <si>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</si>
  <si>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</si>
  <si>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</si>
  <si>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</si>
  <si>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</si>
  <si>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</si>
  <si>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</si>
  <si>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</si>
  <si>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</si>
  <si>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</si>
  <si>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</si>
  <si>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</si>
  <si>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</si>
  <si>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</si>
  <si>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</si>
  <si>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</si>
  <si>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</si>
  <si>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</si>
  <si>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</si>
  <si>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</si>
  <si>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</si>
  <si>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</si>
  <si>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</si>
  <si>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</si>
  <si>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</si>
  <si>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</si>
  <si>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</si>
  <si>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</si>
  <si>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</si>
  <si>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</si>
  <si>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</si>
  <si>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</si>
  <si>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</si>
  <si>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</si>
  <si>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</si>
  <si>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</si>
  <si>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</si>
  <si>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</si>
  <si>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</si>
  <si>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</si>
  <si>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</si>
  <si>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</si>
  <si>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</si>
  <si>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</si>
  <si>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</si>
  <si>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</si>
  <si>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</si>
  <si>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</si>
  <si>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</si>
  <si>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</si>
  <si>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</si>
  <si>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</si>
  <si>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</si>
  <si>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</si>
  <si>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</si>
  <si>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</si>
  <si>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</si>
  <si>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</si>
  <si>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</si>
  <si>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</si>
  <si>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</si>
  <si>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</si>
  <si>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</si>
  <si>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</si>
  <si>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</si>
  <si>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</si>
  <si>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</si>
  <si>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</si>
  <si>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</si>
  <si>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</si>
  <si>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</si>
  <si>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</si>
  <si>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</si>
  <si>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</si>
  <si>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</si>
  <si>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</si>
  <si>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</si>
  <si>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</si>
  <si>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</si>
  <si>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</si>
  <si>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</si>
  <si>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</si>
  <si>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</si>
  <si>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</si>
  <si>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</si>
  <si>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</si>
  <si>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</si>
  <si>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</si>
  <si>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</si>
  <si>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</si>
  <si>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</si>
  <si>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</si>
  <si>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</si>
  <si>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</si>
  <si>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</si>
  <si>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</si>
  <si>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</si>
  <si>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</si>
  <si>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</si>
  <si>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</si>
  <si>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</si>
  <si>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</si>
  <si>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</si>
  <si>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</si>
  <si>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</si>
  <si>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</si>
  <si>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</si>
  <si>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</si>
  <si>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</si>
  <si>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</si>
  <si>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</si>
  <si>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</si>
  <si>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</si>
  <si>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</si>
  <si>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</si>
  <si>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</si>
  <si>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</si>
  <si>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</si>
  <si>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</si>
  <si>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</si>
  <si>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</si>
  <si>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</si>
  <si>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</si>
  <si>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</si>
  <si>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</si>
  <si>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</si>
  <si>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</si>
  <si>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</si>
  <si>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</si>
  <si>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</si>
  <si>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</si>
  <si>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</si>
  <si>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</si>
  <si>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</si>
  <si>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</si>
  <si>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</si>
  <si>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</si>
  <si>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</si>
  <si>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</si>
  <si>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</si>
  <si>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</si>
  <si>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</si>
  <si>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</si>
  <si>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</si>
  <si>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</si>
  <si>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</si>
  <si>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</si>
  <si>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</si>
  <si>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</si>
  <si>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</si>
  <si>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</si>
  <si>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</si>
  <si>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</si>
  <si>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</si>
  <si>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</si>
  <si>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</si>
  <si>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</si>
  <si>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</si>
  <si>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</si>
  <si>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</si>
  <si>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</si>
  <si>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</si>
  <si>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</si>
  <si>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</si>
  <si>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</si>
  <si>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</si>
  <si>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</si>
  <si>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</si>
  <si>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</si>
  <si>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</si>
  <si>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</si>
  <si>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</si>
  <si>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</si>
  <si>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</si>
  <si>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</si>
  <si>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</si>
  <si>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</si>
  <si>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</si>
  <si>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</si>
  <si>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</si>
  <si>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</si>
  <si>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</si>
  <si>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</si>
  <si>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</si>
  <si>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</si>
  <si>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</si>
  <si>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</si>
  <si>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</si>
  <si>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</si>
  <si>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</si>
  <si>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</si>
  <si>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</si>
  <si>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</si>
  <si>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</si>
  <si>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</si>
  <si>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</si>
  <si>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</si>
  <si>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</si>
  <si>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</si>
  <si>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</si>
  <si>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</si>
  <si>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</si>
  <si>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</si>
  <si>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</si>
  <si>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</si>
  <si>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</si>
  <si>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</si>
  <si>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</si>
  <si>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</si>
  <si>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</si>
  <si>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</si>
  <si>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</si>
  <si>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</si>
  <si>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</si>
  <si>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</si>
  <si>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</si>
  <si>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</si>
  <si>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</si>
  <si>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</si>
  <si>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</si>
  <si>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</si>
  <si>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</si>
  <si>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</si>
  <si>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</si>
  <si>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</si>
  <si>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</si>
  <si>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</si>
  <si>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</si>
  <si>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</si>
  <si>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</si>
  <si>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</si>
  <si>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</si>
  <si>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</si>
  <si>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</si>
  <si>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</si>
  <si>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</si>
  <si>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</si>
  <si>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</si>
  <si>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</si>
  <si>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</si>
  <si>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</si>
  <si>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</si>
  <si>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</si>
  <si>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</si>
  <si>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</si>
  <si>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</si>
  <si>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</si>
  <si>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</si>
  <si>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</si>
  <si>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</si>
  <si>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</si>
  <si>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</si>
  <si>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</si>
  <si>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</si>
  <si>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</si>
  <si>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</si>
  <si>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</si>
  <si>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</si>
  <si>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</si>
  <si>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</si>
  <si>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</si>
  <si>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</si>
  <si>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</si>
  <si>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</si>
  <si>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</si>
  <si>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</si>
  <si>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</si>
  <si>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</si>
  <si>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</si>
  <si>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</si>
  <si>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</si>
  <si>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</si>
  <si>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</si>
  <si>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</si>
  <si>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</si>
  <si>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</si>
  <si>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</si>
  <si>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</si>
  <si>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</si>
  <si>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</si>
  <si>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</si>
  <si>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</si>
  <si>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</si>
  <si>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</si>
  <si>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</si>
  <si>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</si>
  <si>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</si>
  <si>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</si>
  <si>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</si>
  <si>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</si>
  <si>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</si>
  <si>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</si>
  <si>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</si>
  <si>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</si>
  <si>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</si>
  <si>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</si>
  <si>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</si>
  <si>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</si>
  <si>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</si>
  <si>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</si>
  <si>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</si>
  <si>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</si>
  <si>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</si>
  <si>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</si>
  <si>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</si>
  <si>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</si>
  <si>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</si>
  <si>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</si>
  <si>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</si>
  <si>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</si>
  <si>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</si>
  <si>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</si>
  <si>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</si>
  <si>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</si>
  <si>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</si>
  <si>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</si>
  <si>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</si>
  <si>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</si>
  <si>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</si>
  <si>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</si>
  <si>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</si>
  <si>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</si>
  <si>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</si>
  <si>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</si>
  <si>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</si>
  <si>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</si>
  <si>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</si>
  <si>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</si>
  <si>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</si>
  <si>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</si>
  <si>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</si>
  <si>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</si>
  <si>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</si>
  <si>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</si>
  <si>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</si>
  <si>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</si>
  <si>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</si>
  <si>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</si>
  <si>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</si>
  <si>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</si>
  <si>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</si>
  <si>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</si>
  <si>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</si>
  <si>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</si>
  <si>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</si>
  <si>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</si>
  <si>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</si>
  <si>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</si>
  <si>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</si>
  <si>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</si>
  <si>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</si>
  <si>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</si>
  <si>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</si>
  <si>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</si>
  <si>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</si>
  <si>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</si>
  <si>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</si>
  <si>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</si>
  <si>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</si>
  <si>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</si>
  <si>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</si>
  <si>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</si>
  <si>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</si>
  <si>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</si>
  <si>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</si>
  <si>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</si>
  <si>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</si>
  <si>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</si>
  <si>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</si>
  <si>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</si>
  <si>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</si>
  <si>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</si>
  <si>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</si>
  <si>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</si>
  <si>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</si>
  <si>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</si>
  <si>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</si>
  <si>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</si>
  <si>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</si>
  <si>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</si>
  <si>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</si>
  <si>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</si>
  <si>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</si>
  <si>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</si>
  <si>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</si>
  <si>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</si>
  <si>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</si>
  <si>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</si>
  <si>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</si>
  <si>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</si>
  <si>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</si>
  <si>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</si>
  <si>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</si>
  <si>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</si>
  <si>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</si>
  <si>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</si>
  <si>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</si>
  <si>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</si>
  <si>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</si>
  <si>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</si>
  <si>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</si>
  <si>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</si>
  <si>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</si>
  <si>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</si>
  <si>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</si>
  <si>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</si>
  <si>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</si>
  <si>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</si>
  <si>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</si>
  <si>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</si>
  <si>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</si>
  <si>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</si>
  <si>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</si>
  <si>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</si>
  <si>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</si>
  <si>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</si>
  <si>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</si>
  <si>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</si>
  <si>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</si>
  <si>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</si>
  <si>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</si>
  <si>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</si>
  <si>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</si>
  <si>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</si>
  <si>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</si>
  <si>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</si>
  <si>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</si>
  <si>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</si>
  <si>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</si>
  <si>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</si>
  <si>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</si>
  <si>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</si>
  <si>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</si>
  <si>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</si>
  <si>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</si>
  <si>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</si>
  <si>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</si>
  <si>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</si>
  <si>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</si>
  <si>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</si>
  <si>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</si>
  <si>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</si>
  <si>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</si>
  <si>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</si>
  <si>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</si>
  <si>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</si>
  <si>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</si>
  <si>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</si>
  <si>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</si>
  <si>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</si>
  <si>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</si>
  <si>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</si>
  <si>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</si>
  <si>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</si>
  <si>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</si>
  <si>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</si>
  <si>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</si>
  <si>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</si>
  <si>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</si>
  <si>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</si>
  <si>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</si>
  <si>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</si>
  <si>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</si>
  <si>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</si>
  <si>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</si>
  <si>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</si>
  <si>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</si>
  <si>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</si>
  <si>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</si>
  <si>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</si>
  <si>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</si>
  <si>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</si>
  <si>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</si>
  <si>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</si>
  <si>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</si>
  <si>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</si>
  <si>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</si>
  <si>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</si>
  <si>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</si>
  <si>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</si>
  <si>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</si>
  <si>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</si>
  <si>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</si>
  <si>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</si>
  <si>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</si>
  <si>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</si>
  <si>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</si>
  <si>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</si>
  <si>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</si>
  <si>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</si>
  <si>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</si>
  <si>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</si>
  <si>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</si>
  <si>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</si>
  <si>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</si>
  <si>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</si>
  <si>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</si>
  <si>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</si>
  <si>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</si>
  <si>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</si>
  <si>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</si>
  <si>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</si>
  <si>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</si>
  <si>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</si>
  <si>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</si>
  <si>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</si>
  <si>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</si>
  <si>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</si>
  <si>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</si>
  <si>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</si>
  <si>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</si>
  <si>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</si>
  <si>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</si>
  <si>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</si>
  <si>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</si>
  <si>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</si>
  <si>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</si>
  <si>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</si>
  <si>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</si>
  <si>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</si>
  <si>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</si>
  <si>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</si>
  <si>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</si>
  <si>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</si>
  <si>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</si>
  <si>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</si>
  <si>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</si>
  <si>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</si>
  <si>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</si>
  <si>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</si>
  <si>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</si>
  <si>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</si>
  <si>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</si>
  <si>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</si>
  <si>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</si>
  <si>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</si>
  <si>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</si>
  <si>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</si>
  <si>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</si>
  <si>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</si>
  <si>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</si>
  <si>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</si>
  <si>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</si>
  <si>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</si>
  <si>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</si>
  <si>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</si>
  <si>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</si>
  <si>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</si>
  <si>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</si>
  <si>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</si>
  <si>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</si>
  <si>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</si>
  <si>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</si>
  <si>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</si>
  <si>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</si>
  <si>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</si>
  <si>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</si>
  <si>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</si>
  <si>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</si>
  <si>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</si>
  <si>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</si>
  <si>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</si>
  <si>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</si>
  <si>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</si>
  <si>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</si>
  <si>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</si>
  <si>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</si>
  <si>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</si>
  <si>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</si>
  <si>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</si>
  <si>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</si>
  <si>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</si>
  <si>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</si>
  <si>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</si>
  <si>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</si>
  <si>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</si>
  <si>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</si>
  <si>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</si>
  <si>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</si>
  <si>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</si>
  <si>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</si>
  <si>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</si>
  <si>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</si>
  <si>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</si>
  <si>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</si>
  <si>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</si>
  <si>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</si>
  <si>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</si>
  <si>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</si>
  <si>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</si>
  <si>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</si>
  <si>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</si>
  <si>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</si>
  <si>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</si>
  <si>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</si>
  <si>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</si>
  <si>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</si>
  <si>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</si>
  <si>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</si>
  <si>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</si>
  <si>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</si>
  <si>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</si>
  <si>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</si>
  <si>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</si>
  <si>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</si>
  <si>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</si>
  <si>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</si>
  <si>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</si>
  <si>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</si>
  <si>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</si>
  <si>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</si>
  <si>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</si>
  <si>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</si>
  <si>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</si>
  <si>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</si>
  <si>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</si>
  <si>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</si>
  <si>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</si>
  <si>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</si>
  <si>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</si>
  <si>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</si>
  <si>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</si>
  <si>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</si>
  <si>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</si>
  <si>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</si>
  <si>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</si>
  <si>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</si>
  <si>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</si>
  <si>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</si>
  <si>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</si>
  <si>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</si>
  <si>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</si>
  <si>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</si>
  <si>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</si>
  <si>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</si>
  <si>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</si>
  <si>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</si>
  <si>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</si>
  <si>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</si>
  <si>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</si>
  <si>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</si>
  <si>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</si>
  <si>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</si>
  <si>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</si>
  <si>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</si>
  <si>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</si>
  <si>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</si>
  <si>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</si>
  <si>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</si>
  <si>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</si>
  <si>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</si>
  <si>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</si>
  <si>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</si>
  <si>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</si>
  <si>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</si>
  <si>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</si>
  <si>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</si>
  <si>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</si>
  <si>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</si>
  <si>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</si>
  <si>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</si>
  <si>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</si>
  <si>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</si>
  <si>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</si>
  <si>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</si>
  <si>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</si>
  <si>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</si>
  <si>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</si>
  <si>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</si>
  <si>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</si>
  <si>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</si>
  <si>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</si>
  <si>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</si>
  <si>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</si>
  <si>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</si>
  <si>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</si>
  <si>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</si>
  <si>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</si>
  <si>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</si>
  <si>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</si>
  <si>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</si>
  <si>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</si>
  <si>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</si>
  <si>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</si>
  <si>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</si>
  <si>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</si>
  <si>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</si>
  <si>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</si>
  <si>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</si>
  <si>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</si>
  <si>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</si>
  <si>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</si>
  <si>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</si>
  <si>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</si>
  <si>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</si>
  <si>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</si>
  <si>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</si>
  <si>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</si>
  <si>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</si>
  <si>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</si>
  <si>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</si>
  <si>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</si>
  <si>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</si>
  <si>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</si>
  <si>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</si>
  <si>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</si>
  <si>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</si>
  <si>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</si>
  <si>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</si>
  <si>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</si>
  <si>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</si>
  <si>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</si>
  <si>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</si>
  <si>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</si>
  <si>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</si>
  <si>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</si>
  <si>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</si>
  <si>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</si>
  <si>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</si>
  <si>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</si>
  <si>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</si>
  <si>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</si>
  <si>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</si>
  <si>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</si>
  <si>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</si>
  <si>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</si>
  <si>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</si>
  <si>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</si>
  <si>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</si>
  <si>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</si>
  <si>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</si>
  <si>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</si>
  <si>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</si>
  <si>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</si>
  <si>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</si>
  <si>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</si>
  <si>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</si>
  <si>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</si>
  <si>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</si>
  <si>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</si>
  <si>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</si>
  <si>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</si>
  <si>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</si>
  <si>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</si>
  <si>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</si>
  <si>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</si>
  <si>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</si>
  <si>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</si>
  <si>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</si>
  <si>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</si>
  <si>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</si>
  <si>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</si>
  <si>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</si>
  <si>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</si>
  <si>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</si>
  <si>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</si>
  <si>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</si>
  <si>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</si>
  <si>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</si>
  <si>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</si>
  <si>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</si>
  <si>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</si>
  <si>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</si>
  <si>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</si>
  <si>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</si>
  <si>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</si>
  <si>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</si>
  <si>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</si>
  <si>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</si>
  <si>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</si>
  <si>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</si>
  <si>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</si>
  <si>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</si>
  <si>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</si>
  <si>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</si>
  <si>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</si>
  <si>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</si>
  <si>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</si>
  <si>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</si>
  <si>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</si>
  <si>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</si>
  <si>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</si>
  <si>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</si>
  <si>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</si>
  <si>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</si>
  <si>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</si>
  <si>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</si>
  <si>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</si>
  <si>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</si>
  <si>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</si>
  <si>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</si>
  <si>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</si>
  <si>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</si>
  <si>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</si>
  <si>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</si>
  <si>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</si>
  <si>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</si>
  <si>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</si>
  <si>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</si>
  <si>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</si>
  <si>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</si>
  <si>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</si>
  <si>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</si>
  <si>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</si>
  <si>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</si>
  <si>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</si>
  <si>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</si>
  <si>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</si>
  <si>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</si>
  <si>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</si>
  <si>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</si>
  <si>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</si>
  <si>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</si>
  <si>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</si>
  <si>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</si>
  <si>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</si>
  <si>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</si>
  <si>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</si>
  <si>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</si>
  <si>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</si>
  <si>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</si>
  <si>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</si>
  <si>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</si>
  <si>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</si>
  <si>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</si>
  <si>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</si>
  <si>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</si>
  <si>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</si>
  <si>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</si>
  <si>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</si>
  <si>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</si>
  <si>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</si>
  <si>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</si>
  <si>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</si>
  <si>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</si>
  <si>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</si>
  <si>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</si>
  <si>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</si>
  <si>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</si>
  <si>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</si>
  <si>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</si>
  <si>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</si>
  <si>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</si>
  <si>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</si>
  <si>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</si>
  <si>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</si>
  <si>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</si>
  <si>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</si>
  <si>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</si>
  <si>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</si>
  <si>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</si>
  <si>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</si>
  <si>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</si>
  <si>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</si>
  <si>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</si>
  <si>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</si>
  <si>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</si>
  <si>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</si>
  <si>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</si>
  <si>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</si>
  <si>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</si>
  <si>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</si>
  <si>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</si>
  <si>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</si>
  <si>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</si>
  <si>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</si>
  <si>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</si>
  <si>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</si>
  <si>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</si>
  <si>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</si>
  <si>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</si>
  <si>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</si>
  <si>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</si>
  <si>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</si>
  <si>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</si>
  <si>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</si>
  <si>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</si>
  <si>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</si>
  <si>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</si>
  <si>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</si>
  <si>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</si>
  <si>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</si>
  <si>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</si>
  <si>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</si>
  <si>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</si>
  <si>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</si>
  <si>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</si>
  <si>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</si>
  <si>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</si>
  <si>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</si>
  <si>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</si>
  <si>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</si>
  <si>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</si>
  <si>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</si>
  <si>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</si>
  <si>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</si>
  <si>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</si>
  <si>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</si>
  <si>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</si>
  <si>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</si>
  <si>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</si>
  <si>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</si>
  <si>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</si>
  <si>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</si>
  <si>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</si>
  <si>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</si>
  <si>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</si>
  <si>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</si>
  <si>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</si>
  <si>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</si>
  <si>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</si>
  <si>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</si>
  <si>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</si>
  <si>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</si>
  <si>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</si>
  <si>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</si>
  <si>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</si>
  <si>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</si>
  <si>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</si>
  <si>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</si>
  <si>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</si>
  <si>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</si>
  <si>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</si>
  <si>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</si>
  <si>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</si>
  <si>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</si>
  <si>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</si>
  <si>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</si>
  <si>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</si>
  <si>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</si>
  <si>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</si>
  <si>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</si>
  <si>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</si>
  <si>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</si>
  <si>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</si>
  <si>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</si>
  <si>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</si>
  <si>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</si>
  <si>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</si>
  <si>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</si>
  <si>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</si>
  <si>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</si>
  <si>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</si>
  <si>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</si>
  <si>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</si>
  <si>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</si>
  <si>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</si>
  <si>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</si>
  <si>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</si>
  <si>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</si>
  <si>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</si>
  <si>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</si>
  <si>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</si>
  <si>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</si>
  <si>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</si>
  <si>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</si>
  <si>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</si>
  <si>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</si>
  <si>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</si>
  <si>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</si>
  <si>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</si>
  <si>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</si>
  <si>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</si>
  <si>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</si>
  <si>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</si>
  <si>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</si>
  <si>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</si>
  <si>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</si>
  <si>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</si>
  <si>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</si>
  <si>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</si>
  <si>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</si>
  <si>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</si>
  <si>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</si>
  <si>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</si>
  <si>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</si>
  <si>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</si>
  <si>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</si>
  <si>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</si>
  <si>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</si>
  <si>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</si>
  <si>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</si>
  <si>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</si>
  <si>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</si>
  <si>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</si>
  <si>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</si>
  <si>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</si>
  <si>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</si>
  <si>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</si>
  <si>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</si>
  <si>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</si>
  <si>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</si>
  <si>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</si>
  <si>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</si>
  <si>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</si>
  <si>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</si>
  <si>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</si>
  <si>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</si>
  <si>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</si>
  <si>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</si>
  <si>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</si>
  <si>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</si>
  <si>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</si>
  <si>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</si>
  <si>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</si>
  <si>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</si>
  <si>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</si>
  <si>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</si>
  <si>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</si>
  <si>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</si>
  <si>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</si>
  <si>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</si>
  <si>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</si>
  <si>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</si>
  <si>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</si>
  <si>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</si>
  <si>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</si>
  <si>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</si>
  <si>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</si>
  <si>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</si>
  <si>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</si>
  <si>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</si>
  <si>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</si>
  <si>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</si>
  <si>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</si>
  <si>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</si>
  <si>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</si>
  <si>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</si>
  <si>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</si>
  <si>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</si>
  <si>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</si>
  <si>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</si>
  <si>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</si>
  <si>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</si>
  <si>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</si>
  <si>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</si>
  <si>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</si>
  <si>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</si>
  <si>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</si>
  <si>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</si>
  <si>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</si>
  <si>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</si>
  <si>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</si>
  <si>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</si>
  <si>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</si>
  <si>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</si>
  <si>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</si>
  <si>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</si>
  <si>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</si>
  <si>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</si>
  <si>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</si>
  <si>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</si>
  <si>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</si>
  <si>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</si>
  <si>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</si>
  <si>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</si>
  <si>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</si>
  <si>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</si>
  <si>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</si>
  <si>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</si>
  <si>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</si>
  <si>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</si>
  <si>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</si>
  <si>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</si>
  <si>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</si>
  <si>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</si>
  <si>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</si>
  <si>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</si>
  <si>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</si>
  <si>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</si>
  <si>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</si>
  <si>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</si>
  <si>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</si>
  <si>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</si>
  <si>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</si>
  <si>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</si>
  <si>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</si>
  <si>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</si>
  <si>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</si>
  <si>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</si>
  <si>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</si>
  <si>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</si>
  <si>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</si>
  <si>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</si>
  <si>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</si>
  <si>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</si>
  <si>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</si>
  <si>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</si>
  <si>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</si>
  <si>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</si>
  <si>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</si>
  <si>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</si>
  <si>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</si>
  <si>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</si>
  <si>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</si>
  <si>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</si>
  <si>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</si>
  <si>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</si>
  <si>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</si>
  <si>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</si>
  <si>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</si>
  <si>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</si>
  <si>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</si>
  <si>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</si>
  <si>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</si>
  <si>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</si>
  <si>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</si>
  <si>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</si>
  <si>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</si>
  <si>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</si>
  <si>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</si>
  <si>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</si>
  <si>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</si>
  <si>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</si>
  <si>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</si>
  <si>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</si>
  <si>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</si>
  <si>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</si>
  <si>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</si>
  <si>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</si>
  <si>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</si>
  <si>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</si>
  <si>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</si>
  <si>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</si>
  <si>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</si>
  <si>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</si>
  <si>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</si>
  <si>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</si>
  <si>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</si>
  <si>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</si>
  <si>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</si>
  <si>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</si>
  <si>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</si>
  <si>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</si>
  <si>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</si>
  <si>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</si>
  <si>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</si>
  <si>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</si>
  <si>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</si>
  <si>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</si>
  <si>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</si>
  <si>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</si>
  <si>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</si>
  <si>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</si>
  <si>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</si>
  <si>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</si>
  <si>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</si>
  <si>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</si>
  <si>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</si>
  <si>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</si>
  <si>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</si>
  <si>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</si>
  <si>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</si>
  <si>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</si>
  <si>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</si>
  <si>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</si>
  <si>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</si>
  <si>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</si>
  <si>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</si>
  <si>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</si>
  <si>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</si>
  <si>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</si>
  <si>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</si>
  <si>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</si>
  <si>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</si>
  <si>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</si>
  <si>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</si>
  <si>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</si>
  <si>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</si>
  <si>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</si>
  <si>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</si>
  <si>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</si>
  <si>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</si>
  <si>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</si>
  <si>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</si>
  <si>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</si>
  <si>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</si>
  <si>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</si>
  <si>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</si>
  <si>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</si>
  <si>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</si>
  <si>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</si>
  <si>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</si>
  <si>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</si>
  <si>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</si>
  <si>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</si>
  <si>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</si>
  <si>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</si>
  <si>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</si>
  <si>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</si>
  <si>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</si>
  <si>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</si>
  <si>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</si>
  <si>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</si>
  <si>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</si>
  <si>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</si>
  <si>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</si>
  <si>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</si>
  <si>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</si>
  <si>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</si>
  <si>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</si>
  <si>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</si>
  <si>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</si>
  <si>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</si>
  <si>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</si>
  <si>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</si>
  <si>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</si>
  <si>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</si>
  <si>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</si>
  <si>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</si>
  <si>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</si>
  <si>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</si>
  <si>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</si>
  <si>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</si>
  <si>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</si>
  <si>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</si>
  <si>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</si>
  <si>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</si>
  <si>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</si>
  <si>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</si>
  <si>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</si>
  <si>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</si>
  <si>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</si>
  <si>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</si>
  <si>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</si>
  <si>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</si>
  <si>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</si>
  <si>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</si>
  <si>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</si>
  <si>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</si>
  <si>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</si>
  <si>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</si>
  <si>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</si>
  <si>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</si>
  <si>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</si>
  <si>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</si>
  <si>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</si>
  <si>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</si>
  <si>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</si>
  <si>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</si>
  <si>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</si>
  <si>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</si>
  <si>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</si>
  <si>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</si>
  <si>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</si>
  <si>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</si>
  <si>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</si>
  <si>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</si>
  <si>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</si>
  <si>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</si>
  <si>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</si>
  <si>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</si>
  <si>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</si>
  <si>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</si>
  <si>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</si>
  <si>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</si>
  <si>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</si>
  <si>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</si>
  <si>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</si>
  <si>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</si>
  <si>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</si>
  <si>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</si>
  <si>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</si>
  <si>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</si>
  <si>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</si>
  <si>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</si>
  <si>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</si>
  <si>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</si>
  <si>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</si>
  <si>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</si>
  <si>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</si>
  <si>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</si>
  <si>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</si>
  <si>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</si>
  <si>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</si>
  <si>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</si>
  <si>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</si>
  <si>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</si>
  <si>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</si>
  <si>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</si>
  <si>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</si>
  <si>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</si>
  <si>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</si>
  <si>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</si>
  <si>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</si>
  <si>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</si>
  <si>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</si>
  <si>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</si>
  <si>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</si>
  <si>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</si>
  <si>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</si>
  <si>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</si>
  <si>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</si>
  <si>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</si>
  <si>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</si>
  <si>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</si>
  <si>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</si>
  <si>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</si>
  <si>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</si>
  <si>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</si>
  <si>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</si>
  <si>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</si>
  <si>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</si>
  <si>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</si>
  <si>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</si>
  <si>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</si>
  <si>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</si>
  <si>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</si>
  <si>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</si>
  <si>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</si>
  <si>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</si>
  <si>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</si>
  <si>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</si>
  <si>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</si>
  <si>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</si>
  <si>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</si>
  <si>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</si>
  <si>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</si>
  <si>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</si>
  <si>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</si>
  <si>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</si>
  <si>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</si>
  <si>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</si>
  <si>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</si>
  <si>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</si>
  <si>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</si>
  <si>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</si>
  <si>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</si>
  <si>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</si>
  <si>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</si>
  <si>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</si>
  <si>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</si>
  <si>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</si>
  <si>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</si>
  <si>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</si>
  <si>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</si>
  <si>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</si>
  <si>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</si>
  <si>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</si>
  <si>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</si>
  <si>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</si>
  <si>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</si>
  <si>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</si>
  <si>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</si>
  <si>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</si>
  <si>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</si>
  <si>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</si>
  <si>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</si>
  <si>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</si>
  <si>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</si>
  <si>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</si>
  <si>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</si>
  <si>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</si>
  <si>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</si>
  <si>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</si>
  <si>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</si>
  <si>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</si>
  <si>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</si>
  <si>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</si>
  <si>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</si>
  <si>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</si>
  <si>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</si>
  <si>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</si>
  <si>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</si>
  <si>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</si>
  <si>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</si>
  <si>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</si>
  <si>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</si>
  <si>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</si>
  <si>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</si>
  <si>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</si>
  <si>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</si>
  <si>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</si>
  <si>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</si>
  <si>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</si>
  <si>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</si>
  <si>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</si>
  <si>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</si>
  <si>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</si>
  <si>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</si>
  <si>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</si>
  <si>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</si>
  <si>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</si>
  <si>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</si>
  <si>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</si>
  <si>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</si>
  <si>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</si>
  <si>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</si>
  <si>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</si>
  <si>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</si>
  <si>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</si>
  <si>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</si>
  <si>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</si>
  <si>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</si>
  <si>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</si>
  <si>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</si>
  <si>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</si>
  <si>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</si>
  <si>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</si>
  <si>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</si>
  <si>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</si>
  <si>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</si>
  <si>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</si>
  <si>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</si>
  <si>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</si>
  <si>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</si>
  <si>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</si>
  <si>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</si>
  <si>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</si>
  <si>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</si>
  <si>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</si>
  <si>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</si>
  <si>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</si>
  <si>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</si>
  <si>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</si>
  <si>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</si>
  <si>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</si>
  <si>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</si>
  <si>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</si>
  <si>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</si>
  <si>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</si>
  <si>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</si>
  <si>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</si>
  <si>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</si>
  <si>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</si>
  <si>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</si>
  <si>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</si>
  <si>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</si>
  <si>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</si>
  <si>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</si>
  <si>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</si>
  <si>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</si>
  <si>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</si>
  <si>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</si>
  <si>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</si>
  <si>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</si>
  <si>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</si>
  <si>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</si>
  <si>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</si>
  <si>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</si>
  <si>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</si>
  <si>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</si>
  <si>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</si>
  <si>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</si>
  <si>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</si>
  <si>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</si>
  <si>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</si>
  <si>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</si>
  <si>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</si>
  <si>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</si>
  <si>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</si>
  <si>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</si>
  <si>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</si>
  <si>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</si>
  <si>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</si>
  <si>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</si>
  <si>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</si>
  <si>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</si>
  <si>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</si>
  <si>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</si>
  <si>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</si>
  <si>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</si>
  <si>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</si>
  <si>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</si>
  <si>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</si>
  <si>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</si>
  <si>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</si>
  <si>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</si>
  <si>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</si>
  <si>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</si>
  <si>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</si>
  <si>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</si>
  <si>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</si>
  <si>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</si>
  <si>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</si>
  <si>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</si>
  <si>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</si>
  <si>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</si>
  <si>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</si>
  <si>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</si>
  <si>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</si>
  <si>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</si>
  <si>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</si>
  <si>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</si>
  <si>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</si>
  <si>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</si>
  <si>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</si>
  <si>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</si>
  <si>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</si>
  <si>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</si>
  <si>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</si>
  <si>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</si>
  <si>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</si>
  <si>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</si>
  <si>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</si>
  <si>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</si>
  <si>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</si>
  <si>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</si>
  <si>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</si>
  <si>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</si>
  <si>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</si>
  <si>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</si>
  <si>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</si>
  <si>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</si>
  <si>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</si>
  <si>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</si>
  <si>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</si>
  <si>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</si>
  <si>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</si>
  <si>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</si>
  <si>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</si>
  <si>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</si>
  <si>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</si>
  <si>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</si>
  <si>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</si>
  <si>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</si>
  <si>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</si>
  <si>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</si>
  <si>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</si>
  <si>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</si>
  <si>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</si>
  <si>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</si>
  <si>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</si>
  <si>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</si>
  <si>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</si>
  <si>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</si>
  <si>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</si>
  <si>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</si>
  <si>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</si>
  <si>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</si>
  <si>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</si>
  <si>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</si>
  <si>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</si>
  <si>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</si>
  <si>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</si>
  <si>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</si>
  <si>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</si>
  <si>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</si>
  <si>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</si>
  <si>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</si>
  <si>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</si>
  <si>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</si>
  <si>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</si>
  <si>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</si>
  <si>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</si>
  <si>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</si>
  <si>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</si>
  <si>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</si>
  <si>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</si>
  <si>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</si>
  <si>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</si>
  <si>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</si>
  <si>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</si>
  <si>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</si>
  <si>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</si>
  <si>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</si>
  <si>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</si>
  <si>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</si>
  <si>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</si>
  <si>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</si>
  <si>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</si>
  <si>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</si>
  <si>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</si>
  <si>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</si>
  <si>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</si>
  <si>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</si>
  <si>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</si>
  <si>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</si>
  <si>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</si>
  <si>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</si>
  <si>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</si>
  <si>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</si>
  <si>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</si>
  <si>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</si>
  <si>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</si>
  <si>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</si>
  <si>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</si>
  <si>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</si>
  <si>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</si>
  <si>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</si>
  <si>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</si>
  <si>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</si>
  <si>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</si>
  <si>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</si>
  <si>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</si>
  <si>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</si>
  <si>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</si>
  <si>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</si>
  <si>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</si>
  <si>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</si>
  <si>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</si>
  <si>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</si>
  <si>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</si>
  <si>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</si>
  <si>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</si>
  <si>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</si>
  <si>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</si>
  <si>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</si>
  <si>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</si>
  <si>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</si>
  <si>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</si>
  <si>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</si>
  <si>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</si>
  <si>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</si>
  <si>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</si>
  <si>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</si>
  <si>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</si>
  <si>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</si>
  <si>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</si>
  <si>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</si>
  <si>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</si>
  <si>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</si>
  <si>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</si>
  <si>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</si>
  <si>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</si>
  <si>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</si>
  <si>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</si>
  <si>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</si>
  <si>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</si>
  <si>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</si>
  <si>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</si>
  <si>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</si>
  <si>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</si>
  <si>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</si>
  <si>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</si>
  <si>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</si>
  <si>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</si>
  <si>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</si>
  <si>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</si>
  <si>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</si>
  <si>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</si>
  <si>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</si>
  <si>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</si>
  <si>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</si>
  <si>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</si>
  <si>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</si>
  <si>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</si>
  <si>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</si>
  <si>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</si>
  <si>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</si>
  <si>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</si>
  <si>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</si>
  <si>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</si>
  <si>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</si>
  <si>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</si>
  <si>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</si>
  <si>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</si>
  <si>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</si>
  <si>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</si>
  <si>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</si>
  <si>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</si>
  <si>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</si>
  <si>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</si>
  <si>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</si>
  <si>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</si>
  <si>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</si>
  <si>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</si>
  <si>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</si>
  <si>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</si>
  <si>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</si>
  <si>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</si>
  <si>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</si>
  <si>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</si>
  <si>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</si>
  <si>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</si>
  <si>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</si>
  <si>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</si>
  <si>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</si>
  <si>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</si>
  <si>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</si>
  <si>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</si>
  <si>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</si>
  <si>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</si>
  <si>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</si>
  <si>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</si>
  <si>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</si>
  <si>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</si>
  <si>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</si>
  <si>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</si>
  <si>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</si>
  <si>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</si>
  <si>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</si>
  <si>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</si>
  <si>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</si>
  <si>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</si>
  <si>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</si>
  <si>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</si>
  <si>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</si>
  <si>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</si>
  <si>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</si>
  <si>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</si>
  <si>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</si>
  <si>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</si>
  <si>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</si>
  <si>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</si>
  <si>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</si>
  <si>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</si>
  <si>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</si>
  <si>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</si>
  <si>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</si>
  <si>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</si>
  <si>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</si>
  <si>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</si>
  <si>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</si>
  <si>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</si>
  <si>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</si>
  <si>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</si>
  <si>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</si>
  <si>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</si>
  <si>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</si>
  <si>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</si>
  <si>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</si>
  <si>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</si>
  <si>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</si>
  <si>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</si>
  <si>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</si>
  <si>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</si>
  <si>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</si>
  <si>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</si>
  <si>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</si>
  <si>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</si>
  <si>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</si>
  <si>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</si>
  <si>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</si>
  <si>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</si>
  <si>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</si>
  <si>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</si>
  <si>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</si>
  <si>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</si>
  <si>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</si>
  <si>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</si>
  <si>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</si>
  <si>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</si>
  <si>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</si>
  <si>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</si>
  <si>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</si>
  <si>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</si>
  <si>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</si>
  <si>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</si>
  <si>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</si>
  <si>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</si>
  <si>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</si>
  <si>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</si>
  <si>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</si>
  <si>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</si>
  <si>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</si>
  <si>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</si>
  <si>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</si>
  <si>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</si>
  <si>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</si>
  <si>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</si>
  <si>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</si>
  <si>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</si>
  <si>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</si>
  <si>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</si>
  <si>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</si>
  <si>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</si>
  <si>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</si>
  <si>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</si>
  <si>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</si>
  <si>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</si>
  <si>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</si>
  <si>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</si>
  <si>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</si>
  <si>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</si>
  <si>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</si>
  <si>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</si>
  <si>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</si>
  <si>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</si>
  <si>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</si>
  <si>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</si>
  <si>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</si>
  <si>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</si>
  <si>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</si>
  <si>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</si>
  <si>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</si>
  <si>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</si>
  <si>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</si>
  <si>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</si>
  <si>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</si>
  <si>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</si>
  <si>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</si>
  <si>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</si>
  <si>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</si>
  <si>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</si>
  <si>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</si>
  <si>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</si>
  <si>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</si>
  <si>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</si>
  <si>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</si>
  <si>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</si>
  <si>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</si>
  <si>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</si>
  <si>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</si>
  <si>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</si>
  <si>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</si>
  <si>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</si>
  <si>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</si>
  <si>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</si>
  <si>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</si>
  <si>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</si>
  <si>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</si>
  <si>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</si>
  <si>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</si>
  <si>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</si>
  <si>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</si>
  <si>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</si>
  <si>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</si>
  <si>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</si>
  <si>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</si>
  <si>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</si>
  <si>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</si>
  <si>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</si>
  <si>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</si>
  <si>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</si>
  <si>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</si>
  <si>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</si>
  <si>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</si>
  <si>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</si>
  <si>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</si>
  <si>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</si>
  <si>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</si>
  <si>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</si>
  <si>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</si>
  <si>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</si>
  <si>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</si>
  <si>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</si>
  <si>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</si>
  <si>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</si>
  <si>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</si>
  <si>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</si>
  <si>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</si>
  <si>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</si>
  <si>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</si>
  <si>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</si>
  <si>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</si>
  <si>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</si>
  <si>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</si>
  <si>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</si>
  <si>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</si>
  <si>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</si>
  <si>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</si>
  <si>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</si>
  <si>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</si>
  <si>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</si>
  <si>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</si>
  <si>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</si>
  <si>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</si>
  <si>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</si>
  <si>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</si>
  <si>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</si>
  <si>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</si>
  <si>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</si>
  <si>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</si>
  <si>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</si>
  <si>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</si>
  <si>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</si>
  <si>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</si>
  <si>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</si>
  <si>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</si>
  <si>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</si>
  <si>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</si>
  <si>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</si>
  <si>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</si>
  <si>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</si>
  <si>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</si>
  <si>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</si>
  <si>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</si>
  <si>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</si>
  <si>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</si>
  <si>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</si>
  <si>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</si>
  <si>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</si>
  <si>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</si>
  <si>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</si>
  <si>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</si>
  <si>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</si>
  <si>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</si>
  <si>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</si>
  <si>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</si>
  <si>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</si>
  <si>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</si>
  <si>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</si>
  <si>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</si>
  <si>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</si>
  <si>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</si>
  <si>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</si>
  <si>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</si>
  <si>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</si>
  <si>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</si>
  <si>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</si>
  <si>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</si>
  <si>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</si>
  <si>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</si>
  <si>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</si>
  <si>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</si>
  <si>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</si>
  <si>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</si>
  <si>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</si>
  <si>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</si>
  <si>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</si>
  <si>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</si>
  <si>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</si>
  <si>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</si>
  <si>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</si>
  <si>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</si>
  <si>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</si>
  <si>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</si>
  <si>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</si>
  <si>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</si>
  <si>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</si>
  <si>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</si>
  <si>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</si>
  <si>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</si>
  <si>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</si>
  <si>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</si>
  <si>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</si>
  <si>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</si>
  <si>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</si>
  <si>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</si>
  <si>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</si>
  <si>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</si>
  <si>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</si>
  <si>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</si>
  <si>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</si>
  <si>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</si>
  <si>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</si>
  <si>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</si>
  <si>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</si>
  <si>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</si>
  <si>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</si>
  <si>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</si>
  <si>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</si>
  <si>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</si>
  <si>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</si>
  <si>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</si>
  <si>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</si>
  <si>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</si>
  <si>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</si>
  <si>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</si>
  <si>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</si>
  <si>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</si>
  <si>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</si>
  <si>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</si>
  <si>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</si>
  <si>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</si>
  <si>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</si>
  <si>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</si>
  <si>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</si>
  <si>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</si>
  <si>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</si>
  <si>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</si>
  <si>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</si>
  <si>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</si>
  <si>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</si>
  <si>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</si>
  <si>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</si>
  <si>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</si>
  <si>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</si>
  <si>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</si>
  <si>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</si>
  <si>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</si>
  <si>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</si>
  <si>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</si>
  <si>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</si>
  <si>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</si>
  <si>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</si>
  <si>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</si>
  <si>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</si>
  <si>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</si>
  <si>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</si>
  <si>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</si>
  <si>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</si>
  <si>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</si>
  <si>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</si>
  <si>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</si>
  <si>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</si>
  <si>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</si>
  <si>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</si>
  <si>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</si>
  <si>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</si>
  <si>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</si>
  <si>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</si>
  <si>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</si>
  <si>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</si>
  <si>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</si>
  <si>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</si>
  <si>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</si>
  <si>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</si>
  <si>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</si>
  <si>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</si>
  <si>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</si>
  <si>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</si>
  <si>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</si>
  <si>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</si>
  <si>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</si>
  <si>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</si>
  <si>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</si>
  <si>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</si>
  <si>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</si>
  <si>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</si>
  <si>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</si>
  <si>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</si>
  <si>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</si>
  <si>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</si>
  <si>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</si>
  <si>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</si>
  <si>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</si>
  <si>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</si>
  <si>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</si>
  <si>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</si>
  <si>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</si>
  <si>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</si>
  <si>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</si>
  <si>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</si>
  <si>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</si>
  <si>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</si>
  <si>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</si>
  <si>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</si>
  <si>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</si>
  <si>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</si>
  <si>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</si>
  <si>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</si>
  <si>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</si>
  <si>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</si>
  <si>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</si>
  <si>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</si>
  <si>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</si>
  <si>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</si>
  <si>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</si>
  <si>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</si>
  <si>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</si>
  <si>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</si>
  <si>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</si>
  <si>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</si>
  <si>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</si>
  <si>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</si>
  <si>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</si>
  <si>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</si>
  <si>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</si>
  <si>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</si>
  <si>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</si>
  <si>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</si>
  <si>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</si>
  <si>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</si>
  <si>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</si>
  <si>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</si>
  <si>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</si>
  <si>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</si>
  <si>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</si>
  <si>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</si>
  <si>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</si>
  <si>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</si>
  <si>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</si>
  <si>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</si>
  <si>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</si>
  <si>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</si>
  <si>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</si>
  <si>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</si>
  <si>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</si>
  <si>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</si>
  <si>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</si>
  <si>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</si>
  <si>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</si>
  <si>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</si>
  <si>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</si>
  <si>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</si>
  <si>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</si>
  <si>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</si>
  <si>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</si>
  <si>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</si>
  <si>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</si>
  <si>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</si>
  <si>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</si>
  <si>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</si>
  <si>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</si>
  <si>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</si>
  <si>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</si>
  <si>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</si>
  <si>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</si>
  <si>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</si>
  <si>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</si>
  <si>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</si>
  <si>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</si>
  <si>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</si>
  <si>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</si>
  <si>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</si>
  <si>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</si>
  <si>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</si>
  <si>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</si>
  <si>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</si>
  <si>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</si>
  <si>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</si>
  <si>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</si>
  <si>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</si>
  <si>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</si>
  <si>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</si>
  <si>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</si>
  <si>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</si>
  <si>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</si>
  <si>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</si>
  <si>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</si>
  <si>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</si>
  <si>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</si>
  <si>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</si>
  <si>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</si>
  <si>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</si>
  <si>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</si>
  <si>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</si>
  <si>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</si>
  <si>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</si>
  <si>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</si>
  <si>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</si>
  <si>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</si>
  <si>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</si>
  <si>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</si>
  <si>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</si>
  <si>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</si>
  <si>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</si>
  <si>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</si>
  <si>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</si>
  <si>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</si>
  <si>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</si>
  <si>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</si>
  <si>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</si>
  <si>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</si>
  <si>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</si>
  <si>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</si>
  <si>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</si>
  <si>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</si>
  <si>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</si>
  <si>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</si>
  <si>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</si>
  <si>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</si>
  <si>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</si>
  <si>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</si>
  <si>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</si>
  <si>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</si>
  <si>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</si>
  <si>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</si>
  <si>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</si>
  <si>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</si>
  <si>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</si>
  <si>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</si>
  <si>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</si>
  <si>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</si>
  <si>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</si>
  <si>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</si>
  <si>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</si>
  <si>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</si>
  <si>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</si>
  <si>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</si>
  <si>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</si>
  <si>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</si>
  <si>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</si>
  <si>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</si>
  <si>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</si>
  <si>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</si>
  <si>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</si>
  <si>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</si>
  <si>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</si>
  <si>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</si>
  <si>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</si>
  <si>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</si>
  <si>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</si>
  <si>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</si>
  <si>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</si>
  <si>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</si>
  <si>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</si>
  <si>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</si>
  <si>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</si>
  <si>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</si>
  <si>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</si>
  <si>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</si>
  <si>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</si>
  <si>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</si>
  <si>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</si>
  <si>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</si>
  <si>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</si>
  <si>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</si>
  <si>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</si>
  <si>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</si>
  <si>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</si>
  <si>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</si>
  <si>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</si>
  <si>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</si>
  <si>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</si>
  <si>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</si>
  <si>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</si>
  <si>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</si>
  <si>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</si>
  <si>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</si>
  <si>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</si>
  <si>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</si>
  <si>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</si>
  <si>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</si>
  <si>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</si>
  <si>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</si>
  <si>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</si>
  <si>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</si>
  <si>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</si>
  <si>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</si>
  <si>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</si>
  <si>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</si>
  <si>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</si>
  <si>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</si>
  <si>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</si>
  <si>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</si>
  <si>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</si>
  <si>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</si>
  <si>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</si>
  <si>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</si>
  <si>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</si>
  <si>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</si>
  <si>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</si>
  <si>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</si>
  <si>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</si>
  <si>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</si>
  <si>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</si>
  <si>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</si>
  <si>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</si>
  <si>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</si>
  <si>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</si>
  <si>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</si>
  <si>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</si>
  <si>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</si>
  <si>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</si>
  <si>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</si>
  <si>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</si>
  <si>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</si>
  <si>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</si>
  <si>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</si>
  <si>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</si>
  <si>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</si>
  <si>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</si>
  <si>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</si>
  <si>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</si>
  <si>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</si>
  <si>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</si>
  <si>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</si>
  <si>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</si>
  <si>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</si>
  <si>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</si>
  <si>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</si>
  <si>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</si>
  <si>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</si>
  <si>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</si>
  <si>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</si>
  <si>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</si>
  <si>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</si>
  <si>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</si>
  <si>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</si>
  <si>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</si>
  <si>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</si>
  <si>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</si>
  <si>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</si>
  <si>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</si>
  <si>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</si>
  <si>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</si>
  <si>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</si>
  <si>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</si>
  <si>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</si>
  <si>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</si>
  <si>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</si>
  <si>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</si>
  <si>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</si>
  <si>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</si>
  <si>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</si>
  <si>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</si>
  <si>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</si>
  <si>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</si>
  <si>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</si>
  <si>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</si>
  <si>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</si>
  <si>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</si>
  <si>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</si>
  <si>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</si>
  <si>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</si>
  <si>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</si>
  <si>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</si>
  <si>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</si>
  <si>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</si>
  <si>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</si>
  <si>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</si>
  <si>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</si>
  <si>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</si>
  <si>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</si>
  <si>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</si>
  <si>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</si>
  <si>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</si>
  <si>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</si>
  <si>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</si>
  <si>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</si>
  <si>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</si>
  <si>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</si>
  <si>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</si>
  <si>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</si>
  <si>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</si>
  <si>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</si>
  <si>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</si>
  <si>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</si>
  <si>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</si>
  <si>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</si>
  <si>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</si>
  <si>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</si>
  <si>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</si>
  <si>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</si>
  <si>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</si>
  <si>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</si>
  <si>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</si>
  <si>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</si>
  <si>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</si>
  <si>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</si>
  <si>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</si>
  <si>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</si>
  <si>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</si>
  <si>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</si>
  <si>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</si>
  <si>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</si>
  <si>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</si>
  <si>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</si>
  <si>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</si>
  <si>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</si>
  <si>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</si>
  <si>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</si>
  <si>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</si>
  <si>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</si>
  <si>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</si>
  <si>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</si>
  <si>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</si>
  <si>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</si>
  <si>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</si>
  <si>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</si>
  <si>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</si>
  <si>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</si>
  <si>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</si>
  <si>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</si>
  <si>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</si>
  <si>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</si>
  <si>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</si>
  <si>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</si>
  <si>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</si>
  <si>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</si>
  <si>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</si>
  <si>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</si>
  <si>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</si>
  <si>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</si>
  <si>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</si>
  <si>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</si>
  <si>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</si>
  <si>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</si>
  <si>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</si>
  <si>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</si>
  <si>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</si>
  <si>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</si>
  <si>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</si>
  <si>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</si>
  <si>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</si>
  <si>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</si>
  <si>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</si>
  <si>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</si>
  <si>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</si>
  <si>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</si>
  <si>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</si>
  <si>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</si>
  <si>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</si>
  <si>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</si>
  <si>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</si>
  <si>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</si>
  <si>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</si>
  <si>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</si>
  <si>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</si>
  <si>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</si>
  <si>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</si>
  <si>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</si>
  <si>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</si>
  <si>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</si>
  <si>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</si>
  <si>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</si>
  <si>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</si>
  <si>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</si>
  <si>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</si>
  <si>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</si>
  <si>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</si>
  <si>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</si>
  <si>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</si>
  <si>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</si>
  <si>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</si>
  <si>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</si>
  <si>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</si>
  <si>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</si>
  <si>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</si>
  <si>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</si>
  <si>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</si>
  <si>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</si>
  <si>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</si>
  <si>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</si>
  <si>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</si>
  <si>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</si>
  <si>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</si>
  <si>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</si>
  <si>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</si>
  <si>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</si>
  <si>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</si>
  <si>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</si>
  <si>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</si>
  <si>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</si>
  <si>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</si>
  <si>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</si>
  <si>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</si>
  <si>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</si>
  <si>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</si>
  <si>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</si>
  <si>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</si>
  <si>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</si>
  <si>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</si>
  <si>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</si>
  <si>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</si>
  <si>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</si>
  <si>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</si>
  <si>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</si>
  <si>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</si>
  <si>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</si>
  <si>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</si>
  <si>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</si>
  <si>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</si>
  <si>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</si>
  <si>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</si>
  <si>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</si>
  <si>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</si>
  <si>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</si>
  <si>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</si>
  <si>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</si>
  <si>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</si>
  <si>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</si>
  <si>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</si>
  <si>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</si>
  <si>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</si>
  <si>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</si>
  <si>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</si>
  <si>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</si>
  <si>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</si>
  <si>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</si>
  <si>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</si>
  <si>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</si>
  <si>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</si>
  <si>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</si>
  <si>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</si>
  <si>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</si>
  <si>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</si>
  <si>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</si>
  <si>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</si>
  <si>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</si>
  <si>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</si>
  <si>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</si>
  <si>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</si>
  <si>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</si>
  <si>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</si>
  <si>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</si>
  <si>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</si>
  <si>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</si>
  <si>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</si>
  <si>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</si>
  <si>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</si>
  <si>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</si>
  <si>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</si>
  <si>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</si>
  <si>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</si>
  <si>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</si>
  <si>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</si>
  <si>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</si>
  <si>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</si>
  <si>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</si>
  <si>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</si>
  <si>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</si>
  <si>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</si>
  <si>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</si>
  <si>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</si>
  <si>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</si>
  <si>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</si>
  <si>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</si>
  <si>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</si>
  <si>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</si>
  <si>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</si>
  <si>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</si>
  <si>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</si>
  <si>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</si>
  <si>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</si>
  <si>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</si>
  <si>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</si>
  <si>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</si>
  <si>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</si>
  <si>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</si>
  <si>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</si>
  <si>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</si>
  <si>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</si>
  <si>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</si>
  <si>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</si>
  <si>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</si>
  <si>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</si>
  <si>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</si>
  <si>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</si>
  <si>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</si>
  <si>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</si>
  <si>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</si>
  <si>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</si>
  <si>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</si>
  <si>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</si>
  <si>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</si>
  <si>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</si>
  <si>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</si>
  <si>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</si>
  <si>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</si>
  <si>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</si>
  <si>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</si>
  <si>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</si>
  <si>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</si>
  <si>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</si>
  <si>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</si>
  <si>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</si>
  <si>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</si>
  <si>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</si>
  <si>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</si>
  <si>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</si>
  <si>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</si>
  <si>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</si>
  <si>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</si>
  <si>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</si>
  <si>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</si>
  <si>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</si>
  <si>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</si>
  <si>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</si>
  <si>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</si>
  <si>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</si>
  <si>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</si>
  <si>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</si>
  <si>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</si>
  <si>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</si>
  <si>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</si>
  <si>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</si>
  <si>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</si>
  <si>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</si>
  <si>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</si>
  <si>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</si>
  <si>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</si>
  <si>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</si>
  <si>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</si>
  <si>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</si>
  <si>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</si>
  <si>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</si>
  <si>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</si>
  <si>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</si>
  <si>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</si>
  <si>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</si>
  <si>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</si>
  <si>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</si>
  <si>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</si>
  <si>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</si>
  <si>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</si>
  <si>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</si>
  <si>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</si>
  <si>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</si>
  <si>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</si>
  <si>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</si>
  <si>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</si>
  <si>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</si>
  <si>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</si>
  <si>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</si>
  <si>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</si>
  <si>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</si>
  <si>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</si>
  <si>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</si>
  <si>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</si>
  <si>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</si>
  <si>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</si>
  <si>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</si>
  <si>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</si>
  <si>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</si>
  <si>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</si>
  <si>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</si>
  <si>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</si>
  <si>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</si>
  <si>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</si>
  <si>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</si>
  <si>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</si>
  <si>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</si>
  <si>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</si>
  <si>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</si>
  <si>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</si>
  <si>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</si>
  <si>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</si>
  <si>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</si>
  <si>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</si>
  <si>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</si>
  <si>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</si>
  <si>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</si>
  <si>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</si>
  <si>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</si>
  <si>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</si>
  <si>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</si>
  <si>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</si>
  <si>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</si>
  <si>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</si>
  <si>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</si>
  <si>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</si>
  <si>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</si>
  <si>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</si>
  <si>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</si>
  <si>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</si>
  <si>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</si>
  <si>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</si>
  <si>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</si>
  <si>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</si>
  <si>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</si>
  <si>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</si>
  <si>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</si>
  <si>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</si>
  <si>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</si>
  <si>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</si>
  <si>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</si>
  <si>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</si>
  <si>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</si>
  <si>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</si>
  <si>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</si>
  <si>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</si>
  <si>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</si>
  <si>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</si>
  <si>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</si>
  <si>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</si>
  <si>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</si>
  <si>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</si>
  <si>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</si>
  <si>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</si>
  <si>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</si>
  <si>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</si>
  <si>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</si>
  <si>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</si>
  <si>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</si>
  <si>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</si>
  <si>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</si>
  <si>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</si>
  <si>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</si>
  <si>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</si>
  <si>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</si>
  <si>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</si>
  <si>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</si>
  <si>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</si>
  <si>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</si>
  <si>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</si>
  <si>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</si>
  <si>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</si>
  <si>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</si>
  <si>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</si>
  <si>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</si>
  <si>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</si>
  <si>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</si>
  <si>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</si>
  <si>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</si>
  <si>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</si>
  <si>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</si>
  <si>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</si>
  <si>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</si>
  <si>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</si>
  <si>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</si>
  <si>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</si>
  <si>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</si>
  <si>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</si>
  <si>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</si>
  <si>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</si>
  <si>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</si>
  <si>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</si>
  <si>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</si>
  <si>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</si>
  <si>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</si>
  <si>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</si>
  <si>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</si>
  <si>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</si>
  <si>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</si>
  <si>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</si>
  <si>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</si>
  <si>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</si>
  <si>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</si>
  <si>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</si>
  <si>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</si>
  <si>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</si>
  <si>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</si>
  <si>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</si>
  <si>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</si>
  <si>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</si>
  <si>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</si>
  <si>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</si>
  <si>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</si>
  <si>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</si>
  <si>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</si>
  <si>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</si>
  <si>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</si>
  <si>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</si>
  <si>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</si>
  <si>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</si>
  <si>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</si>
  <si>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</si>
  <si>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</si>
  <si>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</si>
  <si>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</si>
  <si>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</si>
  <si>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</si>
  <si>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</si>
  <si>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</si>
  <si>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</si>
  <si>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</si>
  <si>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</si>
  <si>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</si>
  <si>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</si>
  <si>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</si>
  <si>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</si>
  <si>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</si>
  <si>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</si>
  <si>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</si>
  <si>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</si>
  <si>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</si>
  <si>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</si>
  <si>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</si>
  <si>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</si>
  <si>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</si>
  <si>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</si>
  <si>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</si>
  <si>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</si>
  <si>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</si>
  <si>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</si>
  <si>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</si>
  <si>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</si>
  <si>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</si>
  <si>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</si>
  <si>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</si>
  <si>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</si>
  <si>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</si>
  <si>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</si>
  <si>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</si>
  <si>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</si>
  <si>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</si>
  <si>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</si>
  <si>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</si>
  <si>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</si>
  <si>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</si>
  <si>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</si>
  <si>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</si>
  <si>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</si>
  <si>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</si>
  <si>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</si>
  <si>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</si>
  <si>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</si>
  <si>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</si>
  <si>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</si>
  <si>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</si>
  <si>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</si>
  <si>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</si>
  <si>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</si>
  <si>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</si>
  <si>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</si>
  <si>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</si>
  <si>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</si>
  <si>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</si>
  <si>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</si>
  <si>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</si>
  <si>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</si>
  <si>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</si>
  <si>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</si>
  <si>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</si>
  <si>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</si>
  <si>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</si>
  <si>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</si>
  <si>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</si>
  <si>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</si>
  <si>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</si>
  <si>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</si>
  <si>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</si>
  <si>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</si>
  <si>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</si>
  <si>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</si>
  <si>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</si>
  <si>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</si>
  <si>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</si>
  <si>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</si>
  <si>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</si>
  <si>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</si>
  <si>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</si>
  <si>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</si>
  <si>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</si>
  <si>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</si>
  <si>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</si>
  <si>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</si>
  <si>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</si>
  <si>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</si>
  <si>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</si>
  <si>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</si>
  <si>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</si>
  <si>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</si>
  <si>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</si>
  <si>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</si>
  <si>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</si>
  <si>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</si>
  <si>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</si>
  <si>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</si>
  <si>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</si>
  <si>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</si>
  <si>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</si>
  <si>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</si>
  <si>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</si>
  <si>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</si>
  <si>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</si>
  <si>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</si>
  <si>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</si>
  <si>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</si>
  <si>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</si>
  <si>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</si>
  <si>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</si>
  <si>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</si>
  <si>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</si>
  <si>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</si>
  <si>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</si>
  <si>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</si>
  <si>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</si>
  <si>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</si>
  <si>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</si>
  <si>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</si>
  <si>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</si>
  <si>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</si>
  <si>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</si>
  <si>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</si>
  <si>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</si>
  <si>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</si>
  <si>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</si>
  <si>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</si>
  <si>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</si>
  <si>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</si>
  <si>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</si>
  <si>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</si>
  <si>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</si>
  <si>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</si>
  <si>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</si>
  <si>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</si>
  <si>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</si>
  <si>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</si>
  <si>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</si>
  <si>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</si>
  <si>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</si>
  <si>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</si>
  <si>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</si>
  <si>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</si>
  <si>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</si>
  <si>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</si>
  <si>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</si>
  <si>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</si>
  <si>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</si>
  <si>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</si>
  <si>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</si>
  <si>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</si>
  <si>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</si>
  <si>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</si>
  <si>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</si>
  <si>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</si>
  <si>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</si>
  <si>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</si>
  <si>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</si>
  <si>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</si>
  <si>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</si>
  <si>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</si>
  <si>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</si>
  <si>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</si>
  <si>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</si>
  <si>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</si>
  <si>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</si>
  <si>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</si>
  <si>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</si>
  <si>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</si>
  <si>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</si>
  <si>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</si>
  <si>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</si>
  <si>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</si>
  <si>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</si>
  <si>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</si>
  <si>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</si>
  <si>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</si>
  <si>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</si>
  <si>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</si>
  <si>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</si>
  <si>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</si>
  <si>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</si>
  <si>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</si>
  <si>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</si>
  <si>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</si>
  <si>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</si>
  <si>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</si>
  <si>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</si>
  <si>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</si>
  <si>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</si>
  <si>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</si>
  <si>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</si>
  <si>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</si>
  <si>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</si>
  <si>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</si>
  <si>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</si>
  <si>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</si>
  <si>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</si>
  <si>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</si>
  <si>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</si>
  <si>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</si>
  <si>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</si>
  <si>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</si>
  <si>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</si>
  <si>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</si>
  <si>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</si>
  <si>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</si>
  <si>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</si>
  <si>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</si>
  <si>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</si>
  <si>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</si>
  <si>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</si>
  <si>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</si>
  <si>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</si>
  <si>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</si>
  <si>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</si>
  <si>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</si>
  <si>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</si>
  <si>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</si>
  <si>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</si>
  <si>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</si>
  <si>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</si>
  <si>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</si>
  <si>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</si>
  <si>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</si>
  <si>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</si>
  <si>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</si>
  <si>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</si>
  <si>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</si>
  <si>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</si>
  <si>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</si>
  <si>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</si>
  <si>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</si>
  <si>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</si>
  <si>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</si>
  <si>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</si>
  <si>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</si>
  <si>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</si>
  <si>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</si>
  <si>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</si>
  <si>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</si>
  <si>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</si>
  <si>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</si>
  <si>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</si>
  <si>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</si>
  <si>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</si>
  <si>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</si>
  <si>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</si>
  <si>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</si>
  <si>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</si>
  <si>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</si>
  <si>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</si>
  <si>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</si>
  <si>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</si>
  <si>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</si>
  <si>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</si>
  <si>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</si>
  <si>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</si>
  <si>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</si>
  <si>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</si>
  <si>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</si>
  <si>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</si>
  <si>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</si>
  <si>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</si>
  <si>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</si>
  <si>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</si>
  <si>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</si>
  <si>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</si>
  <si>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</si>
  <si>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</si>
  <si>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</si>
  <si>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</si>
  <si>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</si>
  <si>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</si>
  <si>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</si>
  <si>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</si>
  <si>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</si>
  <si>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</si>
  <si>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</si>
  <si>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</si>
  <si>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</si>
  <si>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</si>
  <si>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</si>
  <si>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</si>
  <si>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</si>
  <si>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</si>
  <si>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</si>
  <si>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</si>
  <si>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</si>
  <si>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</si>
  <si>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</si>
  <si>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</si>
  <si>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</si>
  <si>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</si>
  <si>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</si>
  <si>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</si>
  <si>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</si>
  <si>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</si>
  <si>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</si>
  <si>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</si>
  <si>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</si>
  <si>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</si>
  <si>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</si>
  <si>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</si>
  <si>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</si>
  <si>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</si>
  <si>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</si>
  <si>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</si>
  <si>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</si>
  <si>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</si>
  <si>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</si>
  <si>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</si>
  <si>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</si>
  <si>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</si>
  <si>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</si>
  <si>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</si>
  <si>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</si>
  <si>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</si>
  <si>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</si>
  <si>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</si>
  <si>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</si>
  <si>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</si>
  <si>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</si>
  <si>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</si>
  <si>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</si>
  <si>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</si>
  <si>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</si>
  <si>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</si>
  <si>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</si>
  <si>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</si>
  <si>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</si>
  <si>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</si>
  <si>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</si>
  <si>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</si>
  <si>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</si>
  <si>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</si>
  <si>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</si>
  <si>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</si>
  <si>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</si>
  <si>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</si>
  <si>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</si>
  <si>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</si>
  <si>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</si>
  <si>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</si>
  <si>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</si>
  <si>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</si>
  <si>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</si>
  <si>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</si>
  <si>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</si>
  <si>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</si>
  <si>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</si>
  <si>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</si>
  <si>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</si>
  <si>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</si>
  <si>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</si>
  <si>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</si>
  <si>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</si>
  <si>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</si>
  <si>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</si>
  <si>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</si>
  <si>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</si>
  <si>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</si>
  <si>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</si>
  <si>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</si>
  <si>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</si>
  <si>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</si>
  <si>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</si>
  <si>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</si>
  <si>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</si>
  <si>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</si>
  <si>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</si>
  <si>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</si>
  <si>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</si>
  <si>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</si>
  <si>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</si>
  <si>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</si>
  <si>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</si>
  <si>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</si>
  <si>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</si>
  <si>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</si>
  <si>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</si>
  <si>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</si>
  <si>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</si>
  <si>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</si>
  <si>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</si>
  <si>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</si>
  <si>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</si>
  <si>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</si>
  <si>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</si>
  <si>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</si>
  <si>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</si>
  <si>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</si>
  <si>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</si>
  <si>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</si>
  <si>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</si>
  <si>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</si>
  <si>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</si>
  <si>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</si>
  <si>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</si>
  <si>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</si>
  <si>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</si>
  <si>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</si>
  <si>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</si>
  <si>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</si>
  <si>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</si>
  <si>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</si>
  <si>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</si>
  <si>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</si>
  <si>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</si>
  <si>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</si>
  <si>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</si>
  <si>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</si>
  <si>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</si>
  <si>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</si>
  <si>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</si>
  <si>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</si>
  <si>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</si>
  <si>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</si>
  <si>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</si>
  <si>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</si>
  <si>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</si>
  <si>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</si>
  <si>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</si>
  <si>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</si>
  <si>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</si>
  <si>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</si>
  <si>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</si>
  <si>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</si>
  <si>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</si>
  <si>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</si>
  <si>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</si>
  <si>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</si>
  <si>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</si>
  <si>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</si>
  <si>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</si>
  <si>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</si>
  <si>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</si>
  <si>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</si>
  <si>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</si>
  <si>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</si>
  <si>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</si>
  <si>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</si>
  <si>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</si>
  <si>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</si>
  <si>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</si>
  <si>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</si>
  <si>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</si>
  <si>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</si>
  <si>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</si>
  <si>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</si>
  <si>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</si>
  <si>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</si>
  <si>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</si>
  <si>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</si>
  <si>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</si>
  <si>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</si>
  <si>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</si>
  <si>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</si>
  <si>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</si>
  <si>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</si>
  <si>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</si>
  <si>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</si>
  <si>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</si>
  <si>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</si>
  <si>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</si>
  <si>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</si>
  <si>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</si>
  <si>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</si>
  <si>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</si>
  <si>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</si>
  <si>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</si>
  <si>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</si>
  <si>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</si>
  <si>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</si>
  <si>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</si>
  <si>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</si>
  <si>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</si>
  <si>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</si>
  <si>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</si>
  <si>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</si>
  <si>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</si>
  <si>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</si>
  <si>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</si>
  <si>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</si>
  <si>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</si>
  <si>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</si>
  <si>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</si>
  <si>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</si>
  <si>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</si>
  <si>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</si>
  <si>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</si>
  <si>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</si>
  <si>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</si>
  <si>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</si>
  <si>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</si>
  <si>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</si>
  <si>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</si>
  <si>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</si>
  <si>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</si>
  <si>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</si>
  <si>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</si>
  <si>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</si>
  <si>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</si>
  <si>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</si>
  <si>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</si>
  <si>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</si>
  <si>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</si>
  <si>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</si>
  <si>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</si>
  <si>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</si>
  <si>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</si>
  <si>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</si>
  <si>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</si>
  <si>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</si>
  <si>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</si>
  <si>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</si>
  <si>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</si>
  <si>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</si>
  <si>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</si>
  <si>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</si>
  <si>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</si>
  <si>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</si>
  <si>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</si>
  <si>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</si>
  <si>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</si>
  <si>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</si>
  <si>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</si>
  <si>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</si>
  <si>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</si>
  <si>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</si>
  <si>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</si>
  <si>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</si>
  <si>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</si>
  <si>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</si>
  <si>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</si>
  <si>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</si>
  <si>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</si>
  <si>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</si>
  <si>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</si>
  <si>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</si>
  <si>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</si>
  <si>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</si>
  <si>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</si>
  <si>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</si>
  <si>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</si>
  <si>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</si>
  <si>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</si>
  <si>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</si>
  <si>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</si>
  <si>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</si>
  <si>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</si>
  <si>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</si>
  <si>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</si>
  <si>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</si>
  <si>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</si>
  <si>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</si>
  <si>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</si>
  <si>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</si>
  <si>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</si>
  <si>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</si>
  <si>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</si>
  <si>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</si>
  <si>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</si>
  <si>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</si>
  <si>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</si>
  <si>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</si>
  <si>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</si>
  <si>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</si>
  <si>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</si>
  <si>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</si>
  <si>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</si>
  <si>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</si>
  <si>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</si>
  <si>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</si>
  <si>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</si>
  <si>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</si>
  <si>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</si>
  <si>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</si>
  <si>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</si>
  <si>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</si>
  <si>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</si>
  <si>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</si>
  <si>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</si>
  <si>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</si>
  <si>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</si>
  <si>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</si>
  <si>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</si>
  <si>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</si>
  <si>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</si>
  <si>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</si>
  <si>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</si>
  <si>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</si>
  <si>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</si>
  <si>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</si>
  <si>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</si>
  <si>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</si>
  <si>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</si>
  <si>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</si>
  <si>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</si>
  <si>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</si>
  <si>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</si>
  <si>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</si>
  <si>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</si>
  <si>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</si>
  <si>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</si>
  <si>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</si>
  <si>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</si>
  <si>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</si>
  <si>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</si>
  <si>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</si>
  <si>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</si>
  <si>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</si>
  <si>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</si>
  <si>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</si>
  <si>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</si>
  <si>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</si>
  <si>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</si>
  <si>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</si>
  <si>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</si>
  <si>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</si>
  <si>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</si>
  <si>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</si>
  <si>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</si>
  <si>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</si>
  <si>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</si>
  <si>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</si>
  <si>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</si>
  <si>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</si>
  <si>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</si>
  <si>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</si>
  <si>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</si>
  <si>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</si>
  <si>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</si>
  <si>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</si>
  <si>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</si>
  <si>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</si>
  <si>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</si>
  <si>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</si>
  <si>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</si>
  <si>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</si>
  <si>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</si>
  <si>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</si>
  <si>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</si>
  <si>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</si>
  <si>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</si>
  <si>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</si>
  <si>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</si>
  <si>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</si>
  <si>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</si>
  <si>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</si>
  <si>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</si>
  <si>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</si>
  <si>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</si>
  <si>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</si>
  <si>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</si>
  <si>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</si>
  <si>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</si>
  <si>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</si>
  <si>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</si>
  <si>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</si>
  <si>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</si>
  <si>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</si>
  <si>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</si>
  <si>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</si>
  <si>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</si>
  <si>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</si>
  <si>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</si>
  <si>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</si>
  <si>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</si>
  <si>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</si>
  <si>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</si>
  <si>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</si>
  <si>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</si>
  <si>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</si>
  <si>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</si>
  <si>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</si>
  <si>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</si>
  <si>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</si>
  <si>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</si>
  <si>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</si>
  <si>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</si>
  <si>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</si>
  <si>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</si>
  <si>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</si>
  <si>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</si>
  <si>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</si>
  <si>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</si>
  <si>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</si>
  <si>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</si>
  <si>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</si>
  <si>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</si>
  <si>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</si>
  <si>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</si>
  <si>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</si>
  <si>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</si>
  <si>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</si>
  <si>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</si>
  <si>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</si>
  <si>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</si>
  <si>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</si>
  <si>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</si>
  <si>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</si>
  <si>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</si>
  <si>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</si>
  <si>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</si>
  <si>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</si>
  <si>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</si>
  <si>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</si>
  <si>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</si>
  <si>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</si>
  <si>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</si>
  <si>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</si>
  <si>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</si>
  <si>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</si>
  <si>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</si>
  <si>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</si>
  <si>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</si>
  <si>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</si>
  <si>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</si>
  <si>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</si>
  <si>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</si>
  <si>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</si>
  <si>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</si>
  <si>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</si>
  <si>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</si>
  <si>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</si>
  <si>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</si>
  <si>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</si>
  <si>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</si>
  <si>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</si>
  <si>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</si>
  <si>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</si>
  <si>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</si>
  <si>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</si>
  <si>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</si>
  <si>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</si>
  <si>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</si>
  <si>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</si>
  <si>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</si>
  <si>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</si>
  <si>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</si>
  <si>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</si>
  <si>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</si>
  <si>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</si>
  <si>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</si>
  <si>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</si>
  <si>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</si>
  <si>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</si>
  <si>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</si>
  <si>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</si>
  <si>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</si>
  <si>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</si>
  <si>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</si>
  <si>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</si>
  <si>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</si>
  <si>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</si>
  <si>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</si>
  <si>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</si>
  <si>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</si>
  <si>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</si>
  <si>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</si>
  <si>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</si>
  <si>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</si>
  <si>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</si>
  <si>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</si>
  <si>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</si>
  <si>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</si>
  <si>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</si>
  <si>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</si>
  <si>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</si>
  <si>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</si>
  <si>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</si>
  <si>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</si>
  <si>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</si>
  <si>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</si>
  <si>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</si>
  <si>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</si>
  <si>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</si>
  <si>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</si>
  <si>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</si>
  <si>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</si>
  <si>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</si>
  <si>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</si>
  <si>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</si>
  <si>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</si>
  <si>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</si>
  <si>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</si>
  <si>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</si>
  <si>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</si>
  <si>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</si>
  <si>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</si>
  <si>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</si>
  <si>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</si>
  <si>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</si>
  <si>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</si>
  <si>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</si>
  <si>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</si>
  <si>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</si>
  <si>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</si>
  <si>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</si>
  <si>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</si>
  <si>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</si>
  <si>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</si>
  <si>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</si>
  <si>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</si>
  <si>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</si>
  <si>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</si>
  <si>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</si>
  <si>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</si>
  <si>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</si>
  <si>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</si>
  <si>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</si>
  <si>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</si>
  <si>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</si>
  <si>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</si>
  <si>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</si>
  <si>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</si>
  <si>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</si>
  <si>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</si>
  <si>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</si>
  <si>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</si>
  <si>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</si>
  <si>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</si>
  <si>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</si>
  <si>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</si>
  <si>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</si>
  <si>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</si>
  <si>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</si>
  <si>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</si>
  <si>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</si>
  <si>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</si>
  <si>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</si>
  <si>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</si>
  <si>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</si>
  <si>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</si>
  <si>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</si>
  <si>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</si>
  <si>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</si>
  <si>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</si>
  <si>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</si>
  <si>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</si>
  <si>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</si>
  <si>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</si>
  <si>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</si>
  <si>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</si>
  <si>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</si>
  <si>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</si>
  <si>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</si>
  <si>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</si>
  <si>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</si>
  <si>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</si>
  <si>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</si>
  <si>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</si>
  <si>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</si>
  <si>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</si>
  <si>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</si>
  <si>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</si>
  <si>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</si>
  <si>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</si>
  <si>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</si>
  <si>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</si>
  <si>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</si>
  <si>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</si>
  <si>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</si>
  <si>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</si>
  <si>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</si>
  <si>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</si>
  <si>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</si>
  <si>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</si>
  <si>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</si>
  <si>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</si>
  <si>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</si>
  <si>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</si>
  <si>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</si>
  <si>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</si>
  <si>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</si>
  <si>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</si>
  <si>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</si>
  <si>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</si>
  <si>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</si>
  <si>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</si>
  <si>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</si>
  <si>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</si>
  <si>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</si>
  <si>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</si>
  <si>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</si>
  <si>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</si>
  <si>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</si>
  <si>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</si>
  <si>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</si>
  <si>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</si>
  <si>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</si>
  <si>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</si>
  <si>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</si>
  <si>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</si>
  <si>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</si>
  <si>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</si>
  <si>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</si>
  <si>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</si>
  <si>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</si>
  <si>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</si>
  <si>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</si>
  <si>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</si>
  <si>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</si>
  <si>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</si>
  <si>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</si>
  <si>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</si>
  <si>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</si>
  <si>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</si>
  <si>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</si>
  <si>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</si>
  <si>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</si>
  <si>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</si>
  <si>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</si>
  <si>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</si>
  <si>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</si>
  <si>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</si>
  <si>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</si>
  <si>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</si>
  <si>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</si>
  <si>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</si>
  <si>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</si>
  <si>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</si>
  <si>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</si>
  <si>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</si>
  <si>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</si>
  <si>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</si>
  <si>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</si>
  <si>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</si>
  <si>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</si>
  <si>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</si>
  <si>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</si>
  <si>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</si>
  <si>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</si>
  <si>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</si>
  <si>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</si>
  <si>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</si>
  <si>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</si>
  <si>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</si>
  <si>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</si>
  <si>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</si>
  <si>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</si>
  <si>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</si>
  <si>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</si>
  <si>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</si>
  <si>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</si>
  <si>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</si>
  <si>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</si>
  <si>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</si>
  <si>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</si>
  <si>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</si>
  <si>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</si>
  <si>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</si>
  <si>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</si>
  <si>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</si>
  <si>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</si>
  <si>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</si>
  <si>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</si>
  <si>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</si>
  <si>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</si>
  <si>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</si>
  <si>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</si>
  <si>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</si>
  <si>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</si>
  <si>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</si>
  <si>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</si>
  <si>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</si>
  <si>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</si>
  <si>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</si>
  <si>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</si>
  <si>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</si>
  <si>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</si>
  <si>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</si>
  <si>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</si>
  <si>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</si>
  <si>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</si>
  <si>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</si>
  <si>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</si>
  <si>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</si>
  <si>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</si>
  <si>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</si>
  <si>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</si>
  <si>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</si>
  <si>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</si>
  <si>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</si>
  <si>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</si>
  <si>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</si>
  <si>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</si>
  <si>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</si>
  <si>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</si>
  <si>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</si>
  <si>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</si>
  <si>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</si>
  <si>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</si>
  <si>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</si>
  <si>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</si>
  <si>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</si>
  <si>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</si>
  <si>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</si>
  <si>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</si>
  <si>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</si>
  <si>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</si>
  <si>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</si>
  <si>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</si>
  <si>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</si>
  <si>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</si>
  <si>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</si>
  <si>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</si>
  <si>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</si>
  <si>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</si>
  <si>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</si>
  <si>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</si>
  <si>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</si>
  <si>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</si>
  <si>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</si>
  <si>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</si>
  <si>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</si>
  <si>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</si>
  <si>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</si>
  <si>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</si>
  <si>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</si>
  <si>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</si>
  <si>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</si>
  <si>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</si>
  <si>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</si>
  <si>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</si>
  <si>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</si>
  <si>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</si>
  <si>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</si>
  <si>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</si>
  <si>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</si>
  <si>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</si>
  <si>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</si>
  <si>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</si>
  <si>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</si>
  <si>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</si>
  <si>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</si>
  <si>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</si>
  <si>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</si>
  <si>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</si>
  <si>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</si>
  <si>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</si>
  <si>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</si>
  <si>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</si>
  <si>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</si>
  <si>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</si>
  <si>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</si>
  <si>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</si>
  <si>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</si>
  <si>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</si>
  <si>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</si>
  <si>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</si>
  <si>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</si>
  <si>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</si>
  <si>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</si>
  <si>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</si>
  <si>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</si>
  <si>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</si>
  <si>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</si>
  <si>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</si>
  <si>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</si>
  <si>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</si>
  <si>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</si>
  <si>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</si>
  <si>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</si>
  <si>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</si>
  <si>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</si>
  <si>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</si>
  <si>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</si>
  <si>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</si>
  <si>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</si>
  <si>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</si>
  <si>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</si>
  <si>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</si>
  <si>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</si>
  <si>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</si>
  <si>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</si>
  <si>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</si>
  <si>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</si>
  <si>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</si>
  <si>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</si>
  <si>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</si>
  <si>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</si>
  <si>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</si>
  <si>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</si>
  <si>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</si>
  <si>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</si>
  <si>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</si>
  <si>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</si>
  <si>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</si>
  <si>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</si>
  <si>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</si>
  <si>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</si>
  <si>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</si>
  <si>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</si>
  <si>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</si>
  <si>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</si>
  <si>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</si>
  <si>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</si>
  <si>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</si>
  <si>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</si>
  <si>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</si>
  <si>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</si>
  <si>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</si>
  <si>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</si>
  <si>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</si>
  <si>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</si>
  <si>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</si>
  <si>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</si>
  <si>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</si>
  <si>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</si>
  <si>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</si>
  <si>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</si>
  <si>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</si>
  <si>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</si>
  <si>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</si>
  <si>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</si>
  <si>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</si>
  <si>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</si>
  <si>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</si>
  <si>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</si>
  <si>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</si>
  <si>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</si>
  <si>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</si>
  <si>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</si>
  <si>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</si>
  <si>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</si>
  <si>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</si>
  <si>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</si>
  <si>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</si>
  <si>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</si>
  <si>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</si>
  <si>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</si>
  <si>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</si>
  <si>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</si>
  <si>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</si>
  <si>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</si>
  <si>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</si>
  <si>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</si>
  <si>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</si>
  <si>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</si>
  <si>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</si>
  <si>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</si>
  <si>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</si>
  <si>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</si>
  <si>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</si>
  <si>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</si>
  <si>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</si>
  <si>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</si>
  <si>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</si>
  <si>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</si>
  <si>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</si>
  <si>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</si>
  <si>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</si>
  <si>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</si>
  <si>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</si>
  <si>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</si>
  <si>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</si>
  <si>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</si>
  <si>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</si>
  <si>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</si>
  <si>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</si>
  <si>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</si>
  <si>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</si>
  <si>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</si>
  <si>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</si>
  <si>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</si>
  <si>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Campaigns</t>
  </si>
  <si>
    <t>All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</si>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</sst>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2" applyFont="1" applyBorder="1"/>
    <xf numFmtId="0" fontId="0" fillId="0" borderId="3" xfId="0" applyBorder="1"/>
    <xf numFmtId="9" fontId="0" fillId="0" borderId="3" xfId="2" applyFont="1" applyBorder="1"/>
    <xf numFmtId="0" fontId="1" fillId="0" borderId="4" xfId="0" applyFont="1" applyBorder="1"/>
    <xf numFmtId="9" fontId="1" fillId="0" borderId="4" xfId="2" applyFont="1" applyBorder="1"/>
    <xf numFmtId="9" fontId="1" fillId="0" borderId="5" xfId="2" applyFont="1" applyBorder="1"/>
    <xf numFmtId="9" fontId="0" fillId="0" borderId="6" xfId="2" applyFont="1" applyBorder="1"/>
    <xf numFmtId="9" fontId="0" fillId="0" borderId="7" xfId="2" applyFont="1" applyBorder="1"/>
    <xf numFmtId="0" fontId="0" fillId="0" borderId="8" xfId="0" applyBorder="1"/>
    <xf numFmtId="9" fontId="0" fillId="0" borderId="8" xfId="2" applyFont="1" applyBorder="1"/>
    <xf numFmtId="9" fontId="0" fillId="0" borderId="9" xfId="2" applyFont="1" applyBorder="1"/>
    <xf numFmtId="0" fontId="1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2" xfId="0" applyFont="1" applyBorder="1"/>
    <xf numFmtId="0" fontId="1" fillId="0" borderId="14" xfId="0" applyFont="1" applyBorder="1"/>
    <xf numFmtId="0" fontId="1" fillId="0" borderId="15" xfId="0" applyFont="1" applyBorder="1"/>
    <xf numFmtId="0" fontId="1" fillId="0" borderId="16" xfId="0" applyFont="1" applyBorder="1"/>
  </cellXfs>
  <cellStyles count="3">
    <cellStyle name="Currency" xfId="1" builtinId="4"/>
    <cellStyle name="Normal" xfId="0" builtinId="0"/>
    <cellStyle name="Percent" xfId="2" builtinId="5"/>
  </cellStyles>
  <dxfs count="1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[StarterBook_Solved.xlsx]Campaigns by Category!PivotTable1</c:name>
    <c:fmtId val="1"/>
  </c:pivotSource>
  <c:chart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F-493F-AC83-0FC397A12680}"/>
            </c:ext>
          </c:extLst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EF-493F-AC83-0FC397A12680}"/>
            </c:ext>
          </c:extLst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EF-493F-AC83-0FC397A12680}"/>
            </c:ext>
          </c:extLst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EF-493F-AC83-0FC397A12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7126768"/>
        <c:axId val="226106896"/>
      </c:barChart>
      <c:catAx>
        <c:axId val="89712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106896"/>
        <c:crosses val="autoZero"/>
        <c:auto val="1"/>
        <c:lblAlgn val="ctr"/>
        <c:lblOffset val="100"/>
        <c:noMultiLvlLbl val="0"/>
      </c:catAx>
      <c:valAx>
        <c:axId val="22610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2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[StarterBook_Solved.xlsx]Campaigns by Subcategory!PivotTable1</c:name>
    <c:fmtId val="3"/>
  </c:pivotSource>
  <c:chart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8-45DE-8E3B-170AB08F338F}"/>
            </c:ext>
          </c:extLst>
        </c:ser>
        <c:ser>
          <c:idx val="1"/>
          <c:order val="1"/>
          <c:tx>
            <c:strRef>
              <c:f>'Campaigns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88-45DE-8E3B-170AB08F338F}"/>
            </c:ext>
          </c:extLst>
        </c:ser>
        <c:ser>
          <c:idx val="2"/>
          <c:order val="2"/>
          <c:tx>
            <c:strRef>
              <c:f>'Campaigns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88-45DE-8E3B-170AB08F338F}"/>
            </c:ext>
          </c:extLst>
        </c:ser>
        <c:ser>
          <c:idx val="3"/>
          <c:order val="3"/>
          <c:tx>
            <c:strRef>
              <c:f>'Campaigns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88-45DE-8E3B-170AB08F3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7126768"/>
        <c:axId val="226106896"/>
      </c:barChart>
      <c:catAx>
        <c:axId val="89712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106896"/>
        <c:crosses val="autoZero"/>
        <c:auto val="1"/>
        <c:lblAlgn val="ctr"/>
        <c:lblOffset val="100"/>
        <c:noMultiLvlLbl val="0"/>
      </c:catAx>
      <c:valAx>
        <c:axId val="22610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2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[StarterBook_Solved.xlsx]State Trend!PivotTable4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9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90000"/>
              </a:schemeClr>
            </a:solidFill>
            <a:ln w="9525">
              <a:solidFill>
                <a:schemeClr val="bg2">
                  <a:lumMod val="9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Trend'!$B$4:$B$5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90000"/>
                </a:schemeClr>
              </a:solidFill>
              <a:ln w="9525">
                <a:solidFill>
                  <a:schemeClr val="bg2">
                    <a:lumMod val="90000"/>
                  </a:schemeClr>
                </a:solidFill>
              </a:ln>
              <a:effectLst/>
            </c:spPr>
          </c:marker>
          <c:cat>
            <c:strRef>
              <c:f>'State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Trend'!$B$6:$B$18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4-4C8D-81AF-468496FCBA29}"/>
            </c:ext>
          </c:extLst>
        </c:ser>
        <c:ser>
          <c:idx val="1"/>
          <c:order val="1"/>
          <c:tx>
            <c:strRef>
              <c:f>'State Trend'!$C$4:$C$5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Trend'!$C$6:$C$18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4-4C8D-81AF-468496FCBA29}"/>
            </c:ext>
          </c:extLst>
        </c:ser>
        <c:ser>
          <c:idx val="2"/>
          <c:order val="2"/>
          <c:tx>
            <c:strRef>
              <c:f>'State Trend'!$D$4:$D$5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'State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Trend'!$D$6:$D$18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34-4C8D-81AF-468496FCBA29}"/>
            </c:ext>
          </c:extLst>
        </c:ser>
        <c:ser>
          <c:idx val="3"/>
          <c:order val="3"/>
          <c:tx>
            <c:strRef>
              <c:f>'State Trend'!$E$4:$E$5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'State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Trend'!$E$6:$E$18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34-4C8D-81AF-468496FCB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6172160"/>
        <c:axId val="1050796160"/>
      </c:lineChart>
      <c:catAx>
        <c:axId val="101617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96160"/>
        <c:crosses val="autoZero"/>
        <c:auto val="1"/>
        <c:lblAlgn val="ctr"/>
        <c:lblOffset val="100"/>
        <c:noMultiLvlLbl val="0"/>
      </c:catAx>
      <c:valAx>
        <c:axId val="105079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17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Likelihood of Success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A3-4A34-AEA6-D2D18977446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A3-4A34-AEA6-D2D18977446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A3-4A34-AEA6-D2D189774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243855"/>
        <c:axId val="1258627007"/>
      </c:lineChart>
      <c:catAx>
        <c:axId val="844243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27007"/>
        <c:crosses val="autoZero"/>
        <c:auto val="1"/>
        <c:lblAlgn val="ctr"/>
        <c:lblOffset val="100"/>
        <c:noMultiLvlLbl val="0"/>
      </c:catAx>
      <c:valAx>
        <c:axId val="125862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in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24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952</xdr:rowOff>
    </xdr:from>
    <xdr:to>
      <xdr:col>16</xdr:col>
      <xdr:colOff>219075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480DDA-D9D4-4BC4-A3A4-59920BEE8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952</xdr:rowOff>
    </xdr:from>
    <xdr:to>
      <xdr:col>19</xdr:col>
      <xdr:colOff>19049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791A8-4435-499B-9335-3F4D1FFDE5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</xdr:colOff>
      <xdr:row>2</xdr:row>
      <xdr:rowOff>84772</xdr:rowOff>
    </xdr:from>
    <xdr:to>
      <xdr:col>14</xdr:col>
      <xdr:colOff>124777</xdr:colOff>
      <xdr:row>17</xdr:row>
      <xdr:rowOff>105727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98C3FF-BB9F-4AFA-8709-664AFC56C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</xdr:row>
      <xdr:rowOff>10477</xdr:rowOff>
    </xdr:from>
    <xdr:to>
      <xdr:col>8</xdr:col>
      <xdr:colOff>19050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B99548-4861-4396-B286-64F08B921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ine White" refreshedDate="43696.391862152777" createdVersion="6" refreshedVersion="6" minRefreshableVersion="3" recordCount="4114" xr:uid="{62656F2A-B2ED-4868-927F-7D1E9B988C6E}">
  <cacheSource type="worksheet">
    <worksheetSource name="Campaigns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nine White" refreshedDate="43697.541697106484" backgroundQuery="1" createdVersion="6" refreshedVersion="6" minRefreshableVersion="3" recordCount="0" supportSubquery="1" supportAdvancedDrill="1" xr:uid="{7B18A11B-92A4-4A8A-880E-F1FC6D5C38E9}">
  <cacheSource type="external" connectionId="1"/>
  <cacheFields count="5">
    <cacheField name="[Campaigns].[Category].[Category]" caption="Category" numFmtId="0" hierarchy="16" level="1">
      <sharedItems containsSemiMixedTypes="0" containsNonDate="0" containsString="0"/>
    </cacheField>
    <cacheField name="[Measures].[Count of id]" caption="Count of id" numFmtId="0" hierarchy="21" level="32767"/>
    <cacheField name="[Campaigns].[state].[state]" caption="state" numFmtId="0" hierarchy="5" level="1">
      <sharedItems count="4">
        <s v="canceled"/>
        <s v="failed"/>
        <s v="live"/>
        <s v="successful"/>
      </sharedItems>
    </cacheField>
    <cacheField name="[Campaigns].[country].[country]" caption="country" numFmtId="0" hierarchy="6" level="1">
      <sharedItems containsSemiMixedTypes="0" containsNonDate="0" containsString="0"/>
    </cacheField>
    <cacheField name="[Campaigns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</cacheFields>
  <cacheHierarchies count="22">
    <cacheHierarchy uniqueName="[Campaigns].[id]" caption="id" attribute="1" defaultMemberUniqueName="[Campaigns].[id].[All]" allUniqueName="[Campaigns].[id].[All]" dimensionUniqueName="[Campaigns]" displayFolder="" count="0" memberValueDatatype="20" unbalanced="0"/>
    <cacheHierarchy uniqueName="[Campaigns].[name]" caption="name" attribute="1" defaultMemberUniqueName="[Campaigns].[name].[All]" allUniqueName="[Campaigns].[name].[All]" dimensionUniqueName="[Campaigns]" displayFolder="" count="0" memberValueDatatype="130" unbalanced="0"/>
    <cacheHierarchy uniqueName="[Campaigns].[blurb]" caption="blurb" attribute="1" defaultMemberUniqueName="[Campaigns].[blurb].[All]" allUniqueName="[Campaigns].[blurb].[All]" dimensionUniqueName="[Campaigns]" displayFolder="" count="0" memberValueDatatype="130" unbalanced="0"/>
    <cacheHierarchy uniqueName="[Campaigns].[goal]" caption="goal" attribute="1" defaultMemberUniqueName="[Campaigns].[goal].[All]" allUniqueName="[Campaigns].[goal].[All]" dimensionUniqueName="[Campaigns]" displayFolder="" count="0" memberValueDatatype="5" unbalanced="0"/>
    <cacheHierarchy uniqueName="[Campaigns].[pledged]" caption="pledged" attribute="1" defaultMemberUniqueName="[Campaigns].[pledged].[All]" allUniqueName="[Campaigns].[pledged].[All]" dimensionUniqueName="[Campaigns]" displayFolder="" count="0" memberValueDatatype="5" unbalanced="0"/>
    <cacheHierarchy uniqueName="[Campaigns].[state]" caption="state" attribute="1" defaultMemberUniqueName="[Campaigns].[state].[All]" allUniqueName="[Campaigns].[state].[All]" dimensionUniqueName="[Campaigns]" displayFolder="" count="2" memberValueDatatype="130" unbalanced="0">
      <fieldsUsage count="2">
        <fieldUsage x="-1"/>
        <fieldUsage x="2"/>
      </fieldsUsage>
    </cacheHierarchy>
    <cacheHierarchy uniqueName="[Campaigns].[country]" caption="country" attribute="1" defaultMemberUniqueName="[Campaigns].[country].[All]" allUniqueName="[Campaigns].[country].[All]" dimensionUniqueName="[Campaigns]" displayFolder="" count="2" memberValueDatatype="130" unbalanced="0">
      <fieldsUsage count="2">
        <fieldUsage x="-1"/>
        <fieldUsage x="3"/>
      </fieldsUsage>
    </cacheHierarchy>
    <cacheHierarchy uniqueName="[Campaigns].[currency]" caption="currency" attribute="1" defaultMemberUniqueName="[Campaigns].[currency].[All]" allUniqueName="[Campaigns].[currency].[All]" dimensionUniqueName="[Campaigns]" displayFolder="" count="0" memberValueDatatype="130" unbalanced="0"/>
    <cacheHierarchy uniqueName="[Campaigns].[deadline]" caption="deadline" attribute="1" defaultMemberUniqueName="[Campaigns].[deadline].[All]" allUniqueName="[Campaigns].[deadline].[All]" dimensionUniqueName="[Campaigns]" displayFolder="" count="0" memberValueDatatype="20" unbalanced="0"/>
    <cacheHierarchy uniqueName="[Campaigns].[launched_at]" caption="launched_at" attribute="1" defaultMemberUniqueName="[Campaigns].[launched_at].[All]" allUniqueName="[Campaigns].[launched_at].[All]" dimensionUniqueName="[Campaigns]" displayFolder="" count="0" memberValueDatatype="20" unbalanced="0"/>
    <cacheHierarchy uniqueName="[Campaigns].[staff_pick]" caption="staff_pick" attribute="1" defaultMemberUniqueName="[Campaigns].[staff_pick].[All]" allUniqueName="[Campaigns].[staff_pick].[All]" dimensionUniqueName="[Campaigns]" displayFolder="" count="0" memberValueDatatype="11" unbalanced="0"/>
    <cacheHierarchy uniqueName="[Campaigns].[backers_count]" caption="backers_count" attribute="1" defaultMemberUniqueName="[Campaigns].[backers_count].[All]" allUniqueName="[Campaigns].[backers_count].[All]" dimensionUniqueName="[Campaigns]" displayFolder="" count="0" memberValueDatatype="20" unbalanced="0"/>
    <cacheHierarchy uniqueName="[Campaigns].[spotlight]" caption="spotlight" attribute="1" defaultMemberUniqueName="[Campaigns].[spotlight].[All]" allUniqueName="[Campaigns].[spotlight].[All]" dimensionUniqueName="[Campaigns]" displayFolder="" count="0" memberValueDatatype="11" unbalanced="0"/>
    <cacheHierarchy uniqueName="[Campaigns].[Category and Sub-Category]" caption="Category and Sub-Category" attribute="1" defaultMemberUniqueName="[Campaigns].[Category and Sub-Category].[All]" allUniqueName="[Campaigns].[Category and Sub-Category].[All]" dimensionUniqueName="[Campaigns]" displayFolder="" count="0" memberValueDatatype="130" unbalanced="0"/>
    <cacheHierarchy uniqueName="[Campaigns].[Percent Funded]" caption="Percent Funded" attribute="1" defaultMemberUniqueName="[Campaigns].[Percent Funded].[All]" allUniqueName="[Campaigns].[Percent Funded].[All]" dimensionUniqueName="[Campaigns]" displayFolder="" count="0" memberValueDatatype="5" unbalanced="0"/>
    <cacheHierarchy uniqueName="[Campaigns].[Average Donation]" caption="Average Donation" attribute="1" defaultMemberUniqueName="[Campaigns].[Average Donation].[All]" allUniqueName="[Campaigns].[Average Donation].[All]" dimensionUniqueName="[Campaigns]" displayFolder="" count="0" memberValueDatatype="130" unbalanced="0"/>
    <cacheHierarchy uniqueName="[Campaigns].[Category]" caption="Category" attribute="1" defaultMemberUniqueName="[Campaigns].[Category].[All]" allUniqueName="[Campaigns].[Category].[All]" dimensionUniqueName="[Campaigns]" displayFolder="" count="2" memberValueDatatype="130" unbalanced="0">
      <fieldsUsage count="2">
        <fieldUsage x="-1"/>
        <fieldUsage x="0"/>
      </fieldsUsage>
    </cacheHierarchy>
    <cacheHierarchy uniqueName="[Campaigns].[Sub-Category]" caption="Sub-Category" attribute="1" defaultMemberUniqueName="[Campaigns].[Sub-Category].[All]" allUniqueName="[Campaigns].[Sub-Category].[All]" dimensionUniqueName="[Campaigns]" displayFolder="" count="2" memberValueDatatype="130" unbalanced="0">
      <fieldsUsage count="2">
        <fieldUsage x="-1"/>
        <fieldUsage x="4"/>
      </fieldsUsage>
    </cacheHierarchy>
    <cacheHierarchy uniqueName="[Measures].[__XL_Count Campaigns]" caption="__XL_Count Campaigns" measure="1" displayFolder="" measureGroup="Campaigns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Campaign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Campaign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Campaigns" uniqueName="[Campaigns]" caption="Campaigns"/>
    <dimension measure="1" name="Measures" uniqueName="[Measures]" caption="Measures"/>
  </dimensions>
  <measureGroups count="1">
    <measureGroup name="Campaigns" caption="Campaign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nine White" refreshedDate="43697.54266446759" backgroundQuery="1" createdVersion="6" refreshedVersion="6" minRefreshableVersion="3" recordCount="0" supportSubquery="1" supportAdvancedDrill="1" xr:uid="{067641A9-A3DA-4D42-850E-FCA0BD679892}">
  <cacheSource type="external" connectionId="1"/>
  <cacheFields count="4">
    <cacheField name="[Campaigns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Measures].[Count of id]" caption="Count of id" numFmtId="0" hierarchy="21" level="32767"/>
    <cacheField name="[Campaigns].[state].[state]" caption="state" numFmtId="0" hierarchy="5" level="1">
      <sharedItems count="4">
        <s v="canceled"/>
        <s v="failed"/>
        <s v="live"/>
        <s v="successful"/>
      </sharedItems>
    </cacheField>
    <cacheField name="[Campaigns].[country].[country]" caption="country" numFmtId="0" hierarchy="6" level="1">
      <sharedItems containsSemiMixedTypes="0" containsNonDate="0" containsString="0"/>
    </cacheField>
  </cacheFields>
  <cacheHierarchies count="22">
    <cacheHierarchy uniqueName="[Campaigns].[id]" caption="id" attribute="1" defaultMemberUniqueName="[Campaigns].[id].[All]" allUniqueName="[Campaigns].[id].[All]" dimensionUniqueName="[Campaigns]" displayFolder="" count="0" memberValueDatatype="20" unbalanced="0"/>
    <cacheHierarchy uniqueName="[Campaigns].[name]" caption="name" attribute="1" defaultMemberUniqueName="[Campaigns].[name].[All]" allUniqueName="[Campaigns].[name].[All]" dimensionUniqueName="[Campaigns]" displayFolder="" count="0" memberValueDatatype="130" unbalanced="0"/>
    <cacheHierarchy uniqueName="[Campaigns].[blurb]" caption="blurb" attribute="1" defaultMemberUniqueName="[Campaigns].[blurb].[All]" allUniqueName="[Campaigns].[blurb].[All]" dimensionUniqueName="[Campaigns]" displayFolder="" count="0" memberValueDatatype="130" unbalanced="0"/>
    <cacheHierarchy uniqueName="[Campaigns].[goal]" caption="goal" attribute="1" defaultMemberUniqueName="[Campaigns].[goal].[All]" allUniqueName="[Campaigns].[goal].[All]" dimensionUniqueName="[Campaigns]" displayFolder="" count="0" memberValueDatatype="5" unbalanced="0"/>
    <cacheHierarchy uniqueName="[Campaigns].[pledged]" caption="pledged" attribute="1" defaultMemberUniqueName="[Campaigns].[pledged].[All]" allUniqueName="[Campaigns].[pledged].[All]" dimensionUniqueName="[Campaigns]" displayFolder="" count="0" memberValueDatatype="5" unbalanced="0"/>
    <cacheHierarchy uniqueName="[Campaigns].[state]" caption="state" attribute="1" defaultMemberUniqueName="[Campaigns].[state].[All]" allUniqueName="[Campaigns].[state].[All]" dimensionUniqueName="[Campaigns]" displayFolder="" count="2" memberValueDatatype="130" unbalanced="0">
      <fieldsUsage count="2">
        <fieldUsage x="-1"/>
        <fieldUsage x="2"/>
      </fieldsUsage>
    </cacheHierarchy>
    <cacheHierarchy uniqueName="[Campaigns].[country]" caption="country" attribute="1" defaultMemberUniqueName="[Campaigns].[country].[All]" allUniqueName="[Campaigns].[country].[All]" dimensionUniqueName="[Campaigns]" displayFolder="" count="2" memberValueDatatype="130" unbalanced="0">
      <fieldsUsage count="2">
        <fieldUsage x="-1"/>
        <fieldUsage x="3"/>
      </fieldsUsage>
    </cacheHierarchy>
    <cacheHierarchy uniqueName="[Campaigns].[currency]" caption="currency" attribute="1" defaultMemberUniqueName="[Campaigns].[currency].[All]" allUniqueName="[Campaigns].[currency].[All]" dimensionUniqueName="[Campaigns]" displayFolder="" count="0" memberValueDatatype="130" unbalanced="0"/>
    <cacheHierarchy uniqueName="[Campaigns].[deadline]" caption="deadline" attribute="1" defaultMemberUniqueName="[Campaigns].[deadline].[All]" allUniqueName="[Campaigns].[deadline].[All]" dimensionUniqueName="[Campaigns]" displayFolder="" count="0" memberValueDatatype="20" unbalanced="0"/>
    <cacheHierarchy uniqueName="[Campaigns].[launched_at]" caption="launched_at" attribute="1" defaultMemberUniqueName="[Campaigns].[launched_at].[All]" allUniqueName="[Campaigns].[launched_at].[All]" dimensionUniqueName="[Campaigns]" displayFolder="" count="0" memberValueDatatype="20" unbalanced="0"/>
    <cacheHierarchy uniqueName="[Campaigns].[staff_pick]" caption="staff_pick" attribute="1" defaultMemberUniqueName="[Campaigns].[staff_pick].[All]" allUniqueName="[Campaigns].[staff_pick].[All]" dimensionUniqueName="[Campaigns]" displayFolder="" count="0" memberValueDatatype="11" unbalanced="0"/>
    <cacheHierarchy uniqueName="[Campaigns].[backers_count]" caption="backers_count" attribute="1" defaultMemberUniqueName="[Campaigns].[backers_count].[All]" allUniqueName="[Campaigns].[backers_count].[All]" dimensionUniqueName="[Campaigns]" displayFolder="" count="0" memberValueDatatype="20" unbalanced="0"/>
    <cacheHierarchy uniqueName="[Campaigns].[spotlight]" caption="spotlight" attribute="1" defaultMemberUniqueName="[Campaigns].[spotlight].[All]" allUniqueName="[Campaigns].[spotlight].[All]" dimensionUniqueName="[Campaigns]" displayFolder="" count="0" memberValueDatatype="11" unbalanced="0"/>
    <cacheHierarchy uniqueName="[Campaigns].[Category and Sub-Category]" caption="Category and Sub-Category" attribute="1" defaultMemberUniqueName="[Campaigns].[Category and Sub-Category].[All]" allUniqueName="[Campaigns].[Category and Sub-Category].[All]" dimensionUniqueName="[Campaigns]" displayFolder="" count="0" memberValueDatatype="130" unbalanced="0"/>
    <cacheHierarchy uniqueName="[Campaigns].[Percent Funded]" caption="Percent Funded" attribute="1" defaultMemberUniqueName="[Campaigns].[Percent Funded].[All]" allUniqueName="[Campaigns].[Percent Funded].[All]" dimensionUniqueName="[Campaigns]" displayFolder="" count="0" memberValueDatatype="5" unbalanced="0"/>
    <cacheHierarchy uniqueName="[Campaigns].[Average Donation]" caption="Average Donation" attribute="1" defaultMemberUniqueName="[Campaigns].[Average Donation].[All]" allUniqueName="[Campaigns].[Average Donation].[All]" dimensionUniqueName="[Campaigns]" displayFolder="" count="0" memberValueDatatype="130" unbalanced="0"/>
    <cacheHierarchy uniqueName="[Campaigns].[Category]" caption="Category" attribute="1" defaultMemberUniqueName="[Campaigns].[Category].[All]" allUniqueName="[Campaigns].[Category].[All]" dimensionUniqueName="[Campaigns]" displayFolder="" count="2" memberValueDatatype="130" unbalanced="0">
      <fieldsUsage count="2">
        <fieldUsage x="-1"/>
        <fieldUsage x="0"/>
      </fieldsUsage>
    </cacheHierarchy>
    <cacheHierarchy uniqueName="[Campaigns].[Sub-Category]" caption="Sub-Category" attribute="1" defaultMemberUniqueName="[Campaigns].[Sub-Category].[All]" allUniqueName="[Campaigns].[Sub-Category].[All]" dimensionUniqueName="[Campaigns]" displayFolder="" count="0" memberValueDatatype="130" unbalanced="0"/>
    <cacheHierarchy uniqueName="[Measures].[__XL_Count Campaigns]" caption="__XL_Count Campaigns" measure="1" displayFolder="" measureGroup="Campaigns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Campaign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Campaign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Campaigns" uniqueName="[Campaigns]" caption="Campaigns"/>
    <dimension measure="1" name="Measures" uniqueName="[Measures]" caption="Measures"/>
  </dimensions>
  <measureGroups count="1">
    <measureGroup name="Campaigns" caption="Campaign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45A161-CB4F-49DC-AE57-DB7BE4B7BB2F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name="Outcome"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Campaigns].[country].[All]" cap="All"/>
  </pageFields>
  <dataFields count="1">
    <dataField name="Campaigns" fld="1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ampaigns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_Solved.xlsx!Campaigns">
        <x15:activeTabTopLevelEntity name="[Campaig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567AD-B4F7-43E7-ADA8-6C9A716D84D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5">
    <pivotField name="parent category" axis="axisPage" allDrilled="1" subtotalTop="0" showAll="0" dataSourceSort="1" defaultSubtotal="0" defaultAttributeDrillState="1"/>
    <pivotField dataField="1" subtotalTop="0" showAll="0" defaultSubtotal="0"/>
    <pivotField name="Outcome"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</pivotFields>
  <rowFields count="1">
    <field x="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6" name="[Campaigns].[country].[All]" cap="All"/>
    <pageField fld="0" hier="16" name="[Campaigns].[Category].[All]" cap="All"/>
  </pageFields>
  <dataFields count="1">
    <dataField name="Campaigns" fld="1" subtotal="count" baseField="0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ampaigns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_Solved.xlsx!Campaigns">
        <x15:activeTabTopLevelEntity name="[Campaig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3BF7F-8928-4B70-948D-6513EED0C062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name="Outcome"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ampaigns" fld="0" subtotal="count" baseField="18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0699B0-860E-478D-A6E3-81EC4B41DCEA}" name="Campaigns" displayName="Campaigns" ref="A1:T4115" totalsRowShown="0" headerRowDxfId="8">
  <autoFilter ref="A1:T4115" xr:uid="{175B4690-4234-49E5-94E5-DFF9DF5EBA72}"/>
  <tableColumns count="20">
    <tableColumn id="1" xr3:uid="{52132B8D-31B1-40FC-98EC-14B1D5CB4569}" name="id"/>
    <tableColumn id="2" xr3:uid="{1DCC0D40-CBB9-4D78-B3D4-3C6CA9E37E90}" name="name" dataDxfId="7"/>
    <tableColumn id="3" xr3:uid="{25309713-DB6E-4793-B765-9650B18B2CB2}" name="blurb" dataDxfId="6"/>
    <tableColumn id="4" xr3:uid="{6C2BBD3B-42C2-4053-AE7A-244E8D995686}" name="goal" dataDxfId="5" dataCellStyle="Currency"/>
    <tableColumn id="5" xr3:uid="{354482E2-8ECF-4A95-95D9-31FE7056E1A5}" name="pledged" dataDxfId="4" dataCellStyle="Currency"/>
    <tableColumn id="6" xr3:uid="{3171DBBF-A4BD-4E37-9537-7C990A90E2B7}" name="state"/>
    <tableColumn id="7" xr3:uid="{2F72B896-1AC2-4509-A8F8-BC95F4E01134}" name="country"/>
    <tableColumn id="8" xr3:uid="{1883B407-EBAB-4C94-B9D5-CA7385612C1C}" name="currency"/>
    <tableColumn id="9" xr3:uid="{D4A4BB76-341D-41B3-9424-FA072585EC8C}" name="deadline"/>
    <tableColumn id="10" xr3:uid="{47FB4AFB-0797-477F-8325-C0708C06DF4E}" name="launched_at"/>
    <tableColumn id="11" xr3:uid="{42801669-ADF5-4E0F-9C21-BCF5C0BF884D}" name="staff_pick"/>
    <tableColumn id="12" xr3:uid="{FB4D7546-041F-4709-AF09-335EDE4D9D5C}" name="backers_count"/>
    <tableColumn id="13" xr3:uid="{D6C3C0EF-0BC1-4DC3-BAD3-37E10D97FC8D}" name="spotlight"/>
    <tableColumn id="14" xr3:uid="{75AE1CA6-3D7A-4118-96A3-BD8EABEE502D}" name="Category and Sub-Category"/>
    <tableColumn id="15" xr3:uid="{F58D52BA-F4D8-45D9-B385-096192BED90C}" name="Percent Funded" dataDxfId="3" dataCellStyle="Percent">
      <calculatedColumnFormula>E2/D2</calculatedColumnFormula>
    </tableColumn>
    <tableColumn id="16" xr3:uid="{959071E2-4A82-4881-AA54-DA1E1790AF3B}" name="Average Donation" dataDxfId="2" dataCellStyle="Currency">
      <calculatedColumnFormula>E2/L2</calculatedColumnFormula>
    </tableColumn>
    <tableColumn id="17" xr3:uid="{5EF1885D-2F7C-4C2F-94D3-02CEFB8B6A97}" name="Category">
      <calculatedColumnFormula>LEFT(N2,FIND("/",N2)-1)</calculatedColumnFormula>
    </tableColumn>
    <tableColumn id="18" xr3:uid="{8D1504B6-87FC-4F8C-AA3B-FBB89C3FA6D0}" name="Sub-Category">
      <calculatedColumnFormula>RIGHT(N2,LEN(N2)-FIND("/",N2))</calculatedColumnFormula>
    </tableColumn>
    <tableColumn id="19" xr3:uid="{61F34E93-4A8A-4CA4-8B29-388AAFD5414D}" name="Date Created Conversion" dataDxfId="1">
      <calculatedColumnFormula>(((J2/60)/60)/24)+DATE(1970,1,1)</calculatedColumnFormula>
    </tableColumn>
    <tableColumn id="20" xr3:uid="{6E95BCCC-F622-4AE0-9D3A-F2ADA20CA15C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C1" sqref="C1"/>
    </sheetView>
  </sheetViews>
  <sheetFormatPr defaultRowHeight="14.4" x14ac:dyDescent="0.55000000000000004"/>
  <cols>
    <col min="1" max="1" width="5.26171875" customWidth="1"/>
    <col min="2" max="2" width="39.578125" style="3" bestFit="1" customWidth="1"/>
    <col min="3" max="3" width="42.41796875" style="3" bestFit="1" customWidth="1"/>
    <col min="4" max="4" width="15.3125" style="8" bestFit="1" customWidth="1"/>
    <col min="5" max="5" width="13.41796875" style="8" customWidth="1"/>
    <col min="6" max="6" width="8.734375" bestFit="1" customWidth="1"/>
    <col min="7" max="7" width="11.20703125" customWidth="1"/>
    <col min="8" max="9" width="12.26171875" customWidth="1"/>
    <col min="10" max="10" width="16.05078125" customWidth="1"/>
    <col min="11" max="11" width="14.3671875" customWidth="1"/>
    <col min="12" max="12" width="18.9453125" customWidth="1"/>
    <col min="13" max="13" width="13.15625" customWidth="1"/>
    <col min="14" max="14" width="33.578125" customWidth="1"/>
    <col min="15" max="15" width="19.89453125" style="6" customWidth="1"/>
    <col min="16" max="16" width="23.9453125" style="8" customWidth="1"/>
    <col min="17" max="17" width="13.62890625" customWidth="1"/>
    <col min="18" max="18" width="18.15625" customWidth="1"/>
    <col min="19" max="19" width="38.1015625" style="13" bestFit="1" customWidth="1"/>
    <col min="20" max="20" width="36.261718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 t="shared" ref="S2:S65" si="0">(((J2/60)/60)/24)+DATE(1970,1,1)</f>
        <v>42177.007071759261</v>
      </c>
      <c r="T2" s="13">
        <f t="shared" ref="T2:T65" si="1"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2">E3/D3</f>
        <v>1.4260827250608272</v>
      </c>
      <c r="P3" s="8">
        <f t="shared" ref="P3:P66" si="3">E3/L3</f>
        <v>185.48101265822785</v>
      </c>
      <c r="Q3" t="str">
        <f t="shared" ref="Q3:Q66" si="4">LEFT(N3,FIND("/",N3)-1)</f>
        <v>film &amp; video</v>
      </c>
      <c r="R3" t="str">
        <f t="shared" ref="R3:R66" si="5">RIGHT(N3,LEN(N3)-FIND("/",N3))</f>
        <v>television</v>
      </c>
      <c r="S3" s="13">
        <f t="shared" si="0"/>
        <v>42766.600497685184</v>
      </c>
      <c r="T3" s="13">
        <f t="shared" si="1"/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2"/>
        <v>1.05</v>
      </c>
      <c r="P4" s="8">
        <f t="shared" si="3"/>
        <v>15</v>
      </c>
      <c r="Q4" t="str">
        <f t="shared" si="4"/>
        <v>film &amp; video</v>
      </c>
      <c r="R4" t="str">
        <f t="shared" si="5"/>
        <v>television</v>
      </c>
      <c r="S4" s="13">
        <f t="shared" si="0"/>
        <v>42405.702349537038</v>
      </c>
      <c r="T4" s="13">
        <f t="shared" si="1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1.0389999999999999</v>
      </c>
      <c r="P5" s="8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3">
        <f t="shared" si="0"/>
        <v>41828.515127314815</v>
      </c>
      <c r="T5" s="13">
        <f t="shared" si="1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2"/>
        <v>1.2299154545454545</v>
      </c>
      <c r="P6" s="8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3">
        <f t="shared" si="0"/>
        <v>42327.834247685183</v>
      </c>
      <c r="T6" s="13">
        <f t="shared" si="1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2"/>
        <v>1.0977744436109027</v>
      </c>
      <c r="P7" s="8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3">
        <f t="shared" si="0"/>
        <v>42563.932951388888</v>
      </c>
      <c r="T7" s="13">
        <f t="shared" si="1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2"/>
        <v>1.064875</v>
      </c>
      <c r="P8" s="8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3">
        <f t="shared" si="0"/>
        <v>41794.072337962964</v>
      </c>
      <c r="T8" s="13">
        <f t="shared" si="1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2"/>
        <v>1.0122222222222221</v>
      </c>
      <c r="P9" s="8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3">
        <f t="shared" si="0"/>
        <v>42516.047071759262</v>
      </c>
      <c r="T9" s="13">
        <f t="shared" si="1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2"/>
        <v>1.0004342857142856</v>
      </c>
      <c r="P10" s="8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3">
        <f t="shared" si="0"/>
        <v>42468.94458333333</v>
      </c>
      <c r="T10" s="13">
        <f t="shared" si="1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2"/>
        <v>1.2599800000000001</v>
      </c>
      <c r="P11" s="8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3">
        <f t="shared" si="0"/>
        <v>42447.103518518517</v>
      </c>
      <c r="T11" s="13">
        <f t="shared" si="1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2"/>
        <v>1.0049999999999999</v>
      </c>
      <c r="P12" s="8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3">
        <f t="shared" si="0"/>
        <v>41780.068043981482</v>
      </c>
      <c r="T12" s="13">
        <f t="shared" si="1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2"/>
        <v>1.2050000000000001</v>
      </c>
      <c r="P13" s="8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3">
        <f t="shared" si="0"/>
        <v>42572.778495370367</v>
      </c>
      <c r="T13" s="13">
        <f t="shared" si="1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2"/>
        <v>1.6529333333333334</v>
      </c>
      <c r="P14" s="8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3">
        <f t="shared" si="0"/>
        <v>41791.713252314818</v>
      </c>
      <c r="T14" s="13">
        <f t="shared" si="1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2"/>
        <v>1.5997142857142856</v>
      </c>
      <c r="P15" s="8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3">
        <f t="shared" si="0"/>
        <v>42508.677187499998</v>
      </c>
      <c r="T15" s="13">
        <f t="shared" si="1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2"/>
        <v>1.0093333333333334</v>
      </c>
      <c r="P16" s="8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3">
        <f t="shared" si="0"/>
        <v>41808.02648148148</v>
      </c>
      <c r="T16" s="13">
        <f t="shared" si="1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2"/>
        <v>1.0660000000000001</v>
      </c>
      <c r="P17" s="8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3">
        <f t="shared" si="0"/>
        <v>42256.391875000001</v>
      </c>
      <c r="T17" s="13">
        <f t="shared" si="1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2"/>
        <v>1.0024166666666667</v>
      </c>
      <c r="P18" s="8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3">
        <f t="shared" si="0"/>
        <v>41760.796423611115</v>
      </c>
      <c r="T18" s="13">
        <f t="shared" si="1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2"/>
        <v>1.0066666666666666</v>
      </c>
      <c r="P19" s="8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3">
        <f t="shared" si="0"/>
        <v>41917.731736111113</v>
      </c>
      <c r="T19" s="13">
        <f t="shared" si="1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2"/>
        <v>1.0632110000000001</v>
      </c>
      <c r="P20" s="8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3">
        <f t="shared" si="0"/>
        <v>41869.542314814818</v>
      </c>
      <c r="T20" s="13">
        <f t="shared" si="1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2"/>
        <v>1.4529411764705882</v>
      </c>
      <c r="P21" s="8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3">
        <f t="shared" si="0"/>
        <v>42175.816365740742</v>
      </c>
      <c r="T21" s="13">
        <f t="shared" si="1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2"/>
        <v>1.002</v>
      </c>
      <c r="P22" s="8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3">
        <f t="shared" si="0"/>
        <v>42200.758240740746</v>
      </c>
      <c r="T22" s="13">
        <f t="shared" si="1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2"/>
        <v>1.0913513513513513</v>
      </c>
      <c r="P23" s="8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3">
        <f t="shared" si="0"/>
        <v>41878.627187500002</v>
      </c>
      <c r="T23" s="13">
        <f t="shared" si="1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2"/>
        <v>1.1714285714285715</v>
      </c>
      <c r="P24" s="8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3">
        <f t="shared" si="0"/>
        <v>41989.91134259259</v>
      </c>
      <c r="T24" s="13">
        <f t="shared" si="1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2"/>
        <v>1.1850000000000001</v>
      </c>
      <c r="P25" s="8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3">
        <f t="shared" si="0"/>
        <v>42097.778946759259</v>
      </c>
      <c r="T25" s="13">
        <f t="shared" si="1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2"/>
        <v>1.0880768571428572</v>
      </c>
      <c r="P26" s="8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3">
        <f t="shared" si="0"/>
        <v>42229.820173611108</v>
      </c>
      <c r="T26" s="13">
        <f t="shared" si="1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2"/>
        <v>1.3333333333333333</v>
      </c>
      <c r="P27" s="8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3">
        <f t="shared" si="0"/>
        <v>42318.025011574078</v>
      </c>
      <c r="T27" s="13">
        <f t="shared" si="1"/>
        <v>42378.025011574078</v>
      </c>
    </row>
    <row r="28" spans="1:20" ht="28.8" x14ac:dyDescent="0.55000000000000004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2"/>
        <v>1.552</v>
      </c>
      <c r="P28" s="8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3">
        <f t="shared" si="0"/>
        <v>41828.515555555554</v>
      </c>
      <c r="T28" s="13">
        <f t="shared" si="1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2"/>
        <v>1.1172500000000001</v>
      </c>
      <c r="P29" s="8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3">
        <f t="shared" si="0"/>
        <v>41929.164733796293</v>
      </c>
      <c r="T29" s="13">
        <f t="shared" si="1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2"/>
        <v>1.0035000000000001</v>
      </c>
      <c r="P30" s="8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3">
        <f t="shared" si="0"/>
        <v>42324.96393518518</v>
      </c>
      <c r="T30" s="13">
        <f t="shared" si="1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2"/>
        <v>1.2333333333333334</v>
      </c>
      <c r="P31" s="8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3">
        <f t="shared" si="0"/>
        <v>41812.67324074074</v>
      </c>
      <c r="T31" s="13">
        <f t="shared" si="1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2"/>
        <v>1.0129975</v>
      </c>
      <c r="P32" s="8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3">
        <f t="shared" si="0"/>
        <v>41842.292997685188</v>
      </c>
      <c r="T32" s="13">
        <f t="shared" si="1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2"/>
        <v>1</v>
      </c>
      <c r="P33" s="8">
        <f t="shared" si="3"/>
        <v>13</v>
      </c>
      <c r="Q33" t="str">
        <f t="shared" si="4"/>
        <v>film &amp; video</v>
      </c>
      <c r="R33" t="str">
        <f t="shared" si="5"/>
        <v>television</v>
      </c>
      <c r="S33" s="13">
        <f t="shared" si="0"/>
        <v>42376.79206018518</v>
      </c>
      <c r="T33" s="13">
        <f t="shared" si="1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2"/>
        <v>1.0024604569420035</v>
      </c>
      <c r="P34" s="8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3">
        <f t="shared" si="0"/>
        <v>42461.627511574072</v>
      </c>
      <c r="T34" s="13">
        <f t="shared" si="1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2"/>
        <v>1.0209523809523811</v>
      </c>
      <c r="P35" s="8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3">
        <f t="shared" si="0"/>
        <v>42286.660891203705</v>
      </c>
      <c r="T35" s="13">
        <f t="shared" si="1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2"/>
        <v>1.3046153846153845</v>
      </c>
      <c r="P36" s="8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3">
        <f t="shared" si="0"/>
        <v>41841.321770833332</v>
      </c>
      <c r="T36" s="13">
        <f t="shared" si="1"/>
        <v>41856.321770833332</v>
      </c>
    </row>
    <row r="37" spans="1:20" ht="28.8" x14ac:dyDescent="0.55000000000000004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2"/>
        <v>1.665</v>
      </c>
      <c r="P37" s="8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3">
        <f t="shared" si="0"/>
        <v>42098.291828703703</v>
      </c>
      <c r="T37" s="13">
        <f t="shared" si="1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2"/>
        <v>1.4215</v>
      </c>
      <c r="P38" s="8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3">
        <f t="shared" si="0"/>
        <v>42068.307002314818</v>
      </c>
      <c r="T38" s="13">
        <f t="shared" si="1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2"/>
        <v>1.8344090909090909</v>
      </c>
      <c r="P39" s="8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3">
        <f t="shared" si="0"/>
        <v>42032.693043981482</v>
      </c>
      <c r="T39" s="13">
        <f t="shared" si="1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2"/>
        <v>1.1004</v>
      </c>
      <c r="P40" s="8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3">
        <f t="shared" si="0"/>
        <v>41375.057222222218</v>
      </c>
      <c r="T40" s="13">
        <f t="shared" si="1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2"/>
        <v>1.3098000000000001</v>
      </c>
      <c r="P41" s="8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3">
        <f t="shared" si="0"/>
        <v>41754.047083333331</v>
      </c>
      <c r="T41" s="13">
        <f t="shared" si="1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2"/>
        <v>1.0135000000000001</v>
      </c>
      <c r="P42" s="8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3">
        <f t="shared" si="0"/>
        <v>41789.21398148148</v>
      </c>
      <c r="T42" s="13">
        <f t="shared" si="1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2"/>
        <v>1</v>
      </c>
      <c r="P43" s="8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3">
        <f t="shared" si="0"/>
        <v>41887.568912037037</v>
      </c>
      <c r="T43" s="13">
        <f t="shared" si="1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2"/>
        <v>1.4185714285714286</v>
      </c>
      <c r="P44" s="8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3">
        <f t="shared" si="0"/>
        <v>41971.639189814814</v>
      </c>
      <c r="T44" s="13">
        <f t="shared" si="1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2"/>
        <v>3.0865999999999998</v>
      </c>
      <c r="P45" s="8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3">
        <f t="shared" si="0"/>
        <v>41802.790347222224</v>
      </c>
      <c r="T45" s="13">
        <f t="shared" si="1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2"/>
        <v>1</v>
      </c>
      <c r="P46" s="8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3">
        <f t="shared" si="0"/>
        <v>41874.098807870374</v>
      </c>
      <c r="T46" s="13">
        <f t="shared" si="1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2"/>
        <v>1.2</v>
      </c>
      <c r="P47" s="8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3">
        <f t="shared" si="0"/>
        <v>42457.623923611114</v>
      </c>
      <c r="T47" s="13">
        <f t="shared" si="1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2"/>
        <v>1.0416666666666667</v>
      </c>
      <c r="P48" s="8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3">
        <f t="shared" si="0"/>
        <v>42323.964976851858</v>
      </c>
      <c r="T48" s="13">
        <f t="shared" si="1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2"/>
        <v>1.0761100000000001</v>
      </c>
      <c r="P49" s="8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3">
        <f t="shared" si="0"/>
        <v>41932.819525462961</v>
      </c>
      <c r="T49" s="13">
        <f t="shared" si="1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2"/>
        <v>1.0794999999999999</v>
      </c>
      <c r="P50" s="8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3">
        <f t="shared" si="0"/>
        <v>42033.516898148147</v>
      </c>
      <c r="T50" s="13">
        <f t="shared" si="1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2"/>
        <v>1</v>
      </c>
      <c r="P51" s="8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3">
        <f t="shared" si="0"/>
        <v>42271.176446759258</v>
      </c>
      <c r="T51" s="13">
        <f t="shared" si="1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2"/>
        <v>1</v>
      </c>
      <c r="P52" s="8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3">
        <f t="shared" si="0"/>
        <v>41995.752986111111</v>
      </c>
      <c r="T52" s="13">
        <f t="shared" si="1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2"/>
        <v>1.2801818181818181</v>
      </c>
      <c r="P53" s="8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3">
        <f t="shared" si="0"/>
        <v>42196.928668981483</v>
      </c>
      <c r="T53" s="13">
        <f t="shared" si="1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2"/>
        <v>1.1620999999999999</v>
      </c>
      <c r="P54" s="8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3">
        <f t="shared" si="0"/>
        <v>41807.701921296299</v>
      </c>
      <c r="T54" s="13">
        <f t="shared" si="1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2"/>
        <v>1.0963333333333334</v>
      </c>
      <c r="P55" s="8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3">
        <f t="shared" si="0"/>
        <v>41719.549131944441</v>
      </c>
      <c r="T55" s="13">
        <f t="shared" si="1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2"/>
        <v>1.01</v>
      </c>
      <c r="P56" s="8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3">
        <f t="shared" si="0"/>
        <v>42333.713206018518</v>
      </c>
      <c r="T56" s="13">
        <f t="shared" si="1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2"/>
        <v>1.2895348837209302</v>
      </c>
      <c r="P57" s="8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3">
        <f t="shared" si="0"/>
        <v>42496.968935185185</v>
      </c>
      <c r="T57" s="13">
        <f t="shared" si="1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2"/>
        <v>1.0726249999999999</v>
      </c>
      <c r="P58" s="8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3">
        <f t="shared" si="0"/>
        <v>42149.548888888887</v>
      </c>
      <c r="T58" s="13">
        <f t="shared" si="1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2"/>
        <v>1.0189999999999999</v>
      </c>
      <c r="P59" s="8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3">
        <f t="shared" si="0"/>
        <v>42089.83289351852</v>
      </c>
      <c r="T59" s="13">
        <f t="shared" si="1"/>
        <v>42119.83289351852</v>
      </c>
    </row>
    <row r="60" spans="1:20" ht="28.8" x14ac:dyDescent="0.55000000000000004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2"/>
        <v>1.0290999999999999</v>
      </c>
      <c r="P60" s="8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3">
        <f t="shared" si="0"/>
        <v>41932.745046296295</v>
      </c>
      <c r="T60" s="13">
        <f t="shared" si="1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2"/>
        <v>1.0012570000000001</v>
      </c>
      <c r="P61" s="8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3">
        <f t="shared" si="0"/>
        <v>42230.23583333334</v>
      </c>
      <c r="T61" s="13">
        <f t="shared" si="1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2"/>
        <v>1.0329622222222221</v>
      </c>
      <c r="P62" s="8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3">
        <f t="shared" si="0"/>
        <v>41701.901817129627</v>
      </c>
      <c r="T62" s="13">
        <f t="shared" si="1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2"/>
        <v>1.4830000000000001</v>
      </c>
      <c r="P63" s="8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3">
        <f t="shared" si="0"/>
        <v>41409.814317129632</v>
      </c>
      <c r="T63" s="13">
        <f t="shared" si="1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2"/>
        <v>1.5473333333333332</v>
      </c>
      <c r="P64" s="8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3">
        <f t="shared" si="0"/>
        <v>41311.799513888887</v>
      </c>
      <c r="T64" s="13">
        <f t="shared" si="1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2"/>
        <v>1.1351849999999999</v>
      </c>
      <c r="P65" s="8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3">
        <f t="shared" si="0"/>
        <v>41612.912187499998</v>
      </c>
      <c r="T65" s="13">
        <f t="shared" si="1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2"/>
        <v>1.7333333333333334</v>
      </c>
      <c r="P66" s="8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3">
        <f t="shared" ref="S66:S129" si="6">(((J66/60)/60)/24)+DATE(1970,1,1)</f>
        <v>41433.01829861111</v>
      </c>
      <c r="T66" s="13">
        <f t="shared" ref="T66:T129" si="7">(((I66/60)/60)/24)+DATE(1970,1,1)</f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E67/D67</f>
        <v>1.0752857142857142</v>
      </c>
      <c r="P67" s="8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13">
        <f t="shared" si="6"/>
        <v>41835.821226851855</v>
      </c>
      <c r="T67" s="13">
        <f t="shared" si="7"/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 s="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3">
        <f t="shared" si="6"/>
        <v>42539.849768518514</v>
      </c>
      <c r="T68" s="13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 s="8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3">
        <f t="shared" si="6"/>
        <v>41075.583379629628</v>
      </c>
      <c r="T69" s="13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 s="8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3">
        <f t="shared" si="6"/>
        <v>41663.569340277776</v>
      </c>
      <c r="T70" s="13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 s="8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3">
        <f t="shared" si="6"/>
        <v>40786.187789351854</v>
      </c>
      <c r="T71" s="13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8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3">
        <f t="shared" si="6"/>
        <v>40730.896354166667</v>
      </c>
      <c r="T72" s="13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8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3">
        <f t="shared" si="6"/>
        <v>40997.271493055552</v>
      </c>
      <c r="T73" s="13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8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3">
        <f t="shared" si="6"/>
        <v>41208.010196759256</v>
      </c>
      <c r="T74" s="13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8">
        <f t="shared" si="9"/>
        <v>50</v>
      </c>
      <c r="Q75" t="str">
        <f t="shared" si="10"/>
        <v>film &amp; video</v>
      </c>
      <c r="R75" t="str">
        <f t="shared" si="11"/>
        <v>shorts</v>
      </c>
      <c r="S75" s="13">
        <f t="shared" si="6"/>
        <v>40587.75675925926</v>
      </c>
      <c r="T75" s="13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8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3">
        <f t="shared" si="6"/>
        <v>42360.487210648149</v>
      </c>
      <c r="T76" s="13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8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3">
        <f t="shared" si="6"/>
        <v>41357.209166666667</v>
      </c>
      <c r="T77" s="13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3">
        <f t="shared" si="6"/>
        <v>40844.691643518519</v>
      </c>
      <c r="T78" s="13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8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3">
        <f t="shared" si="6"/>
        <v>40997.144872685189</v>
      </c>
      <c r="T79" s="13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 s="8">
        <f t="shared" si="9"/>
        <v>38.6</v>
      </c>
      <c r="Q80" t="str">
        <f t="shared" si="10"/>
        <v>film &amp; video</v>
      </c>
      <c r="R80" t="str">
        <f t="shared" si="11"/>
        <v>shorts</v>
      </c>
      <c r="S80" s="13">
        <f t="shared" si="6"/>
        <v>42604.730567129634</v>
      </c>
      <c r="T80" s="13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8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3">
        <f t="shared" si="6"/>
        <v>41724.776539351849</v>
      </c>
      <c r="T81" s="13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8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3">
        <f t="shared" si="6"/>
        <v>41583.083981481483</v>
      </c>
      <c r="T82" s="13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8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3">
        <f t="shared" si="6"/>
        <v>41100.158877314818</v>
      </c>
      <c r="T83" s="13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8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3">
        <f t="shared" si="6"/>
        <v>40795.820150462961</v>
      </c>
      <c r="T84" s="13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8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3">
        <f t="shared" si="6"/>
        <v>42042.615613425922</v>
      </c>
      <c r="T85" s="13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8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3">
        <f t="shared" si="6"/>
        <v>40648.757939814815</v>
      </c>
      <c r="T86" s="13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8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3">
        <f t="shared" si="6"/>
        <v>40779.125428240739</v>
      </c>
      <c r="T87" s="13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3">
        <f t="shared" si="6"/>
        <v>42291.556076388893</v>
      </c>
      <c r="T88" s="13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8">
        <f t="shared" si="9"/>
        <v>104.6</v>
      </c>
      <c r="Q89" t="str">
        <f t="shared" si="10"/>
        <v>film &amp; video</v>
      </c>
      <c r="R89" t="str">
        <f t="shared" si="11"/>
        <v>shorts</v>
      </c>
      <c r="S89" s="13">
        <f t="shared" si="6"/>
        <v>40322.53938657407</v>
      </c>
      <c r="T89" s="13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8">
        <f t="shared" si="9"/>
        <v>60</v>
      </c>
      <c r="Q90" t="str">
        <f t="shared" si="10"/>
        <v>film &amp; video</v>
      </c>
      <c r="R90" t="str">
        <f t="shared" si="11"/>
        <v>shorts</v>
      </c>
      <c r="S90" s="13">
        <f t="shared" si="6"/>
        <v>41786.65892361111</v>
      </c>
      <c r="T90" s="13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8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3">
        <f t="shared" si="6"/>
        <v>41402.752222222225</v>
      </c>
      <c r="T91" s="13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8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3">
        <f t="shared" si="6"/>
        <v>40706.297442129631</v>
      </c>
      <c r="T92" s="13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8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3">
        <f t="shared" si="6"/>
        <v>40619.402361111112</v>
      </c>
      <c r="T93" s="13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8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3">
        <f t="shared" si="6"/>
        <v>42721.198877314819</v>
      </c>
      <c r="T94" s="13">
        <f t="shared" si="7"/>
        <v>42767.333333333328</v>
      </c>
    </row>
    <row r="95" spans="1:20" ht="43.2" x14ac:dyDescent="0.55000000000000004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8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3">
        <f t="shared" si="6"/>
        <v>41065.858067129629</v>
      </c>
      <c r="T95" s="13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8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3">
        <f t="shared" si="6"/>
        <v>41716.717847222222</v>
      </c>
      <c r="T96" s="13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8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3">
        <f t="shared" si="6"/>
        <v>40935.005104166667</v>
      </c>
      <c r="T97" s="13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3">
        <f t="shared" si="6"/>
        <v>40324.662511574075</v>
      </c>
      <c r="T98" s="13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8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3">
        <f t="shared" si="6"/>
        <v>40706.135208333333</v>
      </c>
      <c r="T99" s="13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8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3">
        <f t="shared" si="6"/>
        <v>41214.79483796296</v>
      </c>
      <c r="T100" s="13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8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3">
        <f t="shared" si="6"/>
        <v>41631.902766203704</v>
      </c>
      <c r="T101" s="13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8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3">
        <f t="shared" si="6"/>
        <v>41197.753310185188</v>
      </c>
      <c r="T102" s="13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8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3">
        <f t="shared" si="6"/>
        <v>41274.776736111111</v>
      </c>
      <c r="T103" s="13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8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3">
        <f t="shared" si="6"/>
        <v>40505.131168981483</v>
      </c>
      <c r="T104" s="13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8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3">
        <f t="shared" si="6"/>
        <v>41682.805902777778</v>
      </c>
      <c r="T105" s="13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8">
        <f t="shared" si="9"/>
        <v>60</v>
      </c>
      <c r="Q106" t="str">
        <f t="shared" si="10"/>
        <v>film &amp; video</v>
      </c>
      <c r="R106" t="str">
        <f t="shared" si="11"/>
        <v>shorts</v>
      </c>
      <c r="S106" s="13">
        <f t="shared" si="6"/>
        <v>40612.695208333331</v>
      </c>
      <c r="T106" s="13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8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3">
        <f t="shared" si="6"/>
        <v>42485.724768518514</v>
      </c>
      <c r="T107" s="13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3">
        <f t="shared" si="6"/>
        <v>40987.776631944449</v>
      </c>
      <c r="T108" s="13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8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3">
        <f t="shared" si="6"/>
        <v>40635.982488425929</v>
      </c>
      <c r="T109" s="13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8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3">
        <f t="shared" si="6"/>
        <v>41365.613078703704</v>
      </c>
      <c r="T110" s="13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8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3">
        <f t="shared" si="6"/>
        <v>40570.025810185187</v>
      </c>
      <c r="T111" s="13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8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3">
        <f t="shared" si="6"/>
        <v>41557.949687500004</v>
      </c>
      <c r="T112" s="13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8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3">
        <f t="shared" si="6"/>
        <v>42125.333182870367</v>
      </c>
      <c r="T113" s="13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8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3">
        <f t="shared" si="6"/>
        <v>41718.043032407404</v>
      </c>
      <c r="T114" s="13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8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3">
        <f t="shared" si="6"/>
        <v>40753.758425925924</v>
      </c>
      <c r="T115" s="13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8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3">
        <f t="shared" si="6"/>
        <v>40861.27416666667</v>
      </c>
      <c r="T116" s="13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8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3">
        <f t="shared" si="6"/>
        <v>40918.738935185182</v>
      </c>
      <c r="T117" s="13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3">
        <f t="shared" si="6"/>
        <v>40595.497164351851</v>
      </c>
      <c r="T118" s="13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8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3">
        <f t="shared" si="6"/>
        <v>40248.834999999999</v>
      </c>
      <c r="T119" s="13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8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3">
        <f t="shared" si="6"/>
        <v>40723.053657407407</v>
      </c>
      <c r="T120" s="13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8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3">
        <f t="shared" si="6"/>
        <v>40739.069282407407</v>
      </c>
      <c r="T121" s="13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8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3">
        <f t="shared" si="6"/>
        <v>42616.049849537041</v>
      </c>
      <c r="T122" s="13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8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3">
        <f t="shared" si="6"/>
        <v>42096.704976851848</v>
      </c>
      <c r="T123" s="13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8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3">
        <f t="shared" si="6"/>
        <v>42593.431793981479</v>
      </c>
      <c r="T124" s="13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8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3">
        <f t="shared" si="6"/>
        <v>41904.781990740739</v>
      </c>
      <c r="T125" s="13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8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3">
        <f t="shared" si="6"/>
        <v>42114.928726851853</v>
      </c>
      <c r="T126" s="13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8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3">
        <f t="shared" si="6"/>
        <v>42709.993981481486</v>
      </c>
      <c r="T127" s="13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3">
        <f t="shared" si="6"/>
        <v>42135.589548611111</v>
      </c>
      <c r="T128" s="13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8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3">
        <f t="shared" si="6"/>
        <v>42067.62431712963</v>
      </c>
      <c r="T129" s="13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8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 s="8" t="e">
        <f t="shared" ref="P131:P194" si="15">E131/L131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13">
        <f t="shared" si="12"/>
        <v>41882.937303240738</v>
      </c>
      <c r="T131" s="13">
        <f t="shared" si="13"/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8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3">
        <f t="shared" si="12"/>
        <v>41778.915416666663</v>
      </c>
      <c r="T132" s="13">
        <f t="shared" si="13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8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3">
        <f t="shared" si="12"/>
        <v>42541.837511574078</v>
      </c>
      <c r="T133" s="13">
        <f t="shared" si="13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 s="8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2"/>
        <v>41905.812581018516</v>
      </c>
      <c r="T134" s="13">
        <f t="shared" si="13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8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3">
        <f t="shared" si="12"/>
        <v>42491.80768518518</v>
      </c>
      <c r="T135" s="13">
        <f t="shared" si="13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8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3">
        <f t="shared" si="12"/>
        <v>42221.909930555557</v>
      </c>
      <c r="T136" s="13">
        <f t="shared" si="13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 s="8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2"/>
        <v>41788.381909722222</v>
      </c>
      <c r="T137" s="13">
        <f t="shared" si="13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3">
        <f t="shared" si="12"/>
        <v>42096.410115740742</v>
      </c>
      <c r="T138" s="13">
        <f t="shared" si="13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8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3">
        <f t="shared" si="12"/>
        <v>42239.573993055557</v>
      </c>
      <c r="T139" s="13">
        <f t="shared" si="13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 s="8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2"/>
        <v>42186.257418981477</v>
      </c>
      <c r="T140" s="13">
        <f t="shared" si="13"/>
        <v>42217.207638888889</v>
      </c>
    </row>
    <row r="141" spans="1:20" ht="28.8" x14ac:dyDescent="0.55000000000000004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 s="8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2"/>
        <v>42187.920972222222</v>
      </c>
      <c r="T141" s="13">
        <f t="shared" si="13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8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3">
        <f t="shared" si="12"/>
        <v>42053.198287037041</v>
      </c>
      <c r="T142" s="13">
        <f t="shared" si="13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 s="8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2"/>
        <v>42110.153043981481</v>
      </c>
      <c r="T143" s="13">
        <f t="shared" si="13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 s="8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2"/>
        <v>41938.893263888887</v>
      </c>
      <c r="T144" s="13">
        <f t="shared" si="13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8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3">
        <f t="shared" si="12"/>
        <v>42559.064143518524</v>
      </c>
      <c r="T145" s="13">
        <f t="shared" si="13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 s="8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2"/>
        <v>42047.762407407412</v>
      </c>
      <c r="T146" s="13">
        <f t="shared" si="13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 s="8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2"/>
        <v>42200.542268518519</v>
      </c>
      <c r="T147" s="13">
        <f t="shared" si="13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 s="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2"/>
        <v>42693.016180555554</v>
      </c>
      <c r="T148" s="13">
        <f t="shared" si="13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8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3">
        <f t="shared" si="12"/>
        <v>41969.767824074079</v>
      </c>
      <c r="T149" s="13">
        <f t="shared" si="13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 s="8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2"/>
        <v>42397.281666666662</v>
      </c>
      <c r="T150" s="13">
        <f t="shared" si="13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 s="8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2"/>
        <v>41968.172106481477</v>
      </c>
      <c r="T151" s="13">
        <f t="shared" si="13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 s="8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2"/>
        <v>42090.161828703705</v>
      </c>
      <c r="T152" s="13">
        <f t="shared" si="13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 s="8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2"/>
        <v>42113.550821759258</v>
      </c>
      <c r="T153" s="13">
        <f t="shared" si="13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 s="8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2"/>
        <v>41875.077546296299</v>
      </c>
      <c r="T154" s="13">
        <f t="shared" si="13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 s="8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2"/>
        <v>41933.586157407408</v>
      </c>
      <c r="T155" s="13">
        <f t="shared" si="13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 s="8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2"/>
        <v>42115.547395833331</v>
      </c>
      <c r="T156" s="13">
        <f t="shared" si="13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 s="8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2"/>
        <v>42168.559432870374</v>
      </c>
      <c r="T157" s="13">
        <f t="shared" si="13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 s="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2"/>
        <v>41794.124953703707</v>
      </c>
      <c r="T158" s="13">
        <f t="shared" si="13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 s="8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2"/>
        <v>42396.911712962959</v>
      </c>
      <c r="T159" s="13">
        <f t="shared" si="13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8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3">
        <f t="shared" si="12"/>
        <v>41904.07671296296</v>
      </c>
      <c r="T160" s="13">
        <f t="shared" si="13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 s="8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2"/>
        <v>42514.434548611112</v>
      </c>
      <c r="T161" s="13">
        <f t="shared" si="13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8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3">
        <f t="shared" si="12"/>
        <v>42171.913090277783</v>
      </c>
      <c r="T162" s="13">
        <f t="shared" si="13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 s="8">
        <f t="shared" si="15"/>
        <v>5</v>
      </c>
      <c r="Q163" t="str">
        <f t="shared" si="16"/>
        <v>film &amp; video</v>
      </c>
      <c r="R163" t="str">
        <f t="shared" si="17"/>
        <v>drama</v>
      </c>
      <c r="S163" s="13">
        <f t="shared" si="12"/>
        <v>41792.687442129631</v>
      </c>
      <c r="T163" s="13">
        <f t="shared" si="13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 s="8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2"/>
        <v>41835.126805555556</v>
      </c>
      <c r="T164" s="13">
        <f t="shared" si="13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8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3">
        <f t="shared" si="12"/>
        <v>42243.961273148147</v>
      </c>
      <c r="T165" s="13">
        <f t="shared" si="13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 s="8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2"/>
        <v>41841.762743055559</v>
      </c>
      <c r="T166" s="13">
        <f t="shared" si="13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8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3">
        <f t="shared" si="12"/>
        <v>42351.658842592587</v>
      </c>
      <c r="T167" s="13">
        <f t="shared" si="13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 s="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2"/>
        <v>42721.075949074075</v>
      </c>
      <c r="T168" s="13">
        <f t="shared" si="13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 s="8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2"/>
        <v>42160.927488425921</v>
      </c>
      <c r="T169" s="13">
        <f t="shared" si="13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 s="8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2"/>
        <v>42052.83530092593</v>
      </c>
      <c r="T170" s="13">
        <f t="shared" si="13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 s="8">
        <f t="shared" si="15"/>
        <v>56</v>
      </c>
      <c r="Q171" t="str">
        <f t="shared" si="16"/>
        <v>film &amp; video</v>
      </c>
      <c r="R171" t="str">
        <f t="shared" si="17"/>
        <v>drama</v>
      </c>
      <c r="S171" s="13">
        <f t="shared" si="12"/>
        <v>41900.505312499998</v>
      </c>
      <c r="T171" s="13">
        <f t="shared" si="13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 s="8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2"/>
        <v>42216.977812500001</v>
      </c>
      <c r="T172" s="13">
        <f t="shared" si="13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 s="8">
        <f t="shared" si="15"/>
        <v>1</v>
      </c>
      <c r="Q173" t="str">
        <f t="shared" si="16"/>
        <v>film &amp; video</v>
      </c>
      <c r="R173" t="str">
        <f t="shared" si="17"/>
        <v>drama</v>
      </c>
      <c r="S173" s="13">
        <f t="shared" si="12"/>
        <v>42534.180717592593</v>
      </c>
      <c r="T173" s="13">
        <f t="shared" si="13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8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3">
        <f t="shared" si="12"/>
        <v>42047.394942129627</v>
      </c>
      <c r="T174" s="13">
        <f t="shared" si="13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8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3">
        <f t="shared" si="12"/>
        <v>42033.573009259257</v>
      </c>
      <c r="T175" s="13">
        <f t="shared" si="13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8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3">
        <f t="shared" si="12"/>
        <v>42072.758981481486</v>
      </c>
      <c r="T176" s="13">
        <f t="shared" si="13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 s="8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2"/>
        <v>41855.777905092589</v>
      </c>
      <c r="T177" s="13">
        <f t="shared" si="13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3">
        <f t="shared" si="12"/>
        <v>42191.824062500003</v>
      </c>
      <c r="T178" s="13">
        <f t="shared" si="13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 s="8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2"/>
        <v>42070.047754629632</v>
      </c>
      <c r="T179" s="13">
        <f t="shared" si="13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8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3">
        <f t="shared" si="12"/>
        <v>42304.955381944441</v>
      </c>
      <c r="T180" s="13">
        <f t="shared" si="13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 s="8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2"/>
        <v>42403.080497685187</v>
      </c>
      <c r="T181" s="13">
        <f t="shared" si="13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 s="8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2"/>
        <v>42067.991238425922</v>
      </c>
      <c r="T182" s="13">
        <f t="shared" si="13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 s="8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2"/>
        <v>42147.741840277777</v>
      </c>
      <c r="T183" s="13">
        <f t="shared" si="13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8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3">
        <f t="shared" si="12"/>
        <v>42712.011944444443</v>
      </c>
      <c r="T184" s="13">
        <f t="shared" si="13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 s="8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2"/>
        <v>41939.810300925928</v>
      </c>
      <c r="T185" s="13">
        <f t="shared" si="13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 s="8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2"/>
        <v>41825.791226851856</v>
      </c>
      <c r="T186" s="13">
        <f t="shared" si="13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 s="8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2"/>
        <v>42570.91133101852</v>
      </c>
      <c r="T187" s="13">
        <f t="shared" si="13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3">
        <f t="shared" si="12"/>
        <v>42767.812893518523</v>
      </c>
      <c r="T188" s="13">
        <f t="shared" si="13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 s="8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2"/>
        <v>42182.234456018516</v>
      </c>
      <c r="T189" s="13">
        <f t="shared" si="13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8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3">
        <f t="shared" si="12"/>
        <v>41857.18304398148</v>
      </c>
      <c r="T190" s="13">
        <f t="shared" si="13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 s="8">
        <f t="shared" si="15"/>
        <v>69</v>
      </c>
      <c r="Q191" t="str">
        <f t="shared" si="16"/>
        <v>film &amp; video</v>
      </c>
      <c r="R191" t="str">
        <f t="shared" si="17"/>
        <v>drama</v>
      </c>
      <c r="S191" s="13">
        <f t="shared" si="12"/>
        <v>42556.690706018519</v>
      </c>
      <c r="T191" s="13">
        <f t="shared" si="13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 s="8">
        <f t="shared" si="15"/>
        <v>50</v>
      </c>
      <c r="Q192" t="str">
        <f t="shared" si="16"/>
        <v>film &amp; video</v>
      </c>
      <c r="R192" t="str">
        <f t="shared" si="17"/>
        <v>drama</v>
      </c>
      <c r="S192" s="13">
        <f t="shared" si="12"/>
        <v>42527.650995370372</v>
      </c>
      <c r="T192" s="13">
        <f t="shared" si="13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 s="8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2"/>
        <v>42239.441412037035</v>
      </c>
      <c r="T193" s="13">
        <f t="shared" si="13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 s="8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ref="S194:S257" si="18">(((J194/60)/60)/24)+DATE(1970,1,1)</f>
        <v>41899.792037037041</v>
      </c>
      <c r="T194" s="13">
        <f t="shared" ref="T194:T257" si="19">(((I194/60)/60)/24)+DATE(1970,1,1)</f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0">E195/D195</f>
        <v>0</v>
      </c>
      <c r="P195" s="8" t="e">
        <f t="shared" ref="P195:P258" si="21">E195/L195</f>
        <v>#DIV/0!</v>
      </c>
      <c r="Q195" t="str">
        <f t="shared" ref="Q195:Q258" si="22">LEFT(N195,FIND("/",N195)-1)</f>
        <v>film &amp; video</v>
      </c>
      <c r="R195" t="str">
        <f t="shared" ref="R195:R258" si="23">RIGHT(N195,LEN(N195)-FIND("/",N195))</f>
        <v>drama</v>
      </c>
      <c r="S195" s="13">
        <f t="shared" si="18"/>
        <v>41911.934791666667</v>
      </c>
      <c r="T195" s="13">
        <f t="shared" si="19"/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0"/>
        <v>1.1999999999999999E-3</v>
      </c>
      <c r="P196" s="8">
        <f t="shared" si="21"/>
        <v>1</v>
      </c>
      <c r="Q196" t="str">
        <f t="shared" si="22"/>
        <v>film &amp; video</v>
      </c>
      <c r="R196" t="str">
        <f t="shared" si="23"/>
        <v>drama</v>
      </c>
      <c r="S196" s="13">
        <f t="shared" si="18"/>
        <v>42375.996886574074</v>
      </c>
      <c r="T196" s="13">
        <f t="shared" si="19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0"/>
        <v>0</v>
      </c>
      <c r="P197" s="8" t="e">
        <f t="shared" si="21"/>
        <v>#DIV/0!</v>
      </c>
      <c r="Q197" t="str">
        <f t="shared" si="22"/>
        <v>film &amp; video</v>
      </c>
      <c r="R197" t="str">
        <f t="shared" si="23"/>
        <v>drama</v>
      </c>
      <c r="S197" s="13">
        <f t="shared" si="18"/>
        <v>42135.67050925926</v>
      </c>
      <c r="T197" s="13">
        <f t="shared" si="19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0"/>
        <v>0.41857142857142859</v>
      </c>
      <c r="P198" s="8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3">
        <f t="shared" si="18"/>
        <v>42259.542800925927</v>
      </c>
      <c r="T198" s="13">
        <f t="shared" si="19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0"/>
        <v>0.1048</v>
      </c>
      <c r="P199" s="8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3">
        <f t="shared" si="18"/>
        <v>42741.848379629635</v>
      </c>
      <c r="T199" s="13">
        <f t="shared" si="19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0"/>
        <v>1.116E-2</v>
      </c>
      <c r="P200" s="8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3">
        <f t="shared" si="18"/>
        <v>41887.383356481485</v>
      </c>
      <c r="T200" s="13">
        <f t="shared" si="19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0"/>
        <v>0</v>
      </c>
      <c r="P201" s="8" t="e">
        <f t="shared" si="21"/>
        <v>#DIV/0!</v>
      </c>
      <c r="Q201" t="str">
        <f t="shared" si="22"/>
        <v>film &amp; video</v>
      </c>
      <c r="R201" t="str">
        <f t="shared" si="23"/>
        <v>drama</v>
      </c>
      <c r="S201" s="13">
        <f t="shared" si="18"/>
        <v>42584.123865740738</v>
      </c>
      <c r="T201" s="13">
        <f t="shared" si="19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0"/>
        <v>0.26192500000000002</v>
      </c>
      <c r="P202" s="8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3">
        <f t="shared" si="18"/>
        <v>41867.083368055559</v>
      </c>
      <c r="T202" s="13">
        <f t="shared" si="19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0"/>
        <v>0.58461538461538465</v>
      </c>
      <c r="P203" s="8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3">
        <f t="shared" si="18"/>
        <v>42023.818622685183</v>
      </c>
      <c r="T203" s="13">
        <f t="shared" si="19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0"/>
        <v>0</v>
      </c>
      <c r="P204" s="8" t="e">
        <f t="shared" si="21"/>
        <v>#DIV/0!</v>
      </c>
      <c r="Q204" t="str">
        <f t="shared" si="22"/>
        <v>film &amp; video</v>
      </c>
      <c r="R204" t="str">
        <f t="shared" si="23"/>
        <v>drama</v>
      </c>
      <c r="S204" s="13">
        <f t="shared" si="18"/>
        <v>42255.927824074075</v>
      </c>
      <c r="T204" s="13">
        <f t="shared" si="19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0"/>
        <v>0.2984</v>
      </c>
      <c r="P205" s="8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3">
        <f t="shared" si="18"/>
        <v>41973.847962962958</v>
      </c>
      <c r="T205" s="13">
        <f t="shared" si="19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0"/>
        <v>0.50721666666666665</v>
      </c>
      <c r="P206" s="8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3">
        <f t="shared" si="18"/>
        <v>42556.583368055552</v>
      </c>
      <c r="T206" s="13">
        <f t="shared" si="19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0"/>
        <v>0.16250000000000001</v>
      </c>
      <c r="P207" s="8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3">
        <f t="shared" si="18"/>
        <v>42248.632199074069</v>
      </c>
      <c r="T207" s="13">
        <f t="shared" si="19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0"/>
        <v>0</v>
      </c>
      <c r="P208" s="8" t="e">
        <f t="shared" si="21"/>
        <v>#DIV/0!</v>
      </c>
      <c r="Q208" t="str">
        <f t="shared" si="22"/>
        <v>film &amp; video</v>
      </c>
      <c r="R208" t="str">
        <f t="shared" si="23"/>
        <v>drama</v>
      </c>
      <c r="S208" s="13">
        <f t="shared" si="18"/>
        <v>42567.004432870366</v>
      </c>
      <c r="T208" s="13">
        <f t="shared" si="19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0"/>
        <v>0.15214285714285714</v>
      </c>
      <c r="P209" s="8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3">
        <f t="shared" si="18"/>
        <v>41978.197199074071</v>
      </c>
      <c r="T209" s="13">
        <f t="shared" si="19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0"/>
        <v>0</v>
      </c>
      <c r="P210" s="8" t="e">
        <f t="shared" si="21"/>
        <v>#DIV/0!</v>
      </c>
      <c r="Q210" t="str">
        <f t="shared" si="22"/>
        <v>film &amp; video</v>
      </c>
      <c r="R210" t="str">
        <f t="shared" si="23"/>
        <v>drama</v>
      </c>
      <c r="S210" s="13">
        <f t="shared" si="18"/>
        <v>41959.369988425926</v>
      </c>
      <c r="T210" s="13">
        <f t="shared" si="19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0"/>
        <v>0</v>
      </c>
      <c r="P211" s="8" t="e">
        <f t="shared" si="21"/>
        <v>#DIV/0!</v>
      </c>
      <c r="Q211" t="str">
        <f t="shared" si="22"/>
        <v>film &amp; video</v>
      </c>
      <c r="R211" t="str">
        <f t="shared" si="23"/>
        <v>drama</v>
      </c>
      <c r="S211" s="13">
        <f t="shared" si="18"/>
        <v>42165.922858796301</v>
      </c>
      <c r="T211" s="13">
        <f t="shared" si="19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0"/>
        <v>0.2525</v>
      </c>
      <c r="P212" s="8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3">
        <f t="shared" si="18"/>
        <v>42249.064722222218</v>
      </c>
      <c r="T212" s="13">
        <f t="shared" si="19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0"/>
        <v>0.44600000000000001</v>
      </c>
      <c r="P213" s="8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3">
        <f t="shared" si="18"/>
        <v>42236.159918981488</v>
      </c>
      <c r="T213" s="13">
        <f t="shared" si="19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0"/>
        <v>1.5873015873015873E-4</v>
      </c>
      <c r="P214" s="8">
        <f t="shared" si="21"/>
        <v>1</v>
      </c>
      <c r="Q214" t="str">
        <f t="shared" si="22"/>
        <v>film &amp; video</v>
      </c>
      <c r="R214" t="str">
        <f t="shared" si="23"/>
        <v>drama</v>
      </c>
      <c r="S214" s="13">
        <f t="shared" si="18"/>
        <v>42416.881018518514</v>
      </c>
      <c r="T214" s="13">
        <f t="shared" si="19"/>
        <v>42476.839351851857</v>
      </c>
    </row>
    <row r="215" spans="1:20" ht="28.8" x14ac:dyDescent="0.55000000000000004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0"/>
        <v>4.0000000000000002E-4</v>
      </c>
      <c r="P215" s="8">
        <f t="shared" si="21"/>
        <v>20</v>
      </c>
      <c r="Q215" t="str">
        <f t="shared" si="22"/>
        <v>film &amp; video</v>
      </c>
      <c r="R215" t="str">
        <f t="shared" si="23"/>
        <v>drama</v>
      </c>
      <c r="S215" s="13">
        <f t="shared" si="18"/>
        <v>42202.594293981485</v>
      </c>
      <c r="T215" s="13">
        <f t="shared" si="19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0"/>
        <v>8.0000000000000007E-5</v>
      </c>
      <c r="P216" s="8">
        <f t="shared" si="21"/>
        <v>1</v>
      </c>
      <c r="Q216" t="str">
        <f t="shared" si="22"/>
        <v>film &amp; video</v>
      </c>
      <c r="R216" t="str">
        <f t="shared" si="23"/>
        <v>drama</v>
      </c>
      <c r="S216" s="13">
        <f t="shared" si="18"/>
        <v>42009.64061342593</v>
      </c>
      <c r="T216" s="13">
        <f t="shared" si="19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0"/>
        <v>2.2727272727272726E-3</v>
      </c>
      <c r="P217" s="8">
        <f t="shared" si="21"/>
        <v>10</v>
      </c>
      <c r="Q217" t="str">
        <f t="shared" si="22"/>
        <v>film &amp; video</v>
      </c>
      <c r="R217" t="str">
        <f t="shared" si="23"/>
        <v>drama</v>
      </c>
      <c r="S217" s="13">
        <f t="shared" si="18"/>
        <v>42375.230115740742</v>
      </c>
      <c r="T217" s="13">
        <f t="shared" si="19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0"/>
        <v>0.55698440000000005</v>
      </c>
      <c r="P218" s="8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3">
        <f t="shared" si="18"/>
        <v>42066.958761574075</v>
      </c>
      <c r="T218" s="13">
        <f t="shared" si="19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0"/>
        <v>0.11942999999999999</v>
      </c>
      <c r="P219" s="8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3">
        <f t="shared" si="18"/>
        <v>41970.64061342593</v>
      </c>
      <c r="T219" s="13">
        <f t="shared" si="19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0"/>
        <v>0.02</v>
      </c>
      <c r="P220" s="8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3">
        <f t="shared" si="18"/>
        <v>42079.628344907411</v>
      </c>
      <c r="T220" s="13">
        <f t="shared" si="19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0"/>
        <v>0.17630000000000001</v>
      </c>
      <c r="P221" s="8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3">
        <f t="shared" si="18"/>
        <v>42429.326678240745</v>
      </c>
      <c r="T221" s="13">
        <f t="shared" si="19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0"/>
        <v>7.1999999999999998E-3</v>
      </c>
      <c r="P222" s="8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3">
        <f t="shared" si="18"/>
        <v>42195.643865740742</v>
      </c>
      <c r="T222" s="13">
        <f t="shared" si="19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0"/>
        <v>0</v>
      </c>
      <c r="P223" s="8" t="e">
        <f t="shared" si="21"/>
        <v>#DIV/0!</v>
      </c>
      <c r="Q223" t="str">
        <f t="shared" si="22"/>
        <v>film &amp; video</v>
      </c>
      <c r="R223" t="str">
        <f t="shared" si="23"/>
        <v>drama</v>
      </c>
      <c r="S223" s="13">
        <f t="shared" si="18"/>
        <v>42031.837546296301</v>
      </c>
      <c r="T223" s="13">
        <f t="shared" si="19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0"/>
        <v>0.13</v>
      </c>
      <c r="P224" s="8">
        <f t="shared" si="21"/>
        <v>65</v>
      </c>
      <c r="Q224" t="str">
        <f t="shared" si="22"/>
        <v>film &amp; video</v>
      </c>
      <c r="R224" t="str">
        <f t="shared" si="23"/>
        <v>drama</v>
      </c>
      <c r="S224" s="13">
        <f t="shared" si="18"/>
        <v>42031.769884259258</v>
      </c>
      <c r="T224" s="13">
        <f t="shared" si="19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0"/>
        <v>0</v>
      </c>
      <c r="P225" s="8" t="e">
        <f t="shared" si="21"/>
        <v>#DIV/0!</v>
      </c>
      <c r="Q225" t="str">
        <f t="shared" si="22"/>
        <v>film &amp; video</v>
      </c>
      <c r="R225" t="str">
        <f t="shared" si="23"/>
        <v>drama</v>
      </c>
      <c r="S225" s="13">
        <f t="shared" si="18"/>
        <v>42482.048032407409</v>
      </c>
      <c r="T225" s="13">
        <f t="shared" si="19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0"/>
        <v>0</v>
      </c>
      <c r="P226" s="8" t="e">
        <f t="shared" si="21"/>
        <v>#DIV/0!</v>
      </c>
      <c r="Q226" t="str">
        <f t="shared" si="22"/>
        <v>film &amp; video</v>
      </c>
      <c r="R226" t="str">
        <f t="shared" si="23"/>
        <v>drama</v>
      </c>
      <c r="S226" s="13">
        <f t="shared" si="18"/>
        <v>42135.235254629632</v>
      </c>
      <c r="T226" s="13">
        <f t="shared" si="19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0"/>
        <v>0</v>
      </c>
      <c r="P227" s="8" t="e">
        <f t="shared" si="21"/>
        <v>#DIV/0!</v>
      </c>
      <c r="Q227" t="str">
        <f t="shared" si="22"/>
        <v>film &amp; video</v>
      </c>
      <c r="R227" t="str">
        <f t="shared" si="23"/>
        <v>drama</v>
      </c>
      <c r="S227" s="13">
        <f t="shared" si="18"/>
        <v>42438.961273148147</v>
      </c>
      <c r="T227" s="13">
        <f t="shared" si="19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0"/>
        <v>8.6206896551724137E-3</v>
      </c>
      <c r="P228" s="8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3">
        <f t="shared" si="18"/>
        <v>42106.666018518517</v>
      </c>
      <c r="T228" s="13">
        <f t="shared" si="19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0"/>
        <v>0</v>
      </c>
      <c r="P229" s="8" t="e">
        <f t="shared" si="21"/>
        <v>#DIV/0!</v>
      </c>
      <c r="Q229" t="str">
        <f t="shared" si="22"/>
        <v>film &amp; video</v>
      </c>
      <c r="R229" t="str">
        <f t="shared" si="23"/>
        <v>drama</v>
      </c>
      <c r="S229" s="13">
        <f t="shared" si="18"/>
        <v>42164.893993055557</v>
      </c>
      <c r="T229" s="13">
        <f t="shared" si="19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0"/>
        <v>0</v>
      </c>
      <c r="P230" s="8" t="e">
        <f t="shared" si="21"/>
        <v>#DIV/0!</v>
      </c>
      <c r="Q230" t="str">
        <f t="shared" si="22"/>
        <v>film &amp; video</v>
      </c>
      <c r="R230" t="str">
        <f t="shared" si="23"/>
        <v>drama</v>
      </c>
      <c r="S230" s="13">
        <f t="shared" si="18"/>
        <v>42096.686400462961</v>
      </c>
      <c r="T230" s="13">
        <f t="shared" si="19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0"/>
        <v>0</v>
      </c>
      <c r="P231" s="8" t="e">
        <f t="shared" si="21"/>
        <v>#DIV/0!</v>
      </c>
      <c r="Q231" t="str">
        <f t="shared" si="22"/>
        <v>film &amp; video</v>
      </c>
      <c r="R231" t="str">
        <f t="shared" si="23"/>
        <v>drama</v>
      </c>
      <c r="S231" s="13">
        <f t="shared" si="18"/>
        <v>42383.933993055558</v>
      </c>
      <c r="T231" s="13">
        <f t="shared" si="19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0"/>
        <v>4.0000000000000001E-3</v>
      </c>
      <c r="P232" s="8">
        <f t="shared" si="21"/>
        <v>30</v>
      </c>
      <c r="Q232" t="str">
        <f t="shared" si="22"/>
        <v>film &amp; video</v>
      </c>
      <c r="R232" t="str">
        <f t="shared" si="23"/>
        <v>drama</v>
      </c>
      <c r="S232" s="13">
        <f t="shared" si="18"/>
        <v>42129.777210648142</v>
      </c>
      <c r="T232" s="13">
        <f t="shared" si="19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0"/>
        <v>0</v>
      </c>
      <c r="P233" s="8" t="e">
        <f t="shared" si="21"/>
        <v>#DIV/0!</v>
      </c>
      <c r="Q233" t="str">
        <f t="shared" si="22"/>
        <v>film &amp; video</v>
      </c>
      <c r="R233" t="str">
        <f t="shared" si="23"/>
        <v>drama</v>
      </c>
      <c r="S233" s="13">
        <f t="shared" si="18"/>
        <v>42341.958923611113</v>
      </c>
      <c r="T233" s="13">
        <f t="shared" si="19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0"/>
        <v>2.75E-2</v>
      </c>
      <c r="P234" s="8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3">
        <f t="shared" si="18"/>
        <v>42032.82576388889</v>
      </c>
      <c r="T234" s="13">
        <f t="shared" si="19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0"/>
        <v>0</v>
      </c>
      <c r="P235" s="8" t="e">
        <f t="shared" si="21"/>
        <v>#DIV/0!</v>
      </c>
      <c r="Q235" t="str">
        <f t="shared" si="22"/>
        <v>film &amp; video</v>
      </c>
      <c r="R235" t="str">
        <f t="shared" si="23"/>
        <v>drama</v>
      </c>
      <c r="S235" s="13">
        <f t="shared" si="18"/>
        <v>42612.911712962959</v>
      </c>
      <c r="T235" s="13">
        <f t="shared" si="19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0"/>
        <v>0.40100000000000002</v>
      </c>
      <c r="P236" s="8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3">
        <f t="shared" si="18"/>
        <v>42136.035405092596</v>
      </c>
      <c r="T236" s="13">
        <f t="shared" si="19"/>
        <v>42176.035405092596</v>
      </c>
    </row>
    <row r="237" spans="1:20" ht="28.8" x14ac:dyDescent="0.55000000000000004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0"/>
        <v>0</v>
      </c>
      <c r="P237" s="8" t="e">
        <f t="shared" si="21"/>
        <v>#DIV/0!</v>
      </c>
      <c r="Q237" t="str">
        <f t="shared" si="22"/>
        <v>film &amp; video</v>
      </c>
      <c r="R237" t="str">
        <f t="shared" si="23"/>
        <v>drama</v>
      </c>
      <c r="S237" s="13">
        <f t="shared" si="18"/>
        <v>42164.908530092594</v>
      </c>
      <c r="T237" s="13">
        <f t="shared" si="19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0"/>
        <v>0</v>
      </c>
      <c r="P238" s="8" t="e">
        <f t="shared" si="21"/>
        <v>#DIV/0!</v>
      </c>
      <c r="Q238" t="str">
        <f t="shared" si="22"/>
        <v>film &amp; video</v>
      </c>
      <c r="R238" t="str">
        <f t="shared" si="23"/>
        <v>drama</v>
      </c>
      <c r="S238" s="13">
        <f t="shared" si="18"/>
        <v>42321.08447916666</v>
      </c>
      <c r="T238" s="13">
        <f t="shared" si="19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0"/>
        <v>3.3333333333333335E-3</v>
      </c>
      <c r="P239" s="8">
        <f t="shared" si="21"/>
        <v>50</v>
      </c>
      <c r="Q239" t="str">
        <f t="shared" si="22"/>
        <v>film &amp; video</v>
      </c>
      <c r="R239" t="str">
        <f t="shared" si="23"/>
        <v>drama</v>
      </c>
      <c r="S239" s="13">
        <f t="shared" si="18"/>
        <v>42377.577187499999</v>
      </c>
      <c r="T239" s="13">
        <f t="shared" si="19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0"/>
        <v>0</v>
      </c>
      <c r="P240" s="8" t="e">
        <f t="shared" si="21"/>
        <v>#DIV/0!</v>
      </c>
      <c r="Q240" t="str">
        <f t="shared" si="22"/>
        <v>film &amp; video</v>
      </c>
      <c r="R240" t="str">
        <f t="shared" si="23"/>
        <v>drama</v>
      </c>
      <c r="S240" s="13">
        <f t="shared" si="18"/>
        <v>42713.962499999994</v>
      </c>
      <c r="T240" s="13">
        <f t="shared" si="19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0"/>
        <v>0.25</v>
      </c>
      <c r="P241" s="8">
        <f t="shared" si="21"/>
        <v>50</v>
      </c>
      <c r="Q241" t="str">
        <f t="shared" si="22"/>
        <v>film &amp; video</v>
      </c>
      <c r="R241" t="str">
        <f t="shared" si="23"/>
        <v>drama</v>
      </c>
      <c r="S241" s="13">
        <f t="shared" si="18"/>
        <v>42297.110300925924</v>
      </c>
      <c r="T241" s="13">
        <f t="shared" si="19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0"/>
        <v>1.0763413333333334</v>
      </c>
      <c r="P242" s="8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3">
        <f t="shared" si="18"/>
        <v>41354.708460648151</v>
      </c>
      <c r="T242" s="13">
        <f t="shared" si="19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0"/>
        <v>1.1263736263736264</v>
      </c>
      <c r="P243" s="8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3">
        <f t="shared" si="18"/>
        <v>41949.697962962964</v>
      </c>
      <c r="T243" s="13">
        <f t="shared" si="19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0"/>
        <v>1.1346153846153846</v>
      </c>
      <c r="P244" s="8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3">
        <f t="shared" si="18"/>
        <v>40862.492939814816</v>
      </c>
      <c r="T244" s="13">
        <f t="shared" si="19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0"/>
        <v>1.0259199999999999</v>
      </c>
      <c r="P245" s="8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3">
        <f t="shared" si="18"/>
        <v>41662.047500000001</v>
      </c>
      <c r="T245" s="13">
        <f t="shared" si="19"/>
        <v>41692.047500000001</v>
      </c>
    </row>
    <row r="246" spans="1:20" ht="43.2" x14ac:dyDescent="0.55000000000000004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0"/>
        <v>1.1375714285714287</v>
      </c>
      <c r="P246" s="8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3">
        <f t="shared" si="18"/>
        <v>40213.323599537034</v>
      </c>
      <c r="T246" s="13">
        <f t="shared" si="19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0"/>
        <v>1.0371999999999999</v>
      </c>
      <c r="P247" s="8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3">
        <f t="shared" si="18"/>
        <v>41107.053067129629</v>
      </c>
      <c r="T247" s="13">
        <f t="shared" si="19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0"/>
        <v>3.0546000000000002</v>
      </c>
      <c r="P248" s="8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3">
        <f t="shared" si="18"/>
        <v>40480.363483796296</v>
      </c>
      <c r="T248" s="13">
        <f t="shared" si="19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0"/>
        <v>1.341</v>
      </c>
      <c r="P249" s="8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3">
        <f t="shared" si="18"/>
        <v>40430.604328703703</v>
      </c>
      <c r="T249" s="13">
        <f t="shared" si="19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0"/>
        <v>1.0133294117647058</v>
      </c>
      <c r="P250" s="8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3">
        <f t="shared" si="18"/>
        <v>40870.774409722224</v>
      </c>
      <c r="T250" s="13">
        <f t="shared" si="19"/>
        <v>40915.774409722224</v>
      </c>
    </row>
    <row r="251" spans="1:20" ht="43.2" x14ac:dyDescent="0.55000000000000004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0"/>
        <v>1.1292</v>
      </c>
      <c r="P251" s="8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3">
        <f t="shared" si="18"/>
        <v>40332.923842592594</v>
      </c>
      <c r="T251" s="13">
        <f t="shared" si="19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0"/>
        <v>1.0558333333333334</v>
      </c>
      <c r="P252" s="8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3">
        <f t="shared" si="18"/>
        <v>41401.565868055557</v>
      </c>
      <c r="T252" s="13">
        <f t="shared" si="19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0"/>
        <v>1.2557142857142858</v>
      </c>
      <c r="P253" s="8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3">
        <f t="shared" si="18"/>
        <v>41013.787569444445</v>
      </c>
      <c r="T253" s="13">
        <f t="shared" si="19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0"/>
        <v>1.8455999999999999</v>
      </c>
      <c r="P254" s="8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3">
        <f t="shared" si="18"/>
        <v>40266.662708333337</v>
      </c>
      <c r="T254" s="13">
        <f t="shared" si="19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0"/>
        <v>1.0073333333333334</v>
      </c>
      <c r="P255" s="8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3">
        <f t="shared" si="18"/>
        <v>40924.650868055556</v>
      </c>
      <c r="T255" s="13">
        <f t="shared" si="19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0"/>
        <v>1.1694724999999999</v>
      </c>
      <c r="P256" s="8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3">
        <f t="shared" si="18"/>
        <v>42263.952662037031</v>
      </c>
      <c r="T256" s="13">
        <f t="shared" si="19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0"/>
        <v>1.0673325</v>
      </c>
      <c r="P257" s="8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3">
        <f t="shared" si="18"/>
        <v>40588.526412037041</v>
      </c>
      <c r="T257" s="13">
        <f t="shared" si="19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0"/>
        <v>1.391</v>
      </c>
      <c r="P258" s="8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3">
        <f t="shared" ref="S258:S321" si="24">(((J258/60)/60)/24)+DATE(1970,1,1)</f>
        <v>41319.769293981481</v>
      </c>
      <c r="T258" s="13">
        <f t="shared" ref="T258:T321" si="25">(((I258/60)/60)/24)+DATE(1970,1,1)</f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6">E259/D259</f>
        <v>1.0672648571428571</v>
      </c>
      <c r="P259" s="8">
        <f t="shared" ref="P259:P322" si="27">E259/L259</f>
        <v>66.70405357142856</v>
      </c>
      <c r="Q259" t="str">
        <f t="shared" ref="Q259:Q322" si="28">LEFT(N259,FIND("/",N259)-1)</f>
        <v>film &amp; video</v>
      </c>
      <c r="R259" t="str">
        <f t="shared" ref="R259:R322" si="29">RIGHT(N259,LEN(N259)-FIND("/",N259))</f>
        <v>documentary</v>
      </c>
      <c r="S259" s="13">
        <f t="shared" si="24"/>
        <v>42479.626875000002</v>
      </c>
      <c r="T259" s="13">
        <f t="shared" si="25"/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6"/>
        <v>1.9114</v>
      </c>
      <c r="P260" s="8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3">
        <f t="shared" si="24"/>
        <v>40682.051689814813</v>
      </c>
      <c r="T260" s="13">
        <f t="shared" si="25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6"/>
        <v>1.3193789333333332</v>
      </c>
      <c r="P261" s="8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3">
        <f t="shared" si="24"/>
        <v>42072.738067129627</v>
      </c>
      <c r="T261" s="13">
        <f t="shared" si="25"/>
        <v>42102.738067129627</v>
      </c>
    </row>
    <row r="262" spans="1:20" ht="28.8" x14ac:dyDescent="0.55000000000000004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6"/>
        <v>1.0640000000000001</v>
      </c>
      <c r="P262" s="8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3">
        <f t="shared" si="24"/>
        <v>40330.755543981482</v>
      </c>
      <c r="T262" s="13">
        <f t="shared" si="25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6"/>
        <v>1.0740000000000001</v>
      </c>
      <c r="P263" s="8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3">
        <f t="shared" si="24"/>
        <v>41017.885462962964</v>
      </c>
      <c r="T263" s="13">
        <f t="shared" si="25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6"/>
        <v>2.4</v>
      </c>
      <c r="P264" s="8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3">
        <f t="shared" si="24"/>
        <v>40555.24800925926</v>
      </c>
      <c r="T264" s="13">
        <f t="shared" si="25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6"/>
        <v>1.1808107999999999</v>
      </c>
      <c r="P265" s="8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3">
        <f t="shared" si="24"/>
        <v>41149.954791666663</v>
      </c>
      <c r="T265" s="13">
        <f t="shared" si="25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6"/>
        <v>1.1819999999999999</v>
      </c>
      <c r="P266" s="8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3">
        <f t="shared" si="24"/>
        <v>41010.620312500003</v>
      </c>
      <c r="T266" s="13">
        <f t="shared" si="25"/>
        <v>41040.620312500003</v>
      </c>
    </row>
    <row r="267" spans="1:20" ht="43.2" x14ac:dyDescent="0.55000000000000004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6"/>
        <v>1.111</v>
      </c>
      <c r="P267" s="8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3">
        <f t="shared" si="24"/>
        <v>40267.245717592588</v>
      </c>
      <c r="T267" s="13">
        <f t="shared" si="25"/>
        <v>40308.844444444447</v>
      </c>
    </row>
    <row r="268" spans="1:20" ht="43.2" x14ac:dyDescent="0.55000000000000004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6"/>
        <v>1.4550000000000001</v>
      </c>
      <c r="P268" s="8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3">
        <f t="shared" si="24"/>
        <v>40205.174849537041</v>
      </c>
      <c r="T268" s="13">
        <f t="shared" si="25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6"/>
        <v>1.3162883248730965</v>
      </c>
      <c r="P269" s="8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3">
        <f t="shared" si="24"/>
        <v>41785.452534722222</v>
      </c>
      <c r="T269" s="13">
        <f t="shared" si="25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6"/>
        <v>1.1140000000000001</v>
      </c>
      <c r="P270" s="8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3">
        <f t="shared" si="24"/>
        <v>40809.15252314815</v>
      </c>
      <c r="T270" s="13">
        <f t="shared" si="25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6"/>
        <v>1.4723377</v>
      </c>
      <c r="P271" s="8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3">
        <f t="shared" si="24"/>
        <v>42758.197013888886</v>
      </c>
      <c r="T271" s="13">
        <f t="shared" si="25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6"/>
        <v>1.5260869565217392</v>
      </c>
      <c r="P272" s="8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3">
        <f t="shared" si="24"/>
        <v>40637.866550925923</v>
      </c>
      <c r="T272" s="13">
        <f t="shared" si="25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6"/>
        <v>1.0468</v>
      </c>
      <c r="P273" s="8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3">
        <f t="shared" si="24"/>
        <v>41612.10024305556</v>
      </c>
      <c r="T273" s="13">
        <f t="shared" si="25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6"/>
        <v>1.7743366666666667</v>
      </c>
      <c r="P274" s="8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3">
        <f t="shared" si="24"/>
        <v>40235.900358796294</v>
      </c>
      <c r="T274" s="13">
        <f t="shared" si="25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6"/>
        <v>1.077758</v>
      </c>
      <c r="P275" s="8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3">
        <f t="shared" si="24"/>
        <v>40697.498449074075</v>
      </c>
      <c r="T275" s="13">
        <f t="shared" si="25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6"/>
        <v>1.56</v>
      </c>
      <c r="P276" s="8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3">
        <f t="shared" si="24"/>
        <v>40969.912372685183</v>
      </c>
      <c r="T276" s="13">
        <f t="shared" si="25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6"/>
        <v>1.08395</v>
      </c>
      <c r="P277" s="8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3">
        <f t="shared" si="24"/>
        <v>41193.032013888893</v>
      </c>
      <c r="T277" s="13">
        <f t="shared" si="25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6"/>
        <v>1.476</v>
      </c>
      <c r="P278" s="8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3">
        <f t="shared" si="24"/>
        <v>40967.081874999996</v>
      </c>
      <c r="T278" s="13">
        <f t="shared" si="25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6"/>
        <v>1.1038153846153846</v>
      </c>
      <c r="P279" s="8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3">
        <f t="shared" si="24"/>
        <v>42117.891423611116</v>
      </c>
      <c r="T279" s="13">
        <f t="shared" si="25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6"/>
        <v>1.5034814814814814</v>
      </c>
      <c r="P280" s="8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3">
        <f t="shared" si="24"/>
        <v>41164.040960648148</v>
      </c>
      <c r="T280" s="13">
        <f t="shared" si="25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6"/>
        <v>1.5731829411764706</v>
      </c>
      <c r="P281" s="8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3">
        <f t="shared" si="24"/>
        <v>42759.244166666671</v>
      </c>
      <c r="T281" s="13">
        <f t="shared" si="25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6"/>
        <v>1.5614399999999999</v>
      </c>
      <c r="P282" s="8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3">
        <f t="shared" si="24"/>
        <v>41744.590682870366</v>
      </c>
      <c r="T282" s="13">
        <f t="shared" si="25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6"/>
        <v>1.2058763636363636</v>
      </c>
      <c r="P283" s="8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3">
        <f t="shared" si="24"/>
        <v>39950.163344907407</v>
      </c>
      <c r="T283" s="13">
        <f t="shared" si="25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6"/>
        <v>1.0118888888888888</v>
      </c>
      <c r="P284" s="8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3">
        <f t="shared" si="24"/>
        <v>40194.920046296298</v>
      </c>
      <c r="T284" s="13">
        <f t="shared" si="25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6"/>
        <v>1.142725</v>
      </c>
      <c r="P285" s="8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3">
        <f t="shared" si="24"/>
        <v>40675.71</v>
      </c>
      <c r="T285" s="13">
        <f t="shared" si="25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6"/>
        <v>1.0462615</v>
      </c>
      <c r="P286" s="8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3">
        <f t="shared" si="24"/>
        <v>40904.738194444442</v>
      </c>
      <c r="T286" s="13">
        <f t="shared" si="25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6"/>
        <v>2.2882507142857142</v>
      </c>
      <c r="P287" s="8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3">
        <f t="shared" si="24"/>
        <v>41506.756111111114</v>
      </c>
      <c r="T287" s="13">
        <f t="shared" si="25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6"/>
        <v>1.0915333333333332</v>
      </c>
      <c r="P288" s="8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3">
        <f t="shared" si="24"/>
        <v>41313.816249999996</v>
      </c>
      <c r="T288" s="13">
        <f t="shared" si="25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6"/>
        <v>1.7629999999999999</v>
      </c>
      <c r="P289" s="8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3">
        <f t="shared" si="24"/>
        <v>41184.277986111112</v>
      </c>
      <c r="T289" s="13">
        <f t="shared" si="25"/>
        <v>41215.166666666664</v>
      </c>
    </row>
    <row r="290" spans="1:20" ht="43.2" x14ac:dyDescent="0.55000000000000004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6"/>
        <v>1.0321061999999999</v>
      </c>
      <c r="P290" s="8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3">
        <f t="shared" si="24"/>
        <v>41051.168900462959</v>
      </c>
      <c r="T290" s="13">
        <f t="shared" si="25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6"/>
        <v>1.0482</v>
      </c>
      <c r="P291" s="8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3">
        <f t="shared" si="24"/>
        <v>41550.456412037034</v>
      </c>
      <c r="T291" s="13">
        <f t="shared" si="25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6"/>
        <v>1.0668444444444445</v>
      </c>
      <c r="P292" s="8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3">
        <f t="shared" si="24"/>
        <v>40526.36917824074</v>
      </c>
      <c r="T292" s="13">
        <f t="shared" si="25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6"/>
        <v>1.2001999999999999</v>
      </c>
      <c r="P293" s="8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3">
        <f t="shared" si="24"/>
        <v>41376.769050925926</v>
      </c>
      <c r="T293" s="13">
        <f t="shared" si="25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6"/>
        <v>1.0150693333333334</v>
      </c>
      <c r="P294" s="8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3">
        <f t="shared" si="24"/>
        <v>40812.803229166668</v>
      </c>
      <c r="T294" s="13">
        <f t="shared" si="25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6"/>
        <v>1.0138461538461538</v>
      </c>
      <c r="P295" s="8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3">
        <f t="shared" si="24"/>
        <v>41719.667986111112</v>
      </c>
      <c r="T295" s="13">
        <f t="shared" si="25"/>
        <v>41749.667986111112</v>
      </c>
    </row>
    <row r="296" spans="1:20" ht="43.2" x14ac:dyDescent="0.55000000000000004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6"/>
        <v>1</v>
      </c>
      <c r="P296" s="8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3">
        <f t="shared" si="24"/>
        <v>40343.084421296298</v>
      </c>
      <c r="T296" s="13">
        <f t="shared" si="25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6"/>
        <v>1.3310911999999999</v>
      </c>
      <c r="P297" s="8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3">
        <f t="shared" si="24"/>
        <v>41519.004733796297</v>
      </c>
      <c r="T297" s="13">
        <f t="shared" si="25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6"/>
        <v>1.187262</v>
      </c>
      <c r="P298" s="8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3">
        <f t="shared" si="24"/>
        <v>41134.475497685184</v>
      </c>
      <c r="T298" s="13">
        <f t="shared" si="25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6"/>
        <v>1.0064</v>
      </c>
      <c r="P299" s="8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3">
        <f t="shared" si="24"/>
        <v>42089.72802083334</v>
      </c>
      <c r="T299" s="13">
        <f t="shared" si="25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6"/>
        <v>1.089324126984127</v>
      </c>
      <c r="P300" s="8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3">
        <f t="shared" si="24"/>
        <v>41709.463518518518</v>
      </c>
      <c r="T300" s="13">
        <f t="shared" si="25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6"/>
        <v>1.789525</v>
      </c>
      <c r="P301" s="8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3">
        <f t="shared" si="24"/>
        <v>40469.225231481483</v>
      </c>
      <c r="T301" s="13">
        <f t="shared" si="25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6"/>
        <v>1.0172264</v>
      </c>
      <c r="P302" s="8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3">
        <f t="shared" si="24"/>
        <v>40626.959930555553</v>
      </c>
      <c r="T302" s="13">
        <f t="shared" si="25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6"/>
        <v>1.1873499999999999</v>
      </c>
      <c r="P303" s="8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3">
        <f t="shared" si="24"/>
        <v>41312.737673611111</v>
      </c>
      <c r="T303" s="13">
        <f t="shared" si="25"/>
        <v>41352.696006944447</v>
      </c>
    </row>
    <row r="304" spans="1:20" ht="43.2" x14ac:dyDescent="0.55000000000000004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6"/>
        <v>1.0045999999999999</v>
      </c>
      <c r="P304" s="8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3">
        <f t="shared" si="24"/>
        <v>40933.856921296298</v>
      </c>
      <c r="T304" s="13">
        <f t="shared" si="25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6"/>
        <v>1.3746666666666667</v>
      </c>
      <c r="P305" s="8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3">
        <f t="shared" si="24"/>
        <v>41032.071134259262</v>
      </c>
      <c r="T305" s="13">
        <f t="shared" si="25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6"/>
        <v>2.3164705882352941</v>
      </c>
      <c r="P306" s="8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3">
        <f t="shared" si="24"/>
        <v>41114.094872685186</v>
      </c>
      <c r="T306" s="13">
        <f t="shared" si="25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6"/>
        <v>1.3033333333333332</v>
      </c>
      <c r="P307" s="8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3">
        <f t="shared" si="24"/>
        <v>40948.630196759259</v>
      </c>
      <c r="T307" s="13">
        <f t="shared" si="25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6"/>
        <v>2.9289999999999998</v>
      </c>
      <c r="P308" s="8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3">
        <f t="shared" si="24"/>
        <v>41333.837187500001</v>
      </c>
      <c r="T308" s="13">
        <f t="shared" si="25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6"/>
        <v>1.1131818181818183</v>
      </c>
      <c r="P309" s="8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3">
        <f t="shared" si="24"/>
        <v>41282.944456018515</v>
      </c>
      <c r="T309" s="13">
        <f t="shared" si="25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6"/>
        <v>1.0556666666666668</v>
      </c>
      <c r="P310" s="8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3">
        <f t="shared" si="24"/>
        <v>40567.694560185184</v>
      </c>
      <c r="T310" s="13">
        <f t="shared" si="25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6"/>
        <v>1.1894444444444445</v>
      </c>
      <c r="P311" s="8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3">
        <f t="shared" si="24"/>
        <v>41134.751550925925</v>
      </c>
      <c r="T311" s="13">
        <f t="shared" si="25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6"/>
        <v>1.04129</v>
      </c>
      <c r="P312" s="8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3">
        <f t="shared" si="24"/>
        <v>40821.183136574073</v>
      </c>
      <c r="T312" s="13">
        <f t="shared" si="25"/>
        <v>40836.083333333336</v>
      </c>
    </row>
    <row r="313" spans="1:20" ht="28.8" x14ac:dyDescent="0.55000000000000004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6"/>
        <v>1.0410165</v>
      </c>
      <c r="P313" s="8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3">
        <f t="shared" si="24"/>
        <v>40868.219814814816</v>
      </c>
      <c r="T313" s="13">
        <f t="shared" si="25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6"/>
        <v>1.1187499999999999</v>
      </c>
      <c r="P314" s="8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3">
        <f t="shared" si="24"/>
        <v>41348.877685185187</v>
      </c>
      <c r="T314" s="13">
        <f t="shared" si="25"/>
        <v>41378.877685185187</v>
      </c>
    </row>
    <row r="315" spans="1:20" ht="43.2" x14ac:dyDescent="0.55000000000000004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6"/>
        <v>1.0473529411764706</v>
      </c>
      <c r="P315" s="8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3">
        <f t="shared" si="24"/>
        <v>40357.227939814817</v>
      </c>
      <c r="T315" s="13">
        <f t="shared" si="25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6"/>
        <v>3.8515000000000001</v>
      </c>
      <c r="P316" s="8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3">
        <f t="shared" si="24"/>
        <v>41304.833194444444</v>
      </c>
      <c r="T316" s="13">
        <f t="shared" si="25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6"/>
        <v>1.01248</v>
      </c>
      <c r="P317" s="8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3">
        <f t="shared" si="24"/>
        <v>41113.77238425926</v>
      </c>
      <c r="T317" s="13">
        <f t="shared" si="25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6"/>
        <v>1.1377333333333333</v>
      </c>
      <c r="P318" s="8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3">
        <f t="shared" si="24"/>
        <v>41950.923576388886</v>
      </c>
      <c r="T318" s="13">
        <f t="shared" si="25"/>
        <v>41984.207638888889</v>
      </c>
    </row>
    <row r="319" spans="1:20" ht="28.8" x14ac:dyDescent="0.55000000000000004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6"/>
        <v>1.0080333333333333</v>
      </c>
      <c r="P319" s="8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3">
        <f t="shared" si="24"/>
        <v>41589.676886574074</v>
      </c>
      <c r="T319" s="13">
        <f t="shared" si="25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6"/>
        <v>2.8332000000000002</v>
      </c>
      <c r="P320" s="8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3">
        <f t="shared" si="24"/>
        <v>41330.038784722223</v>
      </c>
      <c r="T320" s="13">
        <f t="shared" si="25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6"/>
        <v>1.1268</v>
      </c>
      <c r="P321" s="8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3">
        <f t="shared" si="24"/>
        <v>40123.83829861111</v>
      </c>
      <c r="T321" s="13">
        <f t="shared" si="25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6"/>
        <v>1.0658000000000001</v>
      </c>
      <c r="P322" s="8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3">
        <f t="shared" ref="S322:S385" si="30">(((J322/60)/60)/24)+DATE(1970,1,1)</f>
        <v>42331.551307870366</v>
      </c>
      <c r="T322" s="13">
        <f t="shared" ref="T322:T385" si="31">(((I322/60)/60)/24)+DATE(1970,1,1)</f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2">E323/D323</f>
        <v>1.0266285714285714</v>
      </c>
      <c r="P323" s="8">
        <f t="shared" ref="P323:P386" si="33">E323/L323</f>
        <v>106.62314540059347</v>
      </c>
      <c r="Q323" t="str">
        <f t="shared" ref="Q323:Q386" si="34">LEFT(N323,FIND("/",N323)-1)</f>
        <v>film &amp; video</v>
      </c>
      <c r="R323" t="str">
        <f t="shared" ref="R323:R386" si="35">RIGHT(N323,LEN(N323)-FIND("/",N323))</f>
        <v>documentary</v>
      </c>
      <c r="S323" s="13">
        <f t="shared" si="30"/>
        <v>42647.446597222224</v>
      </c>
      <c r="T323" s="13">
        <f t="shared" si="31"/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2"/>
        <v>1.0791200000000001</v>
      </c>
      <c r="P324" s="8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3">
        <f t="shared" si="30"/>
        <v>42473.57</v>
      </c>
      <c r="T324" s="13">
        <f t="shared" si="31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2"/>
        <v>1.2307407407407407</v>
      </c>
      <c r="P325" s="8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3">
        <f t="shared" si="30"/>
        <v>42697.32136574074</v>
      </c>
      <c r="T325" s="13">
        <f t="shared" si="31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2"/>
        <v>1.016</v>
      </c>
      <c r="P326" s="8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3">
        <f t="shared" si="30"/>
        <v>42184.626250000001</v>
      </c>
      <c r="T326" s="13">
        <f t="shared" si="31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2"/>
        <v>1.04396</v>
      </c>
      <c r="P327" s="8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3">
        <f t="shared" si="30"/>
        <v>42689.187881944439</v>
      </c>
      <c r="T327" s="13">
        <f t="shared" si="31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2"/>
        <v>1.1292973333333334</v>
      </c>
      <c r="P328" s="8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3">
        <f t="shared" si="30"/>
        <v>42775.314884259264</v>
      </c>
      <c r="T328" s="13">
        <f t="shared" si="31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2"/>
        <v>1.3640000000000001</v>
      </c>
      <c r="P329" s="8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3">
        <f t="shared" si="30"/>
        <v>42058.235289351855</v>
      </c>
      <c r="T329" s="13">
        <f t="shared" si="31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2"/>
        <v>1.036144</v>
      </c>
      <c r="P330" s="8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3">
        <f t="shared" si="30"/>
        <v>42278.946620370371</v>
      </c>
      <c r="T330" s="13">
        <f t="shared" si="31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2"/>
        <v>1.0549999999999999</v>
      </c>
      <c r="P331" s="8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3">
        <f t="shared" si="30"/>
        <v>42291.46674768519</v>
      </c>
      <c r="T331" s="13">
        <f t="shared" si="31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2"/>
        <v>1.0182857142857142</v>
      </c>
      <c r="P332" s="8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3">
        <f t="shared" si="30"/>
        <v>41379.515775462962</v>
      </c>
      <c r="T332" s="13">
        <f t="shared" si="31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2"/>
        <v>1.0660499999999999</v>
      </c>
      <c r="P333" s="8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3">
        <f t="shared" si="30"/>
        <v>42507.581412037034</v>
      </c>
      <c r="T333" s="13">
        <f t="shared" si="31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2"/>
        <v>1.13015</v>
      </c>
      <c r="P334" s="8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3">
        <f t="shared" si="30"/>
        <v>42263.680289351847</v>
      </c>
      <c r="T334" s="13">
        <f t="shared" si="31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2"/>
        <v>1.252275</v>
      </c>
      <c r="P335" s="8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3">
        <f t="shared" si="30"/>
        <v>42437.636469907404</v>
      </c>
      <c r="T335" s="13">
        <f t="shared" si="31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2"/>
        <v>1.0119</v>
      </c>
      <c r="P336" s="8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3">
        <f t="shared" si="30"/>
        <v>42101.682372685187</v>
      </c>
      <c r="T336" s="13">
        <f t="shared" si="31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2"/>
        <v>1.0276470588235294</v>
      </c>
      <c r="P337" s="8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3">
        <f t="shared" si="30"/>
        <v>42101.737442129626</v>
      </c>
      <c r="T337" s="13">
        <f t="shared" si="31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2"/>
        <v>1.1683911999999999</v>
      </c>
      <c r="P338" s="8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3">
        <f t="shared" si="30"/>
        <v>42291.596273148149</v>
      </c>
      <c r="T338" s="13">
        <f t="shared" si="31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2"/>
        <v>1.0116833333333335</v>
      </c>
      <c r="P339" s="8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3">
        <f t="shared" si="30"/>
        <v>42047.128564814819</v>
      </c>
      <c r="T339" s="13">
        <f t="shared" si="31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2"/>
        <v>1.1013360000000001</v>
      </c>
      <c r="P340" s="8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3">
        <f t="shared" si="30"/>
        <v>42559.755671296298</v>
      </c>
      <c r="T340" s="13">
        <f t="shared" si="31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2"/>
        <v>1.0808333333333333</v>
      </c>
      <c r="P341" s="8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3">
        <f t="shared" si="30"/>
        <v>42093.760046296295</v>
      </c>
      <c r="T341" s="13">
        <f t="shared" si="31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2"/>
        <v>1.2502285714285715</v>
      </c>
      <c r="P342" s="8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3">
        <f t="shared" si="30"/>
        <v>42772.669062500005</v>
      </c>
      <c r="T342" s="13">
        <f t="shared" si="31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2"/>
        <v>1.0671428571428572</v>
      </c>
      <c r="P343" s="8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3">
        <f t="shared" si="30"/>
        <v>41894.879606481481</v>
      </c>
      <c r="T343" s="13">
        <f t="shared" si="31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2"/>
        <v>1.0036639999999999</v>
      </c>
      <c r="P344" s="8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3">
        <f t="shared" si="30"/>
        <v>42459.780844907407</v>
      </c>
      <c r="T344" s="13">
        <f t="shared" si="31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2"/>
        <v>1.0202863333333334</v>
      </c>
      <c r="P345" s="8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3">
        <f t="shared" si="30"/>
        <v>41926.73778935185</v>
      </c>
      <c r="T345" s="13">
        <f t="shared" si="31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2"/>
        <v>1.0208358208955224</v>
      </c>
      <c r="P346" s="8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3">
        <f t="shared" si="30"/>
        <v>42111.970995370371</v>
      </c>
      <c r="T346" s="13">
        <f t="shared" si="31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2"/>
        <v>1.2327586206896552</v>
      </c>
      <c r="P347" s="8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3">
        <f t="shared" si="30"/>
        <v>42114.944328703699</v>
      </c>
      <c r="T347" s="13">
        <f t="shared" si="31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2"/>
        <v>1.7028880000000002</v>
      </c>
      <c r="P348" s="8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3">
        <f t="shared" si="30"/>
        <v>42261.500243055561</v>
      </c>
      <c r="T348" s="13">
        <f t="shared" si="31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2"/>
        <v>1.1159049999999999</v>
      </c>
      <c r="P349" s="8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3">
        <f t="shared" si="30"/>
        <v>42292.495474537034</v>
      </c>
      <c r="T349" s="13">
        <f t="shared" si="31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2"/>
        <v>1.03</v>
      </c>
      <c r="P350" s="8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3">
        <f t="shared" si="30"/>
        <v>42207.58699074074</v>
      </c>
      <c r="T350" s="13">
        <f t="shared" si="31"/>
        <v>42237.58699074074</v>
      </c>
    </row>
    <row r="351" spans="1:20" ht="28.8" x14ac:dyDescent="0.55000000000000004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2"/>
        <v>1.0663570159857905</v>
      </c>
      <c r="P351" s="8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3">
        <f t="shared" si="30"/>
        <v>42760.498935185184</v>
      </c>
      <c r="T351" s="13">
        <f t="shared" si="31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2"/>
        <v>1.1476</v>
      </c>
      <c r="P352" s="8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3">
        <f t="shared" si="30"/>
        <v>42586.066076388888</v>
      </c>
      <c r="T352" s="13">
        <f t="shared" si="31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2"/>
        <v>1.2734117647058822</v>
      </c>
      <c r="P353" s="8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3">
        <f t="shared" si="30"/>
        <v>42427.964745370366</v>
      </c>
      <c r="T353" s="13">
        <f t="shared" si="31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2"/>
        <v>1.1656</v>
      </c>
      <c r="P354" s="8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3">
        <f t="shared" si="30"/>
        <v>41890.167453703703</v>
      </c>
      <c r="T354" s="13">
        <f t="shared" si="31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2"/>
        <v>1.0861819426615318</v>
      </c>
      <c r="P355" s="8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3">
        <f t="shared" si="30"/>
        <v>42297.791886574079</v>
      </c>
      <c r="T355" s="13">
        <f t="shared" si="31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2"/>
        <v>1.0394285714285714</v>
      </c>
      <c r="P356" s="8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3">
        <f t="shared" si="30"/>
        <v>42438.827789351853</v>
      </c>
      <c r="T356" s="13">
        <f t="shared" si="31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2"/>
        <v>1.1625714285714286</v>
      </c>
      <c r="P357" s="8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3">
        <f t="shared" si="30"/>
        <v>41943.293912037036</v>
      </c>
      <c r="T357" s="13">
        <f t="shared" si="31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2"/>
        <v>1.0269239999999999</v>
      </c>
      <c r="P358" s="8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3">
        <f t="shared" si="30"/>
        <v>42415.803159722222</v>
      </c>
      <c r="T358" s="13">
        <f t="shared" si="31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2"/>
        <v>1.74</v>
      </c>
      <c r="P359" s="8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3">
        <f t="shared" si="30"/>
        <v>42078.222187499996</v>
      </c>
      <c r="T359" s="13">
        <f t="shared" si="31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2"/>
        <v>1.03088</v>
      </c>
      <c r="P360" s="8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3">
        <f t="shared" si="30"/>
        <v>42507.860196759255</v>
      </c>
      <c r="T360" s="13">
        <f t="shared" si="31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2"/>
        <v>1.0485537190082646</v>
      </c>
      <c r="P361" s="8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3">
        <f t="shared" si="30"/>
        <v>41935.070486111108</v>
      </c>
      <c r="T361" s="13">
        <f t="shared" si="31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2"/>
        <v>1.0137499999999999</v>
      </c>
      <c r="P362" s="8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3">
        <f t="shared" si="30"/>
        <v>42163.897916666669</v>
      </c>
      <c r="T362" s="13">
        <f t="shared" si="31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2"/>
        <v>1.1107699999999998</v>
      </c>
      <c r="P363" s="8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3">
        <f t="shared" si="30"/>
        <v>41936.001226851848</v>
      </c>
      <c r="T363" s="13">
        <f t="shared" si="31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2"/>
        <v>1.2415933781686497</v>
      </c>
      <c r="P364" s="8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3">
        <f t="shared" si="30"/>
        <v>41837.210543981484</v>
      </c>
      <c r="T364" s="13">
        <f t="shared" si="31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2"/>
        <v>1.0133333333333334</v>
      </c>
      <c r="P365" s="8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3">
        <f t="shared" si="30"/>
        <v>40255.744629629626</v>
      </c>
      <c r="T365" s="13">
        <f t="shared" si="31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2"/>
        <v>1.1016142857142857</v>
      </c>
      <c r="P366" s="8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3">
        <f t="shared" si="30"/>
        <v>41780.859629629631</v>
      </c>
      <c r="T366" s="13">
        <f t="shared" si="31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2"/>
        <v>1.0397333333333334</v>
      </c>
      <c r="P367" s="8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3">
        <f t="shared" si="30"/>
        <v>41668.606469907405</v>
      </c>
      <c r="T367" s="13">
        <f t="shared" si="31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2"/>
        <v>1.013157894736842</v>
      </c>
      <c r="P368" s="8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3">
        <f t="shared" si="30"/>
        <v>41019.793032407404</v>
      </c>
      <c r="T368" s="13">
        <f t="shared" si="31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2"/>
        <v>1.033501</v>
      </c>
      <c r="P369" s="8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3">
        <f t="shared" si="30"/>
        <v>41355.577291666668</v>
      </c>
      <c r="T369" s="13">
        <f t="shared" si="31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2"/>
        <v>1.04112</v>
      </c>
      <c r="P370" s="8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3">
        <f t="shared" si="30"/>
        <v>42043.605578703704</v>
      </c>
      <c r="T370" s="13">
        <f t="shared" si="31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2"/>
        <v>1.1015569230769231</v>
      </c>
      <c r="P371" s="8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3">
        <f t="shared" si="30"/>
        <v>40893.551724537036</v>
      </c>
      <c r="T371" s="13">
        <f t="shared" si="31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2"/>
        <v>1.2202</v>
      </c>
      <c r="P372" s="8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3">
        <f t="shared" si="30"/>
        <v>42711.795138888891</v>
      </c>
      <c r="T372" s="13">
        <f t="shared" si="31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2"/>
        <v>1.1416866666666667</v>
      </c>
      <c r="P373" s="8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3">
        <f t="shared" si="30"/>
        <v>41261.767812500002</v>
      </c>
      <c r="T373" s="13">
        <f t="shared" si="31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2"/>
        <v>1.2533333333333334</v>
      </c>
      <c r="P374" s="8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3">
        <f t="shared" si="30"/>
        <v>42425.576898148152</v>
      </c>
      <c r="T374" s="13">
        <f t="shared" si="31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2"/>
        <v>1.0666666666666667</v>
      </c>
      <c r="P375" s="8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3">
        <f t="shared" si="30"/>
        <v>41078.91201388889</v>
      </c>
      <c r="T375" s="13">
        <f t="shared" si="31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2"/>
        <v>1.3065</v>
      </c>
      <c r="P376" s="8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3">
        <f t="shared" si="30"/>
        <v>40757.889247685183</v>
      </c>
      <c r="T376" s="13">
        <f t="shared" si="31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2"/>
        <v>1.2</v>
      </c>
      <c r="P377" s="8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3">
        <f t="shared" si="30"/>
        <v>41657.985081018516</v>
      </c>
      <c r="T377" s="13">
        <f t="shared" si="31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2"/>
        <v>1.0595918367346939</v>
      </c>
      <c r="P378" s="8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3">
        <f t="shared" si="30"/>
        <v>42576.452731481477</v>
      </c>
      <c r="T378" s="13">
        <f t="shared" si="31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2"/>
        <v>1.1439999999999999</v>
      </c>
      <c r="P379" s="8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3">
        <f t="shared" si="30"/>
        <v>42292.250787037032</v>
      </c>
      <c r="T379" s="13">
        <f t="shared" si="31"/>
        <v>42322.292361111111</v>
      </c>
    </row>
    <row r="380" spans="1:20" ht="43.2" x14ac:dyDescent="0.55000000000000004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2"/>
        <v>1.1176666666666666</v>
      </c>
      <c r="P380" s="8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3">
        <f t="shared" si="30"/>
        <v>42370.571851851855</v>
      </c>
      <c r="T380" s="13">
        <f t="shared" si="31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2"/>
        <v>1.1608000000000001</v>
      </c>
      <c r="P381" s="8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3">
        <f t="shared" si="30"/>
        <v>40987.688333333332</v>
      </c>
      <c r="T381" s="13">
        <f t="shared" si="31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2"/>
        <v>1.415</v>
      </c>
      <c r="P382" s="8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3">
        <f t="shared" si="30"/>
        <v>42367.719814814816</v>
      </c>
      <c r="T382" s="13">
        <f t="shared" si="31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2"/>
        <v>1.0472999999999999</v>
      </c>
      <c r="P383" s="8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3">
        <f t="shared" si="30"/>
        <v>41085.698113425926</v>
      </c>
      <c r="T383" s="13">
        <f t="shared" si="31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2"/>
        <v>2.5583333333333331</v>
      </c>
      <c r="P384" s="8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3">
        <f t="shared" si="30"/>
        <v>41144.709490740745</v>
      </c>
      <c r="T384" s="13">
        <f t="shared" si="31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2"/>
        <v>2.0670670670670672</v>
      </c>
      <c r="P385" s="8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3">
        <f t="shared" si="30"/>
        <v>41755.117581018516</v>
      </c>
      <c r="T385" s="13">
        <f t="shared" si="31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2"/>
        <v>1.1210500000000001</v>
      </c>
      <c r="P386" s="8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3">
        <f t="shared" ref="S386:S449" si="36">(((J386/60)/60)/24)+DATE(1970,1,1)</f>
        <v>41980.781793981485</v>
      </c>
      <c r="T386" s="13">
        <f t="shared" ref="T386:T449" si="37">(((I386/60)/60)/24)+DATE(1970,1,1)</f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8">E387/D387</f>
        <v>1.05982</v>
      </c>
      <c r="P387" s="8">
        <f t="shared" ref="P387:P450" si="39">E387/L387</f>
        <v>111.79535864978902</v>
      </c>
      <c r="Q387" t="str">
        <f t="shared" ref="Q387:Q450" si="40">LEFT(N387,FIND("/",N387)-1)</f>
        <v>film &amp; video</v>
      </c>
      <c r="R387" t="str">
        <f t="shared" ref="R387:R450" si="41">RIGHT(N387,LEN(N387)-FIND("/",N387))</f>
        <v>documentary</v>
      </c>
      <c r="S387" s="13">
        <f t="shared" si="36"/>
        <v>41934.584502314814</v>
      </c>
      <c r="T387" s="13">
        <f t="shared" si="37"/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8"/>
        <v>1.0016666666666667</v>
      </c>
      <c r="P388" s="8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3">
        <f t="shared" si="36"/>
        <v>42211.951284722221</v>
      </c>
      <c r="T388" s="13">
        <f t="shared" si="3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8"/>
        <v>2.1398947368421051</v>
      </c>
      <c r="P389" s="8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3">
        <f t="shared" si="36"/>
        <v>42200.67659722222</v>
      </c>
      <c r="T389" s="13">
        <f t="shared" si="3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8"/>
        <v>1.2616000000000001</v>
      </c>
      <c r="P390" s="8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3">
        <f t="shared" si="36"/>
        <v>42549.076157407413</v>
      </c>
      <c r="T390" s="13">
        <f t="shared" si="3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8"/>
        <v>1.8153547058823529</v>
      </c>
      <c r="P391" s="8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3">
        <f t="shared" si="36"/>
        <v>41674.063078703701</v>
      </c>
      <c r="T391" s="13">
        <f t="shared" si="3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8"/>
        <v>1</v>
      </c>
      <c r="P392" s="8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3">
        <f t="shared" si="36"/>
        <v>42112.036712962959</v>
      </c>
      <c r="T392" s="13">
        <f t="shared" si="3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8"/>
        <v>1.0061</v>
      </c>
      <c r="P393" s="8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3">
        <f t="shared" si="36"/>
        <v>40865.042256944449</v>
      </c>
      <c r="T393" s="13">
        <f t="shared" si="3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8"/>
        <v>1.009027027027027</v>
      </c>
      <c r="P394" s="8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3">
        <f t="shared" si="36"/>
        <v>40763.717256944445</v>
      </c>
      <c r="T394" s="13">
        <f t="shared" si="3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8"/>
        <v>1.10446</v>
      </c>
      <c r="P395" s="8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3">
        <f t="shared" si="36"/>
        <v>41526.708935185183</v>
      </c>
      <c r="T395" s="13">
        <f t="shared" si="3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8"/>
        <v>1.118936170212766</v>
      </c>
      <c r="P396" s="8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3">
        <f t="shared" si="36"/>
        <v>42417.818078703705</v>
      </c>
      <c r="T396" s="13">
        <f t="shared" si="3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8"/>
        <v>1.0804450000000001</v>
      </c>
      <c r="P397" s="8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3">
        <f t="shared" si="36"/>
        <v>40990.909259259257</v>
      </c>
      <c r="T397" s="13">
        <f t="shared" si="3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8"/>
        <v>1.0666666666666667</v>
      </c>
      <c r="P398" s="8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3">
        <f t="shared" si="36"/>
        <v>41082.564884259256</v>
      </c>
      <c r="T398" s="13">
        <f t="shared" si="37"/>
        <v>41097.564884259256</v>
      </c>
    </row>
    <row r="399" spans="1:20" ht="43.2" x14ac:dyDescent="0.55000000000000004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8"/>
        <v>1.0390027322404372</v>
      </c>
      <c r="P399" s="8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3">
        <f t="shared" si="36"/>
        <v>40379.776435185187</v>
      </c>
      <c r="T399" s="13">
        <f t="shared" si="3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8"/>
        <v>1.2516</v>
      </c>
      <c r="P400" s="8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3">
        <f t="shared" si="36"/>
        <v>42078.793124999997</v>
      </c>
      <c r="T400" s="13">
        <f t="shared" si="3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8"/>
        <v>1.0680499999999999</v>
      </c>
      <c r="P401" s="8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3">
        <f t="shared" si="36"/>
        <v>42687.875775462962</v>
      </c>
      <c r="T401" s="13">
        <f t="shared" si="3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8"/>
        <v>1.1230249999999999</v>
      </c>
      <c r="P402" s="8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3">
        <f t="shared" si="36"/>
        <v>41745.635960648149</v>
      </c>
      <c r="T402" s="13">
        <f t="shared" si="3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8"/>
        <v>1.0381199999999999</v>
      </c>
      <c r="P403" s="8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3">
        <f t="shared" si="36"/>
        <v>40732.842245370368</v>
      </c>
      <c r="T403" s="13">
        <f t="shared" si="3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8"/>
        <v>1.4165000000000001</v>
      </c>
      <c r="P404" s="8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3">
        <f t="shared" si="36"/>
        <v>42292.539548611108</v>
      </c>
      <c r="T404" s="13">
        <f t="shared" si="3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8"/>
        <v>1.0526</v>
      </c>
      <c r="P405" s="8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3">
        <f t="shared" si="36"/>
        <v>40718.310659722221</v>
      </c>
      <c r="T405" s="13">
        <f t="shared" si="3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8"/>
        <v>1.0309142857142857</v>
      </c>
      <c r="P406" s="8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3">
        <f t="shared" si="36"/>
        <v>41646.628032407411</v>
      </c>
      <c r="T406" s="13">
        <f t="shared" si="3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8"/>
        <v>1.0765957446808512</v>
      </c>
      <c r="P407" s="8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3">
        <f t="shared" si="36"/>
        <v>41674.08494212963</v>
      </c>
      <c r="T407" s="13">
        <f t="shared" si="3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8"/>
        <v>1.0770464285714285</v>
      </c>
      <c r="P408" s="8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3">
        <f t="shared" si="36"/>
        <v>40638.162465277775</v>
      </c>
      <c r="T408" s="13">
        <f t="shared" si="3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8"/>
        <v>1.0155000000000001</v>
      </c>
      <c r="P409" s="8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3">
        <f t="shared" si="36"/>
        <v>40806.870949074073</v>
      </c>
      <c r="T409" s="13">
        <f t="shared" si="3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8"/>
        <v>1.0143766666666667</v>
      </c>
      <c r="P410" s="8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3">
        <f t="shared" si="36"/>
        <v>41543.735995370371</v>
      </c>
      <c r="T410" s="13">
        <f t="shared" si="3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8"/>
        <v>1.3680000000000001</v>
      </c>
      <c r="P411" s="8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3">
        <f t="shared" si="36"/>
        <v>42543.862777777773</v>
      </c>
      <c r="T411" s="13">
        <f t="shared" si="3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8"/>
        <v>1.2829999999999999</v>
      </c>
      <c r="P412" s="8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3">
        <f t="shared" si="36"/>
        <v>42113.981446759266</v>
      </c>
      <c r="T412" s="13">
        <f t="shared" si="3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8"/>
        <v>1.0105</v>
      </c>
      <c r="P413" s="8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3">
        <f t="shared" si="36"/>
        <v>41598.17597222222</v>
      </c>
      <c r="T413" s="13">
        <f t="shared" si="3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8"/>
        <v>1.2684</v>
      </c>
      <c r="P414" s="8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3">
        <f t="shared" si="36"/>
        <v>41099.742800925924</v>
      </c>
      <c r="T414" s="13">
        <f t="shared" si="3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8"/>
        <v>1.0508593749999999</v>
      </c>
      <c r="P415" s="8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3">
        <f t="shared" si="36"/>
        <v>41079.877442129626</v>
      </c>
      <c r="T415" s="13">
        <f t="shared" si="3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8"/>
        <v>1.0285405405405406</v>
      </c>
      <c r="P416" s="8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3">
        <f t="shared" si="36"/>
        <v>41529.063252314816</v>
      </c>
      <c r="T416" s="13">
        <f t="shared" si="3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8"/>
        <v>1.0214714285714286</v>
      </c>
      <c r="P417" s="8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3">
        <f t="shared" si="36"/>
        <v>41904.851875</v>
      </c>
      <c r="T417" s="13">
        <f t="shared" si="37"/>
        <v>41929.5</v>
      </c>
    </row>
    <row r="418" spans="1:20" ht="28.8" x14ac:dyDescent="0.55000000000000004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8"/>
        <v>1.2021700000000002</v>
      </c>
      <c r="P418" s="8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3">
        <f t="shared" si="36"/>
        <v>41648.396192129629</v>
      </c>
      <c r="T418" s="13">
        <f t="shared" si="3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8"/>
        <v>1.0024761904761905</v>
      </c>
      <c r="P419" s="8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3">
        <f t="shared" si="36"/>
        <v>41360.970601851855</v>
      </c>
      <c r="T419" s="13">
        <f t="shared" si="3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8"/>
        <v>1.0063392857142857</v>
      </c>
      <c r="P420" s="8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3">
        <f t="shared" si="36"/>
        <v>42178.282372685186</v>
      </c>
      <c r="T420" s="13">
        <f t="shared" si="3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8"/>
        <v>1.004375</v>
      </c>
      <c r="P421" s="8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3">
        <f t="shared" si="36"/>
        <v>41394.842442129629</v>
      </c>
      <c r="T421" s="13">
        <f t="shared" si="3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8"/>
        <v>4.3939393939393936E-3</v>
      </c>
      <c r="P422" s="8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3">
        <f t="shared" si="36"/>
        <v>41682.23646990741</v>
      </c>
      <c r="T422" s="13">
        <f t="shared" si="3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8"/>
        <v>2.0066666666666667E-2</v>
      </c>
      <c r="P423" s="8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3">
        <f t="shared" si="36"/>
        <v>42177.491388888884</v>
      </c>
      <c r="T423" s="13">
        <f t="shared" si="3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8"/>
        <v>1.0749999999999999E-2</v>
      </c>
      <c r="P424" s="8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3">
        <f t="shared" si="36"/>
        <v>41863.260381944441</v>
      </c>
      <c r="T424" s="13">
        <f t="shared" si="3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8"/>
        <v>7.6499999999999997E-3</v>
      </c>
      <c r="P425" s="8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3">
        <f t="shared" si="36"/>
        <v>41400.92627314815</v>
      </c>
      <c r="T425" s="13">
        <f t="shared" si="3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8"/>
        <v>6.7966666666666675E-2</v>
      </c>
      <c r="P426" s="8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3">
        <f t="shared" si="36"/>
        <v>40934.376145833332</v>
      </c>
      <c r="T426" s="13">
        <f t="shared" si="3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8"/>
        <v>1.2E-4</v>
      </c>
      <c r="P427" s="8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3">
        <f t="shared" si="36"/>
        <v>42275.861157407402</v>
      </c>
      <c r="T427" s="13">
        <f t="shared" si="3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8"/>
        <v>1.3299999999999999E-2</v>
      </c>
      <c r="P428" s="8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3">
        <f t="shared" si="36"/>
        <v>42400.711967592593</v>
      </c>
      <c r="T428" s="13">
        <f t="shared" si="3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8"/>
        <v>0</v>
      </c>
      <c r="P429" s="8" t="e">
        <f t="shared" si="39"/>
        <v>#DIV/0!</v>
      </c>
      <c r="Q429" t="str">
        <f t="shared" si="40"/>
        <v>film &amp; video</v>
      </c>
      <c r="R429" t="str">
        <f t="shared" si="41"/>
        <v>animation</v>
      </c>
      <c r="S429" s="13">
        <f t="shared" si="36"/>
        <v>42285.909027777772</v>
      </c>
      <c r="T429" s="13">
        <f t="shared" si="3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8"/>
        <v>5.6333333333333332E-2</v>
      </c>
      <c r="P430" s="8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3">
        <f t="shared" si="36"/>
        <v>41778.766724537039</v>
      </c>
      <c r="T430" s="13">
        <f t="shared" si="3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8"/>
        <v>0</v>
      </c>
      <c r="P431" s="8" t="e">
        <f t="shared" si="39"/>
        <v>#DIV/0!</v>
      </c>
      <c r="Q431" t="str">
        <f t="shared" si="40"/>
        <v>film &amp; video</v>
      </c>
      <c r="R431" t="str">
        <f t="shared" si="41"/>
        <v>animation</v>
      </c>
      <c r="S431" s="13">
        <f t="shared" si="36"/>
        <v>40070.901412037041</v>
      </c>
      <c r="T431" s="13">
        <f t="shared" si="37"/>
        <v>40144.207638888889</v>
      </c>
    </row>
    <row r="432" spans="1:20" ht="28.8" x14ac:dyDescent="0.55000000000000004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8"/>
        <v>2.4E-2</v>
      </c>
      <c r="P432" s="8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3">
        <f t="shared" si="36"/>
        <v>41513.107256944444</v>
      </c>
      <c r="T432" s="13">
        <f t="shared" si="3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8"/>
        <v>0.13833333333333334</v>
      </c>
      <c r="P433" s="8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3">
        <f t="shared" si="36"/>
        <v>42526.871331018512</v>
      </c>
      <c r="T433" s="13">
        <f t="shared" si="3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8"/>
        <v>9.5000000000000001E-2</v>
      </c>
      <c r="P434" s="8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3">
        <f t="shared" si="36"/>
        <v>42238.726631944446</v>
      </c>
      <c r="T434" s="13">
        <f t="shared" si="3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8"/>
        <v>0</v>
      </c>
      <c r="P435" s="8" t="e">
        <f t="shared" si="39"/>
        <v>#DIV/0!</v>
      </c>
      <c r="Q435" t="str">
        <f t="shared" si="40"/>
        <v>film &amp; video</v>
      </c>
      <c r="R435" t="str">
        <f t="shared" si="41"/>
        <v>animation</v>
      </c>
      <c r="S435" s="13">
        <f t="shared" si="36"/>
        <v>42228.629884259266</v>
      </c>
      <c r="T435" s="13">
        <f t="shared" si="3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8"/>
        <v>0.05</v>
      </c>
      <c r="P436" s="8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3">
        <f t="shared" si="36"/>
        <v>41576.834513888891</v>
      </c>
      <c r="T436" s="13">
        <f t="shared" si="3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8"/>
        <v>2.7272727272727273E-5</v>
      </c>
      <c r="P437" s="8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3">
        <f t="shared" si="36"/>
        <v>41500.747453703705</v>
      </c>
      <c r="T437" s="13">
        <f t="shared" si="3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8"/>
        <v>0</v>
      </c>
      <c r="P438" s="8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13">
        <f t="shared" si="36"/>
        <v>41456.36241898148</v>
      </c>
      <c r="T438" s="13">
        <f t="shared" si="3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8"/>
        <v>0</v>
      </c>
      <c r="P439" s="8" t="e">
        <f t="shared" si="39"/>
        <v>#DIV/0!</v>
      </c>
      <c r="Q439" t="str">
        <f t="shared" si="40"/>
        <v>film &amp; video</v>
      </c>
      <c r="R439" t="str">
        <f t="shared" si="41"/>
        <v>animation</v>
      </c>
      <c r="S439" s="13">
        <f t="shared" si="36"/>
        <v>42591.31858796296</v>
      </c>
      <c r="T439" s="13">
        <f t="shared" si="3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8"/>
        <v>9.3799999999999994E-2</v>
      </c>
      <c r="P440" s="8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3">
        <f t="shared" si="36"/>
        <v>42296.261087962965</v>
      </c>
      <c r="T440" s="13">
        <f t="shared" si="3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8"/>
        <v>0</v>
      </c>
      <c r="P441" s="8" t="e">
        <f t="shared" si="39"/>
        <v>#DIV/0!</v>
      </c>
      <c r="Q441" t="str">
        <f t="shared" si="40"/>
        <v>film &amp; video</v>
      </c>
      <c r="R441" t="str">
        <f t="shared" si="41"/>
        <v>animation</v>
      </c>
      <c r="S441" s="13">
        <f t="shared" si="36"/>
        <v>41919.761782407404</v>
      </c>
      <c r="T441" s="13">
        <f t="shared" si="37"/>
        <v>41929.761782407404</v>
      </c>
    </row>
    <row r="442" spans="1:20" ht="28.8" x14ac:dyDescent="0.55000000000000004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8"/>
        <v>1E-3</v>
      </c>
      <c r="P442" s="8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3">
        <f t="shared" si="36"/>
        <v>42423.985567129625</v>
      </c>
      <c r="T442" s="13">
        <f t="shared" si="3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8"/>
        <v>0</v>
      </c>
      <c r="P443" s="8" t="e">
        <f t="shared" si="39"/>
        <v>#DIV/0!</v>
      </c>
      <c r="Q443" t="str">
        <f t="shared" si="40"/>
        <v>film &amp; video</v>
      </c>
      <c r="R443" t="str">
        <f t="shared" si="41"/>
        <v>animation</v>
      </c>
      <c r="S443" s="13">
        <f t="shared" si="36"/>
        <v>41550.793935185182</v>
      </c>
      <c r="T443" s="13">
        <f t="shared" si="3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8"/>
        <v>0.39358823529411763</v>
      </c>
      <c r="P444" s="8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3">
        <f t="shared" si="36"/>
        <v>42024.888692129629</v>
      </c>
      <c r="T444" s="13">
        <f t="shared" si="3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8"/>
        <v>1E-3</v>
      </c>
      <c r="P445" s="8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3">
        <f t="shared" si="36"/>
        <v>41650.015057870369</v>
      </c>
      <c r="T445" s="13">
        <f t="shared" si="37"/>
        <v>41680.015057870369</v>
      </c>
    </row>
    <row r="446" spans="1:20" ht="28.8" x14ac:dyDescent="0.55000000000000004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8"/>
        <v>0.05</v>
      </c>
      <c r="P446" s="8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3">
        <f t="shared" si="36"/>
        <v>40894.906956018516</v>
      </c>
      <c r="T446" s="13">
        <f t="shared" si="3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8"/>
        <v>3.3333333333333335E-5</v>
      </c>
      <c r="P447" s="8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3">
        <f t="shared" si="36"/>
        <v>42130.335358796292</v>
      </c>
      <c r="T447" s="13">
        <f t="shared" si="3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8"/>
        <v>7.2952380952380949E-2</v>
      </c>
      <c r="P448" s="8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3">
        <f t="shared" si="36"/>
        <v>42037.083564814813</v>
      </c>
      <c r="T448" s="13">
        <f t="shared" si="3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8"/>
        <v>1.6666666666666666E-4</v>
      </c>
      <c r="P449" s="8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3">
        <f t="shared" si="36"/>
        <v>41331.555127314816</v>
      </c>
      <c r="T449" s="13">
        <f t="shared" si="3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8"/>
        <v>3.2804E-2</v>
      </c>
      <c r="P450" s="8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3">
        <f t="shared" ref="S450:S513" si="42">(((J450/60)/60)/24)+DATE(1970,1,1)</f>
        <v>41753.758043981477</v>
      </c>
      <c r="T450" s="13">
        <f t="shared" ref="T450:T513" si="43">(((I450/60)/60)/24)+DATE(1970,1,1)</f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4">E451/D451</f>
        <v>2.2499999999999999E-2</v>
      </c>
      <c r="P451" s="8">
        <f t="shared" ref="P451:P514" si="45">E451/L451</f>
        <v>9</v>
      </c>
      <c r="Q451" t="str">
        <f t="shared" ref="Q451:Q514" si="46">LEFT(N451,FIND("/",N451)-1)</f>
        <v>film &amp; video</v>
      </c>
      <c r="R451" t="str">
        <f t="shared" ref="R451:R514" si="47">RIGHT(N451,LEN(N451)-FIND("/",N451))</f>
        <v>animation</v>
      </c>
      <c r="S451" s="13">
        <f t="shared" si="42"/>
        <v>41534.568113425928</v>
      </c>
      <c r="T451" s="13">
        <f t="shared" si="43"/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4"/>
        <v>7.92E-3</v>
      </c>
      <c r="P452" s="8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3">
        <f t="shared" si="42"/>
        <v>41654.946759259255</v>
      </c>
      <c r="T452" s="13">
        <f t="shared" si="43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4"/>
        <v>0</v>
      </c>
      <c r="P453" s="8" t="e">
        <f t="shared" si="45"/>
        <v>#DIV/0!</v>
      </c>
      <c r="Q453" t="str">
        <f t="shared" si="46"/>
        <v>film &amp; video</v>
      </c>
      <c r="R453" t="str">
        <f t="shared" si="47"/>
        <v>animation</v>
      </c>
      <c r="S453" s="13">
        <f t="shared" si="42"/>
        <v>41634.715173611112</v>
      </c>
      <c r="T453" s="13">
        <f t="shared" si="43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4"/>
        <v>0.64</v>
      </c>
      <c r="P454" s="8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3">
        <f t="shared" si="42"/>
        <v>42107.703877314809</v>
      </c>
      <c r="T454" s="13">
        <f t="shared" si="43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4"/>
        <v>2.740447957839262E-4</v>
      </c>
      <c r="P455" s="8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3">
        <f t="shared" si="42"/>
        <v>42038.824988425928</v>
      </c>
      <c r="T455" s="13">
        <f t="shared" si="43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4"/>
        <v>8.2000000000000007E-3</v>
      </c>
      <c r="P456" s="8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3">
        <f t="shared" si="42"/>
        <v>41938.717256944445</v>
      </c>
      <c r="T456" s="13">
        <f t="shared" si="43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4"/>
        <v>6.9230769230769226E-4</v>
      </c>
      <c r="P457" s="8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3">
        <f t="shared" si="42"/>
        <v>40971.002569444441</v>
      </c>
      <c r="T457" s="13">
        <f t="shared" si="43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4"/>
        <v>6.8631863186318634E-3</v>
      </c>
      <c r="P458" s="8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3">
        <f t="shared" si="42"/>
        <v>41547.694456018515</v>
      </c>
      <c r="T458" s="13">
        <f t="shared" si="43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4"/>
        <v>0</v>
      </c>
      <c r="P459" s="8" t="e">
        <f t="shared" si="45"/>
        <v>#DIV/0!</v>
      </c>
      <c r="Q459" t="str">
        <f t="shared" si="46"/>
        <v>film &amp; video</v>
      </c>
      <c r="R459" t="str">
        <f t="shared" si="47"/>
        <v>animation</v>
      </c>
      <c r="S459" s="13">
        <f t="shared" si="42"/>
        <v>41837.767500000002</v>
      </c>
      <c r="T459" s="13">
        <f t="shared" si="43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4"/>
        <v>8.2100000000000006E-2</v>
      </c>
      <c r="P460" s="8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3">
        <f t="shared" si="42"/>
        <v>41378.69976851852</v>
      </c>
      <c r="T460" s="13">
        <f t="shared" si="43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4"/>
        <v>6.4102564102564103E-4</v>
      </c>
      <c r="P461" s="8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3">
        <f t="shared" si="42"/>
        <v>40800.6403587963</v>
      </c>
      <c r="T461" s="13">
        <f t="shared" si="43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4"/>
        <v>2.9411764705882353E-3</v>
      </c>
      <c r="P462" s="8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3">
        <f t="shared" si="42"/>
        <v>41759.542534722219</v>
      </c>
      <c r="T462" s="13">
        <f t="shared" si="43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4"/>
        <v>0</v>
      </c>
      <c r="P463" s="8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13">
        <f t="shared" si="42"/>
        <v>41407.84684027778</v>
      </c>
      <c r="T463" s="13">
        <f t="shared" si="43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4"/>
        <v>0</v>
      </c>
      <c r="P464" s="8" t="e">
        <f t="shared" si="45"/>
        <v>#DIV/0!</v>
      </c>
      <c r="Q464" t="str">
        <f t="shared" si="46"/>
        <v>film &amp; video</v>
      </c>
      <c r="R464" t="str">
        <f t="shared" si="47"/>
        <v>animation</v>
      </c>
      <c r="S464" s="13">
        <f t="shared" si="42"/>
        <v>40705.126631944448</v>
      </c>
      <c r="T464" s="13">
        <f t="shared" si="43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4"/>
        <v>2.2727272727272728E-2</v>
      </c>
      <c r="P465" s="8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3">
        <f t="shared" si="42"/>
        <v>40750.710104166668</v>
      </c>
      <c r="T465" s="13">
        <f t="shared" si="43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4"/>
        <v>9.9009900990099011E-4</v>
      </c>
      <c r="P466" s="8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3">
        <f t="shared" si="42"/>
        <v>42488.848784722228</v>
      </c>
      <c r="T466" s="13">
        <f t="shared" si="43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4"/>
        <v>0.26953125</v>
      </c>
      <c r="P467" s="8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3">
        <f t="shared" si="42"/>
        <v>41801.120069444441</v>
      </c>
      <c r="T467" s="13">
        <f t="shared" si="43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4"/>
        <v>7.6E-3</v>
      </c>
      <c r="P468" s="8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3">
        <f t="shared" si="42"/>
        <v>41129.942870370374</v>
      </c>
      <c r="T468" s="13">
        <f t="shared" si="43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4"/>
        <v>0.21575</v>
      </c>
      <c r="P469" s="8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3">
        <f t="shared" si="42"/>
        <v>41135.679791666669</v>
      </c>
      <c r="T469" s="13">
        <f t="shared" si="43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4"/>
        <v>0</v>
      </c>
      <c r="P470" s="8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13">
        <f t="shared" si="42"/>
        <v>41041.167627314811</v>
      </c>
      <c r="T470" s="13">
        <f t="shared" si="43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4"/>
        <v>0</v>
      </c>
      <c r="P471" s="8" t="e">
        <f t="shared" si="45"/>
        <v>#DIV/0!</v>
      </c>
      <c r="Q471" t="str">
        <f t="shared" si="46"/>
        <v>film &amp; video</v>
      </c>
      <c r="R471" t="str">
        <f t="shared" si="47"/>
        <v>animation</v>
      </c>
      <c r="S471" s="13">
        <f t="shared" si="42"/>
        <v>41827.989861111113</v>
      </c>
      <c r="T471" s="13">
        <f t="shared" si="43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4"/>
        <v>1.0200000000000001E-2</v>
      </c>
      <c r="P472" s="8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3">
        <f t="shared" si="42"/>
        <v>41605.167696759258</v>
      </c>
      <c r="T472" s="13">
        <f t="shared" si="43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4"/>
        <v>0.11892727272727273</v>
      </c>
      <c r="P473" s="8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3">
        <f t="shared" si="42"/>
        <v>41703.721979166665</v>
      </c>
      <c r="T473" s="13">
        <f t="shared" si="43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4"/>
        <v>0.17624999999999999</v>
      </c>
      <c r="P474" s="8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3">
        <f t="shared" si="42"/>
        <v>41844.922662037039</v>
      </c>
      <c r="T474" s="13">
        <f t="shared" si="43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4"/>
        <v>2.87E-2</v>
      </c>
      <c r="P475" s="8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3">
        <f t="shared" si="42"/>
        <v>41869.698136574072</v>
      </c>
      <c r="T475" s="13">
        <f t="shared" si="43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4"/>
        <v>3.0303030303030303E-4</v>
      </c>
      <c r="P476" s="8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3">
        <f t="shared" si="42"/>
        <v>42753.329039351855</v>
      </c>
      <c r="T476" s="13">
        <f t="shared" si="43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4"/>
        <v>0</v>
      </c>
      <c r="P477" s="8" t="e">
        <f t="shared" si="45"/>
        <v>#DIV/0!</v>
      </c>
      <c r="Q477" t="str">
        <f t="shared" si="46"/>
        <v>film &amp; video</v>
      </c>
      <c r="R477" t="str">
        <f t="shared" si="47"/>
        <v>animation</v>
      </c>
      <c r="S477" s="13">
        <f t="shared" si="42"/>
        <v>42100.086145833338</v>
      </c>
      <c r="T477" s="13">
        <f t="shared" si="43"/>
        <v>42130.086145833338</v>
      </c>
    </row>
    <row r="478" spans="1:20" x14ac:dyDescent="0.55000000000000004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4"/>
        <v>2.2302681818181819E-2</v>
      </c>
      <c r="P478" s="8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3">
        <f t="shared" si="42"/>
        <v>41757.975011574075</v>
      </c>
      <c r="T478" s="13">
        <f t="shared" si="43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4"/>
        <v>0</v>
      </c>
      <c r="P479" s="8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13">
        <f t="shared" si="42"/>
        <v>40987.83488425926</v>
      </c>
      <c r="T479" s="13">
        <f t="shared" si="43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4"/>
        <v>0</v>
      </c>
      <c r="P480" s="8" t="e">
        <f t="shared" si="45"/>
        <v>#DIV/0!</v>
      </c>
      <c r="Q480" t="str">
        <f t="shared" si="46"/>
        <v>film &amp; video</v>
      </c>
      <c r="R480" t="str">
        <f t="shared" si="47"/>
        <v>animation</v>
      </c>
      <c r="S480" s="13">
        <f t="shared" si="42"/>
        <v>42065.910983796297</v>
      </c>
      <c r="T480" s="13">
        <f t="shared" si="43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4"/>
        <v>0.3256</v>
      </c>
      <c r="P481" s="8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3">
        <f t="shared" si="42"/>
        <v>41904.407812500001</v>
      </c>
      <c r="T481" s="13">
        <f t="shared" si="43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4"/>
        <v>0.19409999999999999</v>
      </c>
      <c r="P482" s="8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3">
        <f t="shared" si="42"/>
        <v>41465.500173611108</v>
      </c>
      <c r="T482" s="13">
        <f t="shared" si="43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4"/>
        <v>6.0999999999999999E-2</v>
      </c>
      <c r="P483" s="8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3">
        <f t="shared" si="42"/>
        <v>41162.672326388885</v>
      </c>
      <c r="T483" s="13">
        <f t="shared" si="43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4"/>
        <v>1E-3</v>
      </c>
      <c r="P484" s="8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3">
        <f t="shared" si="42"/>
        <v>42447.896875000006</v>
      </c>
      <c r="T484" s="13">
        <f t="shared" si="43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4"/>
        <v>0.502</v>
      </c>
      <c r="P485" s="8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3">
        <f t="shared" si="42"/>
        <v>41243.197592592594</v>
      </c>
      <c r="T485" s="13">
        <f t="shared" si="43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4"/>
        <v>1.8625E-3</v>
      </c>
      <c r="P486" s="8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3">
        <f t="shared" si="42"/>
        <v>42272.93949074074</v>
      </c>
      <c r="T486" s="13">
        <f t="shared" si="43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4"/>
        <v>0.21906971229845085</v>
      </c>
      <c r="P487" s="8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3">
        <f t="shared" si="42"/>
        <v>41381.50577546296</v>
      </c>
      <c r="T487" s="13">
        <f t="shared" si="43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4"/>
        <v>9.0909090909090904E-5</v>
      </c>
      <c r="P488" s="8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3">
        <f t="shared" si="42"/>
        <v>41761.94258101852</v>
      </c>
      <c r="T488" s="13">
        <f t="shared" si="43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4"/>
        <v>0</v>
      </c>
      <c r="P489" s="8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13">
        <f t="shared" si="42"/>
        <v>42669.594837962963</v>
      </c>
      <c r="T489" s="13">
        <f t="shared" si="43"/>
        <v>42729.636504629627</v>
      </c>
    </row>
    <row r="490" spans="1:20" ht="28.8" x14ac:dyDescent="0.55000000000000004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4"/>
        <v>0</v>
      </c>
      <c r="P490" s="8" t="e">
        <f t="shared" si="45"/>
        <v>#DIV/0!</v>
      </c>
      <c r="Q490" t="str">
        <f t="shared" si="46"/>
        <v>film &amp; video</v>
      </c>
      <c r="R490" t="str">
        <f t="shared" si="47"/>
        <v>animation</v>
      </c>
      <c r="S490" s="13">
        <f t="shared" si="42"/>
        <v>42714.054398148146</v>
      </c>
      <c r="T490" s="13">
        <f t="shared" si="43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4"/>
        <v>2.8667813379201833E-3</v>
      </c>
      <c r="P491" s="8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3">
        <f t="shared" si="42"/>
        <v>40882.481666666667</v>
      </c>
      <c r="T491" s="13">
        <f t="shared" si="43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4"/>
        <v>0</v>
      </c>
      <c r="P492" s="8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13">
        <f t="shared" si="42"/>
        <v>41113.968576388892</v>
      </c>
      <c r="T492" s="13">
        <f t="shared" si="43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4"/>
        <v>0</v>
      </c>
      <c r="P493" s="8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13">
        <f t="shared" si="42"/>
        <v>42366.982627314821</v>
      </c>
      <c r="T493" s="13">
        <f t="shared" si="43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4"/>
        <v>0</v>
      </c>
      <c r="P494" s="8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13">
        <f t="shared" si="42"/>
        <v>42596.03506944445</v>
      </c>
      <c r="T494" s="13">
        <f t="shared" si="43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4"/>
        <v>0</v>
      </c>
      <c r="P495" s="8" t="e">
        <f t="shared" si="45"/>
        <v>#DIV/0!</v>
      </c>
      <c r="Q495" t="str">
        <f t="shared" si="46"/>
        <v>film &amp; video</v>
      </c>
      <c r="R495" t="str">
        <f t="shared" si="47"/>
        <v>animation</v>
      </c>
      <c r="S495" s="13">
        <f t="shared" si="42"/>
        <v>42114.726134259254</v>
      </c>
      <c r="T495" s="13">
        <f t="shared" si="43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4"/>
        <v>1.5499999999999999E-3</v>
      </c>
      <c r="P496" s="8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3">
        <f t="shared" si="42"/>
        <v>41799.830613425926</v>
      </c>
      <c r="T496" s="13">
        <f t="shared" si="43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4"/>
        <v>0</v>
      </c>
      <c r="P497" s="8" t="e">
        <f t="shared" si="45"/>
        <v>#DIV/0!</v>
      </c>
      <c r="Q497" t="str">
        <f t="shared" si="46"/>
        <v>film &amp; video</v>
      </c>
      <c r="R497" t="str">
        <f t="shared" si="47"/>
        <v>animation</v>
      </c>
      <c r="S497" s="13">
        <f t="shared" si="42"/>
        <v>42171.827604166669</v>
      </c>
      <c r="T497" s="13">
        <f t="shared" si="43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4"/>
        <v>1.6666666666666667E-5</v>
      </c>
      <c r="P498" s="8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3">
        <f t="shared" si="42"/>
        <v>41620.93141203704</v>
      </c>
      <c r="T498" s="13">
        <f t="shared" si="43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4"/>
        <v>6.6964285714285711E-3</v>
      </c>
      <c r="P499" s="8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3">
        <f t="shared" si="42"/>
        <v>41945.037789351853</v>
      </c>
      <c r="T499" s="13">
        <f t="shared" si="43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4"/>
        <v>4.5985132395404561E-2</v>
      </c>
      <c r="P500" s="8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3">
        <f t="shared" si="42"/>
        <v>40858.762141203704</v>
      </c>
      <c r="T500" s="13">
        <f t="shared" si="43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4"/>
        <v>9.5500000000000002E-2</v>
      </c>
      <c r="P501" s="8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3">
        <f t="shared" si="42"/>
        <v>40043.895462962959</v>
      </c>
      <c r="T501" s="13">
        <f t="shared" si="43"/>
        <v>40098.874305555553</v>
      </c>
    </row>
    <row r="502" spans="1:20" ht="43.2" x14ac:dyDescent="0.55000000000000004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4"/>
        <v>3.307692307692308E-2</v>
      </c>
      <c r="P502" s="8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3">
        <f t="shared" si="42"/>
        <v>40247.886006944449</v>
      </c>
      <c r="T502" s="13">
        <f t="shared" si="43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4"/>
        <v>0</v>
      </c>
      <c r="P503" s="8" t="e">
        <f t="shared" si="45"/>
        <v>#DIV/0!</v>
      </c>
      <c r="Q503" t="str">
        <f t="shared" si="46"/>
        <v>film &amp; video</v>
      </c>
      <c r="R503" t="str">
        <f t="shared" si="47"/>
        <v>animation</v>
      </c>
      <c r="S503" s="13">
        <f t="shared" si="42"/>
        <v>40703.234386574077</v>
      </c>
      <c r="T503" s="13">
        <f t="shared" si="43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4"/>
        <v>1.15E-2</v>
      </c>
      <c r="P504" s="8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3">
        <f t="shared" si="42"/>
        <v>40956.553530092591</v>
      </c>
      <c r="T504" s="13">
        <f t="shared" si="43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4"/>
        <v>1.7538461538461537E-2</v>
      </c>
      <c r="P505" s="8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3">
        <f t="shared" si="42"/>
        <v>41991.526655092588</v>
      </c>
      <c r="T505" s="13">
        <f t="shared" si="43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4"/>
        <v>1.3673469387755101E-2</v>
      </c>
      <c r="P506" s="8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3">
        <f t="shared" si="42"/>
        <v>40949.98364583333</v>
      </c>
      <c r="T506" s="13">
        <f t="shared" si="43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4"/>
        <v>4.3333333333333331E-3</v>
      </c>
      <c r="P507" s="8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3">
        <f t="shared" si="42"/>
        <v>42318.098217592589</v>
      </c>
      <c r="T507" s="13">
        <f t="shared" si="43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4"/>
        <v>1.25E-3</v>
      </c>
      <c r="P508" s="8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3">
        <f t="shared" si="42"/>
        <v>41466.552314814813</v>
      </c>
      <c r="T508" s="13">
        <f t="shared" si="43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4"/>
        <v>3.2000000000000001E-2</v>
      </c>
      <c r="P509" s="8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3">
        <f t="shared" si="42"/>
        <v>41156.958993055552</v>
      </c>
      <c r="T509" s="13">
        <f t="shared" si="43"/>
        <v>41201.958993055552</v>
      </c>
    </row>
    <row r="510" spans="1:20" ht="43.2" x14ac:dyDescent="0.55000000000000004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4"/>
        <v>8.0000000000000002E-3</v>
      </c>
      <c r="P510" s="8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3">
        <f t="shared" si="42"/>
        <v>40995.024317129632</v>
      </c>
      <c r="T510" s="13">
        <f t="shared" si="43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4"/>
        <v>2E-3</v>
      </c>
      <c r="P511" s="8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3">
        <f t="shared" si="42"/>
        <v>42153.631597222222</v>
      </c>
      <c r="T511" s="13">
        <f t="shared" si="43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4"/>
        <v>0</v>
      </c>
      <c r="P512" s="8" t="e">
        <f t="shared" si="45"/>
        <v>#DIV/0!</v>
      </c>
      <c r="Q512" t="str">
        <f t="shared" si="46"/>
        <v>film &amp; video</v>
      </c>
      <c r="R512" t="str">
        <f t="shared" si="47"/>
        <v>animation</v>
      </c>
      <c r="S512" s="13">
        <f t="shared" si="42"/>
        <v>42400.176377314812</v>
      </c>
      <c r="T512" s="13">
        <f t="shared" si="43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4"/>
        <v>0.03</v>
      </c>
      <c r="P513" s="8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3">
        <f t="shared" si="42"/>
        <v>41340.303032407406</v>
      </c>
      <c r="T513" s="13">
        <f t="shared" si="43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4"/>
        <v>1.3749999999999999E-3</v>
      </c>
      <c r="P514" s="8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3">
        <f t="shared" ref="S514:S577" si="48">(((J514/60)/60)/24)+DATE(1970,1,1)</f>
        <v>42649.742210648154</v>
      </c>
      <c r="T514" s="13">
        <f t="shared" ref="T514:T577" si="49">(((I514/60)/60)/24)+DATE(1970,1,1)</f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0">E515/D515</f>
        <v>0.13924</v>
      </c>
      <c r="P515" s="8">
        <f t="shared" ref="P515:P578" si="51">E515/L515</f>
        <v>102.38235294117646</v>
      </c>
      <c r="Q515" t="str">
        <f t="shared" ref="Q515:Q578" si="52">LEFT(N515,FIND("/",N515)-1)</f>
        <v>film &amp; video</v>
      </c>
      <c r="R515" t="str">
        <f t="shared" ref="R515:R578" si="53">RIGHT(N515,LEN(N515)-FIND("/",N515))</f>
        <v>animation</v>
      </c>
      <c r="S515" s="13">
        <f t="shared" si="48"/>
        <v>42552.653993055559</v>
      </c>
      <c r="T515" s="13">
        <f t="shared" si="49"/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0"/>
        <v>3.3333333333333333E-2</v>
      </c>
      <c r="P516" s="8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3">
        <f t="shared" si="48"/>
        <v>41830.613969907405</v>
      </c>
      <c r="T516" s="13">
        <f t="shared" si="49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0"/>
        <v>0.25413402061855672</v>
      </c>
      <c r="P517" s="8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3">
        <f t="shared" si="48"/>
        <v>42327.490752314814</v>
      </c>
      <c r="T517" s="13">
        <f t="shared" si="49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0"/>
        <v>0</v>
      </c>
      <c r="P518" s="8" t="e">
        <f t="shared" si="51"/>
        <v>#DIV/0!</v>
      </c>
      <c r="Q518" t="str">
        <f t="shared" si="52"/>
        <v>film &amp; video</v>
      </c>
      <c r="R518" t="str">
        <f t="shared" si="53"/>
        <v>animation</v>
      </c>
      <c r="S518" s="13">
        <f t="shared" si="48"/>
        <v>42091.778703703705</v>
      </c>
      <c r="T518" s="13">
        <f t="shared" si="49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0"/>
        <v>1.3666666666666667E-2</v>
      </c>
      <c r="P519" s="8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3">
        <f t="shared" si="48"/>
        <v>42738.615289351852</v>
      </c>
      <c r="T519" s="13">
        <f t="shared" si="49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0"/>
        <v>0</v>
      </c>
      <c r="P520" s="8" t="e">
        <f t="shared" si="51"/>
        <v>#DIV/0!</v>
      </c>
      <c r="Q520" t="str">
        <f t="shared" si="52"/>
        <v>film &amp; video</v>
      </c>
      <c r="R520" t="str">
        <f t="shared" si="53"/>
        <v>animation</v>
      </c>
      <c r="S520" s="13">
        <f t="shared" si="48"/>
        <v>42223.616018518514</v>
      </c>
      <c r="T520" s="13">
        <f t="shared" si="49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0"/>
        <v>0.22881426547787684</v>
      </c>
      <c r="P521" s="8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3">
        <f t="shared" si="48"/>
        <v>41218.391446759262</v>
      </c>
      <c r="T521" s="13">
        <f t="shared" si="49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0"/>
        <v>1.0209999999999999</v>
      </c>
      <c r="P522" s="8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3">
        <f t="shared" si="48"/>
        <v>42318.702094907407</v>
      </c>
      <c r="T522" s="13">
        <f t="shared" si="49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0"/>
        <v>1.0464</v>
      </c>
      <c r="P523" s="8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3">
        <f t="shared" si="48"/>
        <v>42646.092812499999</v>
      </c>
      <c r="T523" s="13">
        <f t="shared" si="49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0"/>
        <v>1.1466666666666667</v>
      </c>
      <c r="P524" s="8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3">
        <f t="shared" si="48"/>
        <v>42430.040798611109</v>
      </c>
      <c r="T524" s="13">
        <f t="shared" si="49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0"/>
        <v>1.206</v>
      </c>
      <c r="P525" s="8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3">
        <f t="shared" si="48"/>
        <v>42238.13282407407</v>
      </c>
      <c r="T525" s="13">
        <f t="shared" si="49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0"/>
        <v>1.0867285714285715</v>
      </c>
      <c r="P526" s="8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3">
        <f t="shared" si="48"/>
        <v>42492.717233796298</v>
      </c>
      <c r="T526" s="13">
        <f t="shared" si="49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0"/>
        <v>1</v>
      </c>
      <c r="P527" s="8">
        <f t="shared" si="51"/>
        <v>1000</v>
      </c>
      <c r="Q527" t="str">
        <f t="shared" si="52"/>
        <v>theater</v>
      </c>
      <c r="R527" t="str">
        <f t="shared" si="53"/>
        <v>plays</v>
      </c>
      <c r="S527" s="13">
        <f t="shared" si="48"/>
        <v>41850.400937500002</v>
      </c>
      <c r="T527" s="13">
        <f t="shared" si="49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0"/>
        <v>1.1399999999999999</v>
      </c>
      <c r="P528" s="8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3">
        <f t="shared" si="48"/>
        <v>42192.591944444444</v>
      </c>
      <c r="T528" s="13">
        <f t="shared" si="49"/>
        <v>42223.708333333328</v>
      </c>
    </row>
    <row r="529" spans="1:20" ht="43.2" x14ac:dyDescent="0.55000000000000004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0"/>
        <v>1.0085</v>
      </c>
      <c r="P529" s="8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3">
        <f t="shared" si="48"/>
        <v>42753.205625000002</v>
      </c>
      <c r="T529" s="13">
        <f t="shared" si="49"/>
        <v>42783.670138888891</v>
      </c>
    </row>
    <row r="530" spans="1:20" x14ac:dyDescent="0.55000000000000004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0"/>
        <v>1.1565217391304348</v>
      </c>
      <c r="P530" s="8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3">
        <f t="shared" si="48"/>
        <v>42155.920219907406</v>
      </c>
      <c r="T530" s="13">
        <f t="shared" si="49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0"/>
        <v>1.3041666666666667</v>
      </c>
      <c r="P531" s="8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3">
        <f t="shared" si="48"/>
        <v>42725.031180555554</v>
      </c>
      <c r="T531" s="13">
        <f t="shared" si="49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0"/>
        <v>1.0778267254038179</v>
      </c>
      <c r="P532" s="8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3">
        <f t="shared" si="48"/>
        <v>42157.591064814813</v>
      </c>
      <c r="T532" s="13">
        <f t="shared" si="49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0"/>
        <v>1</v>
      </c>
      <c r="P533" s="8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3">
        <f t="shared" si="48"/>
        <v>42676.065150462964</v>
      </c>
      <c r="T533" s="13">
        <f t="shared" si="49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0"/>
        <v>1.2324999999999999</v>
      </c>
      <c r="P534" s="8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3">
        <f t="shared" si="48"/>
        <v>42473.007037037038</v>
      </c>
      <c r="T534" s="13">
        <f t="shared" si="49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0"/>
        <v>1.002</v>
      </c>
      <c r="P535" s="8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3">
        <f t="shared" si="48"/>
        <v>42482.43478009259</v>
      </c>
      <c r="T535" s="13">
        <f t="shared" si="49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0"/>
        <v>1.0466666666666666</v>
      </c>
      <c r="P536" s="8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3">
        <f t="shared" si="48"/>
        <v>42270.810995370368</v>
      </c>
      <c r="T536" s="13">
        <f t="shared" si="49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0"/>
        <v>1.0249999999999999</v>
      </c>
      <c r="P537" s="8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3">
        <f t="shared" si="48"/>
        <v>42711.545196759253</v>
      </c>
      <c r="T537" s="13">
        <f t="shared" si="49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0"/>
        <v>1.1825757575757576</v>
      </c>
      <c r="P538" s="8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3">
        <f t="shared" si="48"/>
        <v>42179.344988425932</v>
      </c>
      <c r="T538" s="13">
        <f t="shared" si="49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0"/>
        <v>1.2050000000000001</v>
      </c>
      <c r="P539" s="8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3">
        <f t="shared" si="48"/>
        <v>42282.768414351856</v>
      </c>
      <c r="T539" s="13">
        <f t="shared" si="49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0"/>
        <v>3.0242</v>
      </c>
      <c r="P540" s="8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3">
        <f t="shared" si="48"/>
        <v>42473.794710648144</v>
      </c>
      <c r="T540" s="13">
        <f t="shared" si="49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0"/>
        <v>1.00644</v>
      </c>
      <c r="P541" s="8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3">
        <f t="shared" si="48"/>
        <v>42535.049849537041</v>
      </c>
      <c r="T541" s="13">
        <f t="shared" si="49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0"/>
        <v>6.666666666666667E-5</v>
      </c>
      <c r="P542" s="8">
        <f t="shared" si="51"/>
        <v>1</v>
      </c>
      <c r="Q542" t="str">
        <f t="shared" si="52"/>
        <v>technology</v>
      </c>
      <c r="R542" t="str">
        <f t="shared" si="53"/>
        <v>web</v>
      </c>
      <c r="S542" s="13">
        <f t="shared" si="48"/>
        <v>42009.817199074074</v>
      </c>
      <c r="T542" s="13">
        <f t="shared" si="49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0"/>
        <v>5.5555555555555558E-3</v>
      </c>
      <c r="P543" s="8">
        <f t="shared" si="51"/>
        <v>25</v>
      </c>
      <c r="Q543" t="str">
        <f t="shared" si="52"/>
        <v>technology</v>
      </c>
      <c r="R543" t="str">
        <f t="shared" si="53"/>
        <v>web</v>
      </c>
      <c r="S543" s="13">
        <f t="shared" si="48"/>
        <v>42276.046689814815</v>
      </c>
      <c r="T543" s="13">
        <f t="shared" si="49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0"/>
        <v>3.9999999999999998E-6</v>
      </c>
      <c r="P544" s="8">
        <f t="shared" si="51"/>
        <v>1</v>
      </c>
      <c r="Q544" t="str">
        <f t="shared" si="52"/>
        <v>technology</v>
      </c>
      <c r="R544" t="str">
        <f t="shared" si="53"/>
        <v>web</v>
      </c>
      <c r="S544" s="13">
        <f t="shared" si="48"/>
        <v>42433.737453703703</v>
      </c>
      <c r="T544" s="13">
        <f t="shared" si="49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0"/>
        <v>3.1818181818181819E-3</v>
      </c>
      <c r="P545" s="8">
        <f t="shared" si="51"/>
        <v>35</v>
      </c>
      <c r="Q545" t="str">
        <f t="shared" si="52"/>
        <v>technology</v>
      </c>
      <c r="R545" t="str">
        <f t="shared" si="53"/>
        <v>web</v>
      </c>
      <c r="S545" s="13">
        <f t="shared" si="48"/>
        <v>41914.092152777775</v>
      </c>
      <c r="T545" s="13">
        <f t="shared" si="49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0"/>
        <v>1.2E-2</v>
      </c>
      <c r="P546" s="8">
        <f t="shared" si="51"/>
        <v>3</v>
      </c>
      <c r="Q546" t="str">
        <f t="shared" si="52"/>
        <v>technology</v>
      </c>
      <c r="R546" t="str">
        <f t="shared" si="53"/>
        <v>web</v>
      </c>
      <c r="S546" s="13">
        <f t="shared" si="48"/>
        <v>42525.656944444447</v>
      </c>
      <c r="T546" s="13">
        <f t="shared" si="49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0"/>
        <v>0.27383999999999997</v>
      </c>
      <c r="P547" s="8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3">
        <f t="shared" si="48"/>
        <v>42283.592465277776</v>
      </c>
      <c r="T547" s="13">
        <f t="shared" si="49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0"/>
        <v>8.6666666666666663E-4</v>
      </c>
      <c r="P548" s="8">
        <f t="shared" si="51"/>
        <v>26</v>
      </c>
      <c r="Q548" t="str">
        <f t="shared" si="52"/>
        <v>technology</v>
      </c>
      <c r="R548" t="str">
        <f t="shared" si="53"/>
        <v>web</v>
      </c>
      <c r="S548" s="13">
        <f t="shared" si="48"/>
        <v>42249.667997685188</v>
      </c>
      <c r="T548" s="13">
        <f t="shared" si="49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0"/>
        <v>0</v>
      </c>
      <c r="P549" s="8" t="e">
        <f t="shared" si="51"/>
        <v>#DIV/0!</v>
      </c>
      <c r="Q549" t="str">
        <f t="shared" si="52"/>
        <v>technology</v>
      </c>
      <c r="R549" t="str">
        <f t="shared" si="53"/>
        <v>web</v>
      </c>
      <c r="S549" s="13">
        <f t="shared" si="48"/>
        <v>42380.696342592593</v>
      </c>
      <c r="T549" s="13">
        <f t="shared" si="49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0"/>
        <v>8.9999999999999998E-4</v>
      </c>
      <c r="P550" s="8">
        <f t="shared" si="51"/>
        <v>9</v>
      </c>
      <c r="Q550" t="str">
        <f t="shared" si="52"/>
        <v>technology</v>
      </c>
      <c r="R550" t="str">
        <f t="shared" si="53"/>
        <v>web</v>
      </c>
      <c r="S550" s="13">
        <f t="shared" si="48"/>
        <v>42276.903333333335</v>
      </c>
      <c r="T550" s="13">
        <f t="shared" si="49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0"/>
        <v>2.7199999999999998E-2</v>
      </c>
      <c r="P551" s="8">
        <f t="shared" si="51"/>
        <v>8.5</v>
      </c>
      <c r="Q551" t="str">
        <f t="shared" si="52"/>
        <v>technology</v>
      </c>
      <c r="R551" t="str">
        <f t="shared" si="53"/>
        <v>web</v>
      </c>
      <c r="S551" s="13">
        <f t="shared" si="48"/>
        <v>42163.636828703704</v>
      </c>
      <c r="T551" s="13">
        <f t="shared" si="49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0"/>
        <v>7.0000000000000001E-3</v>
      </c>
      <c r="P552" s="8">
        <f t="shared" si="51"/>
        <v>8.75</v>
      </c>
      <c r="Q552" t="str">
        <f t="shared" si="52"/>
        <v>technology</v>
      </c>
      <c r="R552" t="str">
        <f t="shared" si="53"/>
        <v>web</v>
      </c>
      <c r="S552" s="13">
        <f t="shared" si="48"/>
        <v>42753.678761574076</v>
      </c>
      <c r="T552" s="13">
        <f t="shared" si="49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0"/>
        <v>5.0413333333333331E-2</v>
      </c>
      <c r="P553" s="8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3">
        <f t="shared" si="48"/>
        <v>42173.275740740741</v>
      </c>
      <c r="T553" s="13">
        <f t="shared" si="49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0"/>
        <v>0</v>
      </c>
      <c r="P554" s="8" t="e">
        <f t="shared" si="51"/>
        <v>#DIV/0!</v>
      </c>
      <c r="Q554" t="str">
        <f t="shared" si="52"/>
        <v>technology</v>
      </c>
      <c r="R554" t="str">
        <f t="shared" si="53"/>
        <v>web</v>
      </c>
      <c r="S554" s="13">
        <f t="shared" si="48"/>
        <v>42318.616851851853</v>
      </c>
      <c r="T554" s="13">
        <f t="shared" si="49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0"/>
        <v>4.9199999999999999E-3</v>
      </c>
      <c r="P555" s="8">
        <f t="shared" si="51"/>
        <v>20.5</v>
      </c>
      <c r="Q555" t="str">
        <f t="shared" si="52"/>
        <v>technology</v>
      </c>
      <c r="R555" t="str">
        <f t="shared" si="53"/>
        <v>web</v>
      </c>
      <c r="S555" s="13">
        <f t="shared" si="48"/>
        <v>41927.71980324074</v>
      </c>
      <c r="T555" s="13">
        <f t="shared" si="49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0"/>
        <v>0.36589147286821705</v>
      </c>
      <c r="P556" s="8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3">
        <f t="shared" si="48"/>
        <v>41901.684861111113</v>
      </c>
      <c r="T556" s="13">
        <f t="shared" si="49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0"/>
        <v>0</v>
      </c>
      <c r="P557" s="8" t="e">
        <f t="shared" si="51"/>
        <v>#DIV/0!</v>
      </c>
      <c r="Q557" t="str">
        <f t="shared" si="52"/>
        <v>technology</v>
      </c>
      <c r="R557" t="str">
        <f t="shared" si="53"/>
        <v>web</v>
      </c>
      <c r="S557" s="13">
        <f t="shared" si="48"/>
        <v>42503.353506944448</v>
      </c>
      <c r="T557" s="13">
        <f t="shared" si="49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0"/>
        <v>2.5000000000000001E-2</v>
      </c>
      <c r="P558" s="8">
        <f t="shared" si="51"/>
        <v>200</v>
      </c>
      <c r="Q558" t="str">
        <f t="shared" si="52"/>
        <v>technology</v>
      </c>
      <c r="R558" t="str">
        <f t="shared" si="53"/>
        <v>web</v>
      </c>
      <c r="S558" s="13">
        <f t="shared" si="48"/>
        <v>42345.860150462962</v>
      </c>
      <c r="T558" s="13">
        <f t="shared" si="49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0"/>
        <v>9.1066666666666674E-3</v>
      </c>
      <c r="P559" s="8">
        <f t="shared" si="51"/>
        <v>68.3</v>
      </c>
      <c r="Q559" t="str">
        <f t="shared" si="52"/>
        <v>technology</v>
      </c>
      <c r="R559" t="str">
        <f t="shared" si="53"/>
        <v>web</v>
      </c>
      <c r="S559" s="13">
        <f t="shared" si="48"/>
        <v>42676.942164351851</v>
      </c>
      <c r="T559" s="13">
        <f t="shared" si="49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0"/>
        <v>0</v>
      </c>
      <c r="P560" s="8" t="e">
        <f t="shared" si="51"/>
        <v>#DIV/0!</v>
      </c>
      <c r="Q560" t="str">
        <f t="shared" si="52"/>
        <v>technology</v>
      </c>
      <c r="R560" t="str">
        <f t="shared" si="53"/>
        <v>web</v>
      </c>
      <c r="S560" s="13">
        <f t="shared" si="48"/>
        <v>42057.883159722223</v>
      </c>
      <c r="T560" s="13">
        <f t="shared" si="49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0"/>
        <v>2.0833333333333335E-4</v>
      </c>
      <c r="P561" s="8">
        <f t="shared" si="51"/>
        <v>50</v>
      </c>
      <c r="Q561" t="str">
        <f t="shared" si="52"/>
        <v>technology</v>
      </c>
      <c r="R561" t="str">
        <f t="shared" si="53"/>
        <v>web</v>
      </c>
      <c r="S561" s="13">
        <f t="shared" si="48"/>
        <v>42321.283101851848</v>
      </c>
      <c r="T561" s="13">
        <f t="shared" si="49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0"/>
        <v>1.2E-4</v>
      </c>
      <c r="P562" s="8">
        <f t="shared" si="51"/>
        <v>4</v>
      </c>
      <c r="Q562" t="str">
        <f t="shared" si="52"/>
        <v>technology</v>
      </c>
      <c r="R562" t="str">
        <f t="shared" si="53"/>
        <v>web</v>
      </c>
      <c r="S562" s="13">
        <f t="shared" si="48"/>
        <v>41960.771354166667</v>
      </c>
      <c r="T562" s="13">
        <f t="shared" si="49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0"/>
        <v>3.6666666666666666E-3</v>
      </c>
      <c r="P563" s="8">
        <f t="shared" si="51"/>
        <v>27.5</v>
      </c>
      <c r="Q563" t="str">
        <f t="shared" si="52"/>
        <v>technology</v>
      </c>
      <c r="R563" t="str">
        <f t="shared" si="53"/>
        <v>web</v>
      </c>
      <c r="S563" s="13">
        <f t="shared" si="48"/>
        <v>42268.658715277779</v>
      </c>
      <c r="T563" s="13">
        <f t="shared" si="49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0"/>
        <v>0</v>
      </c>
      <c r="P564" s="8" t="e">
        <f t="shared" si="51"/>
        <v>#DIV/0!</v>
      </c>
      <c r="Q564" t="str">
        <f t="shared" si="52"/>
        <v>technology</v>
      </c>
      <c r="R564" t="str">
        <f t="shared" si="53"/>
        <v>web</v>
      </c>
      <c r="S564" s="13">
        <f t="shared" si="48"/>
        <v>42692.389062500006</v>
      </c>
      <c r="T564" s="13">
        <f t="shared" si="49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0"/>
        <v>9.0666666666666662E-4</v>
      </c>
      <c r="P565" s="8">
        <f t="shared" si="51"/>
        <v>34</v>
      </c>
      <c r="Q565" t="str">
        <f t="shared" si="52"/>
        <v>technology</v>
      </c>
      <c r="R565" t="str">
        <f t="shared" si="53"/>
        <v>web</v>
      </c>
      <c r="S565" s="13">
        <f t="shared" si="48"/>
        <v>42022.069988425923</v>
      </c>
      <c r="T565" s="13">
        <f t="shared" si="49"/>
        <v>42052.069988425923</v>
      </c>
    </row>
    <row r="566" spans="1:20" ht="43.2" x14ac:dyDescent="0.55000000000000004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0"/>
        <v>5.5555555555555558E-5</v>
      </c>
      <c r="P566" s="8">
        <f t="shared" si="51"/>
        <v>1</v>
      </c>
      <c r="Q566" t="str">
        <f t="shared" si="52"/>
        <v>technology</v>
      </c>
      <c r="R566" t="str">
        <f t="shared" si="53"/>
        <v>web</v>
      </c>
      <c r="S566" s="13">
        <f t="shared" si="48"/>
        <v>42411.942997685182</v>
      </c>
      <c r="T566" s="13">
        <f t="shared" si="49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0"/>
        <v>0</v>
      </c>
      <c r="P567" s="8" t="e">
        <f t="shared" si="51"/>
        <v>#DIV/0!</v>
      </c>
      <c r="Q567" t="str">
        <f t="shared" si="52"/>
        <v>technology</v>
      </c>
      <c r="R567" t="str">
        <f t="shared" si="53"/>
        <v>web</v>
      </c>
      <c r="S567" s="13">
        <f t="shared" si="48"/>
        <v>42165.785289351858</v>
      </c>
      <c r="T567" s="13">
        <f t="shared" si="49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0"/>
        <v>2.0000000000000001E-4</v>
      </c>
      <c r="P568" s="8">
        <f t="shared" si="51"/>
        <v>1</v>
      </c>
      <c r="Q568" t="str">
        <f t="shared" si="52"/>
        <v>technology</v>
      </c>
      <c r="R568" t="str">
        <f t="shared" si="53"/>
        <v>web</v>
      </c>
      <c r="S568" s="13">
        <f t="shared" si="48"/>
        <v>42535.68440972222</v>
      </c>
      <c r="T568" s="13">
        <f t="shared" si="49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0"/>
        <v>0</v>
      </c>
      <c r="P569" s="8" t="e">
        <f t="shared" si="51"/>
        <v>#DIV/0!</v>
      </c>
      <c r="Q569" t="str">
        <f t="shared" si="52"/>
        <v>technology</v>
      </c>
      <c r="R569" t="str">
        <f t="shared" si="53"/>
        <v>web</v>
      </c>
      <c r="S569" s="13">
        <f t="shared" si="48"/>
        <v>41975.842523148152</v>
      </c>
      <c r="T569" s="13">
        <f t="shared" si="49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0"/>
        <v>0.01</v>
      </c>
      <c r="P570" s="8">
        <f t="shared" si="51"/>
        <v>49</v>
      </c>
      <c r="Q570" t="str">
        <f t="shared" si="52"/>
        <v>technology</v>
      </c>
      <c r="R570" t="str">
        <f t="shared" si="53"/>
        <v>web</v>
      </c>
      <c r="S570" s="13">
        <f t="shared" si="48"/>
        <v>42348.9215625</v>
      </c>
      <c r="T570" s="13">
        <f t="shared" si="49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0"/>
        <v>8.0000000000000002E-3</v>
      </c>
      <c r="P571" s="8">
        <f t="shared" si="51"/>
        <v>20</v>
      </c>
      <c r="Q571" t="str">
        <f t="shared" si="52"/>
        <v>technology</v>
      </c>
      <c r="R571" t="str">
        <f t="shared" si="53"/>
        <v>web</v>
      </c>
      <c r="S571" s="13">
        <f t="shared" si="48"/>
        <v>42340.847361111111</v>
      </c>
      <c r="T571" s="13">
        <f t="shared" si="49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0"/>
        <v>1.6705882352941177E-3</v>
      </c>
      <c r="P572" s="8">
        <f t="shared" si="51"/>
        <v>142</v>
      </c>
      <c r="Q572" t="str">
        <f t="shared" si="52"/>
        <v>technology</v>
      </c>
      <c r="R572" t="str">
        <f t="shared" si="53"/>
        <v>web</v>
      </c>
      <c r="S572" s="13">
        <f t="shared" si="48"/>
        <v>42388.798252314817</v>
      </c>
      <c r="T572" s="13">
        <f t="shared" si="49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0"/>
        <v>4.2399999999999998E-3</v>
      </c>
      <c r="P573" s="8">
        <f t="shared" si="51"/>
        <v>53</v>
      </c>
      <c r="Q573" t="str">
        <f t="shared" si="52"/>
        <v>technology</v>
      </c>
      <c r="R573" t="str">
        <f t="shared" si="53"/>
        <v>web</v>
      </c>
      <c r="S573" s="13">
        <f t="shared" si="48"/>
        <v>42192.816238425927</v>
      </c>
      <c r="T573" s="13">
        <f t="shared" si="49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0"/>
        <v>0</v>
      </c>
      <c r="P574" s="8" t="e">
        <f t="shared" si="51"/>
        <v>#DIV/0!</v>
      </c>
      <c r="Q574" t="str">
        <f t="shared" si="52"/>
        <v>technology</v>
      </c>
      <c r="R574" t="str">
        <f t="shared" si="53"/>
        <v>web</v>
      </c>
      <c r="S574" s="13">
        <f t="shared" si="48"/>
        <v>42282.71629629629</v>
      </c>
      <c r="T574" s="13">
        <f t="shared" si="49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0"/>
        <v>3.892538925389254E-3</v>
      </c>
      <c r="P575" s="8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3">
        <f t="shared" si="48"/>
        <v>41963.050127314811</v>
      </c>
      <c r="T575" s="13">
        <f t="shared" si="49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0"/>
        <v>7.1556350626118068E-3</v>
      </c>
      <c r="P576" s="8">
        <f t="shared" si="51"/>
        <v>20</v>
      </c>
      <c r="Q576" t="str">
        <f t="shared" si="52"/>
        <v>technology</v>
      </c>
      <c r="R576" t="str">
        <f t="shared" si="53"/>
        <v>web</v>
      </c>
      <c r="S576" s="13">
        <f t="shared" si="48"/>
        <v>42632.443368055552</v>
      </c>
      <c r="T576" s="13">
        <f t="shared" si="49"/>
        <v>42662.443368055552</v>
      </c>
    </row>
    <row r="577" spans="1:20" ht="43.2" x14ac:dyDescent="0.55000000000000004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0"/>
        <v>4.3166666666666666E-3</v>
      </c>
      <c r="P577" s="8">
        <f t="shared" si="51"/>
        <v>64.75</v>
      </c>
      <c r="Q577" t="str">
        <f t="shared" si="52"/>
        <v>technology</v>
      </c>
      <c r="R577" t="str">
        <f t="shared" si="53"/>
        <v>web</v>
      </c>
      <c r="S577" s="13">
        <f t="shared" si="48"/>
        <v>42138.692627314813</v>
      </c>
      <c r="T577" s="13">
        <f t="shared" si="49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0"/>
        <v>1.2500000000000001E-5</v>
      </c>
      <c r="P578" s="8">
        <f t="shared" si="51"/>
        <v>1</v>
      </c>
      <c r="Q578" t="str">
        <f t="shared" si="52"/>
        <v>technology</v>
      </c>
      <c r="R578" t="str">
        <f t="shared" si="53"/>
        <v>web</v>
      </c>
      <c r="S578" s="13">
        <f t="shared" ref="S578:S641" si="54">(((J578/60)/60)/24)+DATE(1970,1,1)</f>
        <v>42031.471666666665</v>
      </c>
      <c r="T578" s="13">
        <f t="shared" ref="T578:T641" si="55">(((I578/60)/60)/24)+DATE(1970,1,1)</f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6">E579/D579</f>
        <v>2E-3</v>
      </c>
      <c r="P579" s="8">
        <f t="shared" ref="P579:P642" si="57">E579/L579</f>
        <v>10</v>
      </c>
      <c r="Q579" t="str">
        <f t="shared" ref="Q579:Q642" si="58">LEFT(N579,FIND("/",N579)-1)</f>
        <v>technology</v>
      </c>
      <c r="R579" t="str">
        <f t="shared" ref="R579:R642" si="59">RIGHT(N579,LEN(N579)-FIND("/",N579))</f>
        <v>web</v>
      </c>
      <c r="S579" s="13">
        <f t="shared" si="54"/>
        <v>42450.589143518519</v>
      </c>
      <c r="T579" s="13">
        <f t="shared" si="55"/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6"/>
        <v>1.12E-4</v>
      </c>
      <c r="P580" s="8">
        <f t="shared" si="57"/>
        <v>2</v>
      </c>
      <c r="Q580" t="str">
        <f t="shared" si="58"/>
        <v>technology</v>
      </c>
      <c r="R580" t="str">
        <f t="shared" si="59"/>
        <v>web</v>
      </c>
      <c r="S580" s="13">
        <f t="shared" si="54"/>
        <v>42230.578622685185</v>
      </c>
      <c r="T580" s="13">
        <f t="shared" si="55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6"/>
        <v>1.4583333333333334E-2</v>
      </c>
      <c r="P581" s="8">
        <f t="shared" si="57"/>
        <v>35</v>
      </c>
      <c r="Q581" t="str">
        <f t="shared" si="58"/>
        <v>technology</v>
      </c>
      <c r="R581" t="str">
        <f t="shared" si="59"/>
        <v>web</v>
      </c>
      <c r="S581" s="13">
        <f t="shared" si="54"/>
        <v>41968.852118055554</v>
      </c>
      <c r="T581" s="13">
        <f t="shared" si="55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6"/>
        <v>3.3333333333333332E-4</v>
      </c>
      <c r="P582" s="8">
        <f t="shared" si="57"/>
        <v>1</v>
      </c>
      <c r="Q582" t="str">
        <f t="shared" si="58"/>
        <v>technology</v>
      </c>
      <c r="R582" t="str">
        <f t="shared" si="59"/>
        <v>web</v>
      </c>
      <c r="S582" s="13">
        <f t="shared" si="54"/>
        <v>42605.908182870371</v>
      </c>
      <c r="T582" s="13">
        <f t="shared" si="55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6"/>
        <v>0</v>
      </c>
      <c r="P583" s="8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13">
        <f t="shared" si="54"/>
        <v>42188.012777777782</v>
      </c>
      <c r="T583" s="13">
        <f t="shared" si="55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6"/>
        <v>0</v>
      </c>
      <c r="P584" s="8" t="e">
        <f t="shared" si="57"/>
        <v>#DIV/0!</v>
      </c>
      <c r="Q584" t="str">
        <f t="shared" si="58"/>
        <v>technology</v>
      </c>
      <c r="R584" t="str">
        <f t="shared" si="59"/>
        <v>web</v>
      </c>
      <c r="S584" s="13">
        <f t="shared" si="54"/>
        <v>42055.739803240736</v>
      </c>
      <c r="T584" s="13">
        <f t="shared" si="55"/>
        <v>42078.75</v>
      </c>
    </row>
    <row r="585" spans="1:20" ht="28.8" x14ac:dyDescent="0.55000000000000004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6"/>
        <v>1.1111111111111112E-4</v>
      </c>
      <c r="P585" s="8">
        <f t="shared" si="57"/>
        <v>1</v>
      </c>
      <c r="Q585" t="str">
        <f t="shared" si="58"/>
        <v>technology</v>
      </c>
      <c r="R585" t="str">
        <f t="shared" si="59"/>
        <v>web</v>
      </c>
      <c r="S585" s="13">
        <f t="shared" si="54"/>
        <v>42052.93850694444</v>
      </c>
      <c r="T585" s="13">
        <f t="shared" si="55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6"/>
        <v>0.01</v>
      </c>
      <c r="P586" s="8">
        <f t="shared" si="57"/>
        <v>5</v>
      </c>
      <c r="Q586" t="str">
        <f t="shared" si="58"/>
        <v>technology</v>
      </c>
      <c r="R586" t="str">
        <f t="shared" si="59"/>
        <v>web</v>
      </c>
      <c r="S586" s="13">
        <f t="shared" si="54"/>
        <v>42049.716620370367</v>
      </c>
      <c r="T586" s="13">
        <f t="shared" si="55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6"/>
        <v>0</v>
      </c>
      <c r="P587" s="8" t="e">
        <f t="shared" si="57"/>
        <v>#DIV/0!</v>
      </c>
      <c r="Q587" t="str">
        <f t="shared" si="58"/>
        <v>technology</v>
      </c>
      <c r="R587" t="str">
        <f t="shared" si="59"/>
        <v>web</v>
      </c>
      <c r="S587" s="13">
        <f t="shared" si="54"/>
        <v>42283.3909375</v>
      </c>
      <c r="T587" s="13">
        <f t="shared" si="55"/>
        <v>42339</v>
      </c>
    </row>
    <row r="588" spans="1:20" ht="28.8" x14ac:dyDescent="0.55000000000000004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6"/>
        <v>5.5999999999999999E-3</v>
      </c>
      <c r="P588" s="8">
        <f t="shared" si="57"/>
        <v>14</v>
      </c>
      <c r="Q588" t="str">
        <f t="shared" si="58"/>
        <v>technology</v>
      </c>
      <c r="R588" t="str">
        <f t="shared" si="59"/>
        <v>web</v>
      </c>
      <c r="S588" s="13">
        <f t="shared" si="54"/>
        <v>42020.854247685187</v>
      </c>
      <c r="T588" s="13">
        <f t="shared" si="55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6"/>
        <v>9.0833333333333335E-2</v>
      </c>
      <c r="P589" s="8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3">
        <f t="shared" si="54"/>
        <v>42080.757326388892</v>
      </c>
      <c r="T589" s="13">
        <f t="shared" si="55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6"/>
        <v>3.3444444444444443E-2</v>
      </c>
      <c r="P590" s="8">
        <f t="shared" si="57"/>
        <v>150.5</v>
      </c>
      <c r="Q590" t="str">
        <f t="shared" si="58"/>
        <v>technology</v>
      </c>
      <c r="R590" t="str">
        <f t="shared" si="59"/>
        <v>web</v>
      </c>
      <c r="S590" s="13">
        <f t="shared" si="54"/>
        <v>42631.769513888896</v>
      </c>
      <c r="T590" s="13">
        <f t="shared" si="55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6"/>
        <v>1.3333333333333334E-4</v>
      </c>
      <c r="P591" s="8">
        <f t="shared" si="57"/>
        <v>1</v>
      </c>
      <c r="Q591" t="str">
        <f t="shared" si="58"/>
        <v>technology</v>
      </c>
      <c r="R591" t="str">
        <f t="shared" si="59"/>
        <v>web</v>
      </c>
      <c r="S591" s="13">
        <f t="shared" si="54"/>
        <v>42178.614571759259</v>
      </c>
      <c r="T591" s="13">
        <f t="shared" si="55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6"/>
        <v>4.4600000000000001E-2</v>
      </c>
      <c r="P592" s="8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3">
        <f t="shared" si="54"/>
        <v>42377.554756944446</v>
      </c>
      <c r="T592" s="13">
        <f t="shared" si="55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6"/>
        <v>6.0999999999999997E-4</v>
      </c>
      <c r="P593" s="8">
        <f t="shared" si="57"/>
        <v>30.5</v>
      </c>
      <c r="Q593" t="str">
        <f t="shared" si="58"/>
        <v>technology</v>
      </c>
      <c r="R593" t="str">
        <f t="shared" si="59"/>
        <v>web</v>
      </c>
      <c r="S593" s="13">
        <f t="shared" si="54"/>
        <v>42177.543171296296</v>
      </c>
      <c r="T593" s="13">
        <f t="shared" si="55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6"/>
        <v>3.3333333333333333E-2</v>
      </c>
      <c r="P594" s="8">
        <f t="shared" si="57"/>
        <v>250</v>
      </c>
      <c r="Q594" t="str">
        <f t="shared" si="58"/>
        <v>technology</v>
      </c>
      <c r="R594" t="str">
        <f t="shared" si="59"/>
        <v>web</v>
      </c>
      <c r="S594" s="13">
        <f t="shared" si="54"/>
        <v>41946.232175925928</v>
      </c>
      <c r="T594" s="13">
        <f t="shared" si="55"/>
        <v>41976.232175925921</v>
      </c>
    </row>
    <row r="595" spans="1:20" ht="43.2" x14ac:dyDescent="0.55000000000000004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6"/>
        <v>0.23</v>
      </c>
      <c r="P595" s="8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3">
        <f t="shared" si="54"/>
        <v>42070.677604166667</v>
      </c>
      <c r="T595" s="13">
        <f t="shared" si="55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6"/>
        <v>1.0399999999999999E-3</v>
      </c>
      <c r="P596" s="8">
        <f t="shared" si="57"/>
        <v>13</v>
      </c>
      <c r="Q596" t="str">
        <f t="shared" si="58"/>
        <v>technology</v>
      </c>
      <c r="R596" t="str">
        <f t="shared" si="59"/>
        <v>web</v>
      </c>
      <c r="S596" s="13">
        <f t="shared" si="54"/>
        <v>42446.780162037037</v>
      </c>
      <c r="T596" s="13">
        <f t="shared" si="55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6"/>
        <v>4.2599999999999999E-3</v>
      </c>
      <c r="P597" s="8">
        <f t="shared" si="57"/>
        <v>53.25</v>
      </c>
      <c r="Q597" t="str">
        <f t="shared" si="58"/>
        <v>technology</v>
      </c>
      <c r="R597" t="str">
        <f t="shared" si="59"/>
        <v>web</v>
      </c>
      <c r="S597" s="13">
        <f t="shared" si="54"/>
        <v>42083.069884259254</v>
      </c>
      <c r="T597" s="13">
        <f t="shared" si="55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6"/>
        <v>2.9999999999999997E-4</v>
      </c>
      <c r="P598" s="8">
        <f t="shared" si="57"/>
        <v>3</v>
      </c>
      <c r="Q598" t="str">
        <f t="shared" si="58"/>
        <v>technology</v>
      </c>
      <c r="R598" t="str">
        <f t="shared" si="59"/>
        <v>web</v>
      </c>
      <c r="S598" s="13">
        <f t="shared" si="54"/>
        <v>42646.896898148145</v>
      </c>
      <c r="T598" s="13">
        <f t="shared" si="55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6"/>
        <v>2.6666666666666666E-3</v>
      </c>
      <c r="P599" s="8">
        <f t="shared" si="57"/>
        <v>10</v>
      </c>
      <c r="Q599" t="str">
        <f t="shared" si="58"/>
        <v>technology</v>
      </c>
      <c r="R599" t="str">
        <f t="shared" si="59"/>
        <v>web</v>
      </c>
      <c r="S599" s="13">
        <f t="shared" si="54"/>
        <v>42545.705266203702</v>
      </c>
      <c r="T599" s="13">
        <f t="shared" si="55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6"/>
        <v>0.34</v>
      </c>
      <c r="P600" s="8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3">
        <f t="shared" si="54"/>
        <v>41948.00209490741</v>
      </c>
      <c r="T600" s="13">
        <f t="shared" si="55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6"/>
        <v>6.2E-4</v>
      </c>
      <c r="P601" s="8">
        <f t="shared" si="57"/>
        <v>15.5</v>
      </c>
      <c r="Q601" t="str">
        <f t="shared" si="58"/>
        <v>technology</v>
      </c>
      <c r="R601" t="str">
        <f t="shared" si="59"/>
        <v>web</v>
      </c>
      <c r="S601" s="13">
        <f t="shared" si="54"/>
        <v>42047.812523148154</v>
      </c>
      <c r="T601" s="13">
        <f t="shared" si="55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6"/>
        <v>0.02</v>
      </c>
      <c r="P602" s="8">
        <f t="shared" si="57"/>
        <v>100</v>
      </c>
      <c r="Q602" t="str">
        <f t="shared" si="58"/>
        <v>technology</v>
      </c>
      <c r="R602" t="str">
        <f t="shared" si="59"/>
        <v>web</v>
      </c>
      <c r="S602" s="13">
        <f t="shared" si="54"/>
        <v>42073.798171296294</v>
      </c>
      <c r="T602" s="13">
        <f t="shared" si="55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6"/>
        <v>1.4E-2</v>
      </c>
      <c r="P603" s="8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3">
        <f t="shared" si="54"/>
        <v>41969.858090277776</v>
      </c>
      <c r="T603" s="13">
        <f t="shared" si="55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6"/>
        <v>0</v>
      </c>
      <c r="P604" s="8" t="e">
        <f t="shared" si="57"/>
        <v>#DIV/0!</v>
      </c>
      <c r="Q604" t="str">
        <f t="shared" si="58"/>
        <v>technology</v>
      </c>
      <c r="R604" t="str">
        <f t="shared" si="59"/>
        <v>web</v>
      </c>
      <c r="S604" s="13">
        <f t="shared" si="54"/>
        <v>42143.79415509259</v>
      </c>
      <c r="T604" s="13">
        <f t="shared" si="55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6"/>
        <v>3.9334666666666664E-2</v>
      </c>
      <c r="P605" s="8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3">
        <f t="shared" si="54"/>
        <v>41835.639155092591</v>
      </c>
      <c r="T605" s="13">
        <f t="shared" si="55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6"/>
        <v>0</v>
      </c>
      <c r="P606" s="8" t="e">
        <f t="shared" si="57"/>
        <v>#DIV/0!</v>
      </c>
      <c r="Q606" t="str">
        <f t="shared" si="58"/>
        <v>technology</v>
      </c>
      <c r="R606" t="str">
        <f t="shared" si="59"/>
        <v>web</v>
      </c>
      <c r="S606" s="13">
        <f t="shared" si="54"/>
        <v>41849.035370370373</v>
      </c>
      <c r="T606" s="13">
        <f t="shared" si="55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6"/>
        <v>2.6200000000000001E-2</v>
      </c>
      <c r="P607" s="8">
        <f t="shared" si="57"/>
        <v>16.375</v>
      </c>
      <c r="Q607" t="str">
        <f t="shared" si="58"/>
        <v>technology</v>
      </c>
      <c r="R607" t="str">
        <f t="shared" si="59"/>
        <v>web</v>
      </c>
      <c r="S607" s="13">
        <f t="shared" si="54"/>
        <v>42194.357731481476</v>
      </c>
      <c r="T607" s="13">
        <f t="shared" si="55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6"/>
        <v>2E-3</v>
      </c>
      <c r="P608" s="8">
        <f t="shared" si="57"/>
        <v>10</v>
      </c>
      <c r="Q608" t="str">
        <f t="shared" si="58"/>
        <v>technology</v>
      </c>
      <c r="R608" t="str">
        <f t="shared" si="59"/>
        <v>web</v>
      </c>
      <c r="S608" s="13">
        <f t="shared" si="54"/>
        <v>42102.650567129633</v>
      </c>
      <c r="T608" s="13">
        <f t="shared" si="55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6"/>
        <v>0</v>
      </c>
      <c r="P609" s="8" t="e">
        <f t="shared" si="57"/>
        <v>#DIV/0!</v>
      </c>
      <c r="Q609" t="str">
        <f t="shared" si="58"/>
        <v>technology</v>
      </c>
      <c r="R609" t="str">
        <f t="shared" si="59"/>
        <v>web</v>
      </c>
      <c r="S609" s="13">
        <f t="shared" si="54"/>
        <v>42300.825648148151</v>
      </c>
      <c r="T609" s="13">
        <f t="shared" si="55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6"/>
        <v>9.7400000000000004E-3</v>
      </c>
      <c r="P610" s="8">
        <f t="shared" si="57"/>
        <v>292.2</v>
      </c>
      <c r="Q610" t="str">
        <f t="shared" si="58"/>
        <v>technology</v>
      </c>
      <c r="R610" t="str">
        <f t="shared" si="59"/>
        <v>web</v>
      </c>
      <c r="S610" s="13">
        <f t="shared" si="54"/>
        <v>42140.921064814815</v>
      </c>
      <c r="T610" s="13">
        <f t="shared" si="55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6"/>
        <v>6.41025641025641E-3</v>
      </c>
      <c r="P611" s="8">
        <f t="shared" si="57"/>
        <v>5</v>
      </c>
      <c r="Q611" t="str">
        <f t="shared" si="58"/>
        <v>technology</v>
      </c>
      <c r="R611" t="str">
        <f t="shared" si="59"/>
        <v>web</v>
      </c>
      <c r="S611" s="13">
        <f t="shared" si="54"/>
        <v>42307.034074074079</v>
      </c>
      <c r="T611" s="13">
        <f t="shared" si="55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6"/>
        <v>0</v>
      </c>
      <c r="P612" s="8" t="e">
        <f t="shared" si="57"/>
        <v>#DIV/0!</v>
      </c>
      <c r="Q612" t="str">
        <f t="shared" si="58"/>
        <v>technology</v>
      </c>
      <c r="R612" t="str">
        <f t="shared" si="59"/>
        <v>web</v>
      </c>
      <c r="S612" s="13">
        <f t="shared" si="54"/>
        <v>42086.83085648148</v>
      </c>
      <c r="T612" s="13">
        <f t="shared" si="55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6"/>
        <v>0</v>
      </c>
      <c r="P613" s="8" t="e">
        <f t="shared" si="57"/>
        <v>#DIV/0!</v>
      </c>
      <c r="Q613" t="str">
        <f t="shared" si="58"/>
        <v>technology</v>
      </c>
      <c r="R613" t="str">
        <f t="shared" si="59"/>
        <v>web</v>
      </c>
      <c r="S613" s="13">
        <f t="shared" si="54"/>
        <v>42328.560613425929</v>
      </c>
      <c r="T613" s="13">
        <f t="shared" si="55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6"/>
        <v>0</v>
      </c>
      <c r="P614" s="8" t="e">
        <f t="shared" si="57"/>
        <v>#DIV/0!</v>
      </c>
      <c r="Q614" t="str">
        <f t="shared" si="58"/>
        <v>technology</v>
      </c>
      <c r="R614" t="str">
        <f t="shared" si="59"/>
        <v>web</v>
      </c>
      <c r="S614" s="13">
        <f t="shared" si="54"/>
        <v>42585.031782407401</v>
      </c>
      <c r="T614" s="13">
        <f t="shared" si="55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6"/>
        <v>0.21363333333333334</v>
      </c>
      <c r="P615" s="8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3">
        <f t="shared" si="54"/>
        <v>42247.496759259258</v>
      </c>
      <c r="T615" s="13">
        <f t="shared" si="55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6"/>
        <v>0</v>
      </c>
      <c r="P616" s="8" t="e">
        <f t="shared" si="57"/>
        <v>#DIV/0!</v>
      </c>
      <c r="Q616" t="str">
        <f t="shared" si="58"/>
        <v>technology</v>
      </c>
      <c r="R616" t="str">
        <f t="shared" si="59"/>
        <v>web</v>
      </c>
      <c r="S616" s="13">
        <f t="shared" si="54"/>
        <v>42515.061805555553</v>
      </c>
      <c r="T616" s="13">
        <f t="shared" si="55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6"/>
        <v>0</v>
      </c>
      <c r="P617" s="8" t="e">
        <f t="shared" si="57"/>
        <v>#DIV/0!</v>
      </c>
      <c r="Q617" t="str">
        <f t="shared" si="58"/>
        <v>technology</v>
      </c>
      <c r="R617" t="str">
        <f t="shared" si="59"/>
        <v>web</v>
      </c>
      <c r="S617" s="13">
        <f t="shared" si="54"/>
        <v>42242.122210648144</v>
      </c>
      <c r="T617" s="13">
        <f t="shared" si="55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6"/>
        <v>0</v>
      </c>
      <c r="P618" s="8" t="e">
        <f t="shared" si="57"/>
        <v>#DIV/0!</v>
      </c>
      <c r="Q618" t="str">
        <f t="shared" si="58"/>
        <v>technology</v>
      </c>
      <c r="R618" t="str">
        <f t="shared" si="59"/>
        <v>web</v>
      </c>
      <c r="S618" s="13">
        <f t="shared" si="54"/>
        <v>42761.376238425932</v>
      </c>
      <c r="T618" s="13">
        <f t="shared" si="55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6"/>
        <v>0.03</v>
      </c>
      <c r="P619" s="8">
        <f t="shared" si="57"/>
        <v>20</v>
      </c>
      <c r="Q619" t="str">
        <f t="shared" si="58"/>
        <v>technology</v>
      </c>
      <c r="R619" t="str">
        <f t="shared" si="59"/>
        <v>web</v>
      </c>
      <c r="S619" s="13">
        <f t="shared" si="54"/>
        <v>42087.343090277776</v>
      </c>
      <c r="T619" s="13">
        <f t="shared" si="55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6"/>
        <v>0</v>
      </c>
      <c r="P620" s="8" t="e">
        <f t="shared" si="57"/>
        <v>#DIV/0!</v>
      </c>
      <c r="Q620" t="str">
        <f t="shared" si="58"/>
        <v>technology</v>
      </c>
      <c r="R620" t="str">
        <f t="shared" si="59"/>
        <v>web</v>
      </c>
      <c r="S620" s="13">
        <f t="shared" si="54"/>
        <v>42317.810219907406</v>
      </c>
      <c r="T620" s="13">
        <f t="shared" si="55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6"/>
        <v>3.9999999999999998E-7</v>
      </c>
      <c r="P621" s="8">
        <f t="shared" si="57"/>
        <v>1</v>
      </c>
      <c r="Q621" t="str">
        <f t="shared" si="58"/>
        <v>technology</v>
      </c>
      <c r="R621" t="str">
        <f t="shared" si="59"/>
        <v>web</v>
      </c>
      <c r="S621" s="13">
        <f t="shared" si="54"/>
        <v>41908.650347222225</v>
      </c>
      <c r="T621" s="13">
        <f t="shared" si="55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6"/>
        <v>0.01</v>
      </c>
      <c r="P622" s="8">
        <f t="shared" si="57"/>
        <v>300</v>
      </c>
      <c r="Q622" t="str">
        <f t="shared" si="58"/>
        <v>technology</v>
      </c>
      <c r="R622" t="str">
        <f t="shared" si="59"/>
        <v>web</v>
      </c>
      <c r="S622" s="13">
        <f t="shared" si="54"/>
        <v>41831.716874999998</v>
      </c>
      <c r="T622" s="13">
        <f t="shared" si="55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6"/>
        <v>1.044E-2</v>
      </c>
      <c r="P623" s="8">
        <f t="shared" si="57"/>
        <v>87</v>
      </c>
      <c r="Q623" t="str">
        <f t="shared" si="58"/>
        <v>technology</v>
      </c>
      <c r="R623" t="str">
        <f t="shared" si="59"/>
        <v>web</v>
      </c>
      <c r="S623" s="13">
        <f t="shared" si="54"/>
        <v>42528.987696759257</v>
      </c>
      <c r="T623" s="13">
        <f t="shared" si="55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6"/>
        <v>5.6833333333333333E-2</v>
      </c>
      <c r="P624" s="8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3">
        <f t="shared" si="54"/>
        <v>42532.774745370371</v>
      </c>
      <c r="T624" s="13">
        <f t="shared" si="55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6"/>
        <v>0</v>
      </c>
      <c r="P625" s="8" t="e">
        <f t="shared" si="57"/>
        <v>#DIV/0!</v>
      </c>
      <c r="Q625" t="str">
        <f t="shared" si="58"/>
        <v>technology</v>
      </c>
      <c r="R625" t="str">
        <f t="shared" si="59"/>
        <v>web</v>
      </c>
      <c r="S625" s="13">
        <f t="shared" si="54"/>
        <v>42122.009224537032</v>
      </c>
      <c r="T625" s="13">
        <f t="shared" si="55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6"/>
        <v>0</v>
      </c>
      <c r="P626" s="8" t="e">
        <f t="shared" si="57"/>
        <v>#DIV/0!</v>
      </c>
      <c r="Q626" t="str">
        <f t="shared" si="58"/>
        <v>technology</v>
      </c>
      <c r="R626" t="str">
        <f t="shared" si="59"/>
        <v>web</v>
      </c>
      <c r="S626" s="13">
        <f t="shared" si="54"/>
        <v>42108.988900462966</v>
      </c>
      <c r="T626" s="13">
        <f t="shared" si="55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6"/>
        <v>0</v>
      </c>
      <c r="P627" s="8" t="e">
        <f t="shared" si="57"/>
        <v>#DIV/0!</v>
      </c>
      <c r="Q627" t="str">
        <f t="shared" si="58"/>
        <v>technology</v>
      </c>
      <c r="R627" t="str">
        <f t="shared" si="59"/>
        <v>web</v>
      </c>
      <c r="S627" s="13">
        <f t="shared" si="54"/>
        <v>42790.895567129628</v>
      </c>
      <c r="T627" s="13">
        <f t="shared" si="55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6"/>
        <v>0.17380000000000001</v>
      </c>
      <c r="P628" s="8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3">
        <f t="shared" si="54"/>
        <v>42198.559479166666</v>
      </c>
      <c r="T628" s="13">
        <f t="shared" si="55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6"/>
        <v>2.0000000000000001E-4</v>
      </c>
      <c r="P629" s="8">
        <f t="shared" si="57"/>
        <v>90</v>
      </c>
      <c r="Q629" t="str">
        <f t="shared" si="58"/>
        <v>technology</v>
      </c>
      <c r="R629" t="str">
        <f t="shared" si="59"/>
        <v>web</v>
      </c>
      <c r="S629" s="13">
        <f t="shared" si="54"/>
        <v>42384.306840277779</v>
      </c>
      <c r="T629" s="13">
        <f t="shared" si="55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6"/>
        <v>0</v>
      </c>
      <c r="P630" s="8" t="e">
        <f t="shared" si="57"/>
        <v>#DIV/0!</v>
      </c>
      <c r="Q630" t="str">
        <f t="shared" si="58"/>
        <v>technology</v>
      </c>
      <c r="R630" t="str">
        <f t="shared" si="59"/>
        <v>web</v>
      </c>
      <c r="S630" s="13">
        <f t="shared" si="54"/>
        <v>41803.692789351851</v>
      </c>
      <c r="T630" s="13">
        <f t="shared" si="55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6"/>
        <v>1.75E-3</v>
      </c>
      <c r="P631" s="8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3">
        <f t="shared" si="54"/>
        <v>42474.637824074074</v>
      </c>
      <c r="T631" s="13">
        <f t="shared" si="55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6"/>
        <v>8.3340278356529708E-4</v>
      </c>
      <c r="P632" s="8">
        <f t="shared" si="57"/>
        <v>10</v>
      </c>
      <c r="Q632" t="str">
        <f t="shared" si="58"/>
        <v>technology</v>
      </c>
      <c r="R632" t="str">
        <f t="shared" si="59"/>
        <v>web</v>
      </c>
      <c r="S632" s="13">
        <f t="shared" si="54"/>
        <v>42223.619456018518</v>
      </c>
      <c r="T632" s="13">
        <f t="shared" si="55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6"/>
        <v>1.38E-2</v>
      </c>
      <c r="P633" s="8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3">
        <f t="shared" si="54"/>
        <v>42489.772326388891</v>
      </c>
      <c r="T633" s="13">
        <f t="shared" si="55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6"/>
        <v>0</v>
      </c>
      <c r="P634" s="8" t="e">
        <f t="shared" si="57"/>
        <v>#DIV/0!</v>
      </c>
      <c r="Q634" t="str">
        <f t="shared" si="58"/>
        <v>technology</v>
      </c>
      <c r="R634" t="str">
        <f t="shared" si="59"/>
        <v>web</v>
      </c>
      <c r="S634" s="13">
        <f t="shared" si="54"/>
        <v>42303.659317129626</v>
      </c>
      <c r="T634" s="13">
        <f t="shared" si="55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6"/>
        <v>0.1245</v>
      </c>
      <c r="P635" s="8">
        <f t="shared" si="57"/>
        <v>49.8</v>
      </c>
      <c r="Q635" t="str">
        <f t="shared" si="58"/>
        <v>technology</v>
      </c>
      <c r="R635" t="str">
        <f t="shared" si="59"/>
        <v>web</v>
      </c>
      <c r="S635" s="13">
        <f t="shared" si="54"/>
        <v>42507.29932870371</v>
      </c>
      <c r="T635" s="13">
        <f t="shared" si="55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6"/>
        <v>2.0000000000000001E-4</v>
      </c>
      <c r="P636" s="8">
        <f t="shared" si="57"/>
        <v>1</v>
      </c>
      <c r="Q636" t="str">
        <f t="shared" si="58"/>
        <v>technology</v>
      </c>
      <c r="R636" t="str">
        <f t="shared" si="59"/>
        <v>web</v>
      </c>
      <c r="S636" s="13">
        <f t="shared" si="54"/>
        <v>42031.928576388891</v>
      </c>
      <c r="T636" s="13">
        <f t="shared" si="55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6"/>
        <v>8.0000000000000007E-5</v>
      </c>
      <c r="P637" s="8">
        <f t="shared" si="57"/>
        <v>2</v>
      </c>
      <c r="Q637" t="str">
        <f t="shared" si="58"/>
        <v>technology</v>
      </c>
      <c r="R637" t="str">
        <f t="shared" si="59"/>
        <v>web</v>
      </c>
      <c r="S637" s="13">
        <f t="shared" si="54"/>
        <v>42076.092152777783</v>
      </c>
      <c r="T637" s="13">
        <f t="shared" si="55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6"/>
        <v>2E-3</v>
      </c>
      <c r="P638" s="8">
        <f t="shared" si="57"/>
        <v>4</v>
      </c>
      <c r="Q638" t="str">
        <f t="shared" si="58"/>
        <v>technology</v>
      </c>
      <c r="R638" t="str">
        <f t="shared" si="59"/>
        <v>web</v>
      </c>
      <c r="S638" s="13">
        <f t="shared" si="54"/>
        <v>42131.455439814818</v>
      </c>
      <c r="T638" s="13">
        <f t="shared" si="55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6"/>
        <v>0</v>
      </c>
      <c r="P639" s="8" t="e">
        <f t="shared" si="57"/>
        <v>#DIV/0!</v>
      </c>
      <c r="Q639" t="str">
        <f t="shared" si="58"/>
        <v>technology</v>
      </c>
      <c r="R639" t="str">
        <f t="shared" si="59"/>
        <v>web</v>
      </c>
      <c r="S639" s="13">
        <f t="shared" si="54"/>
        <v>42762.962013888886</v>
      </c>
      <c r="T639" s="13">
        <f t="shared" si="55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6"/>
        <v>9.0000000000000006E-5</v>
      </c>
      <c r="P640" s="8">
        <f t="shared" si="57"/>
        <v>3</v>
      </c>
      <c r="Q640" t="str">
        <f t="shared" si="58"/>
        <v>technology</v>
      </c>
      <c r="R640" t="str">
        <f t="shared" si="59"/>
        <v>web</v>
      </c>
      <c r="S640" s="13">
        <f t="shared" si="54"/>
        <v>42759.593310185184</v>
      </c>
      <c r="T640" s="13">
        <f t="shared" si="55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6"/>
        <v>9.9999999999999995E-7</v>
      </c>
      <c r="P641" s="8">
        <f t="shared" si="57"/>
        <v>1</v>
      </c>
      <c r="Q641" t="str">
        <f t="shared" si="58"/>
        <v>technology</v>
      </c>
      <c r="R641" t="str">
        <f t="shared" si="59"/>
        <v>web</v>
      </c>
      <c r="S641" s="13">
        <f t="shared" si="54"/>
        <v>41865.583275462966</v>
      </c>
      <c r="T641" s="13">
        <f t="shared" si="55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6"/>
        <v>1.4428571428571428</v>
      </c>
      <c r="P642" s="8">
        <f t="shared" si="57"/>
        <v>50.5</v>
      </c>
      <c r="Q642" t="str">
        <f t="shared" si="58"/>
        <v>technology</v>
      </c>
      <c r="R642" t="str">
        <f t="shared" si="59"/>
        <v>wearables</v>
      </c>
      <c r="S642" s="13">
        <f t="shared" ref="S642:S705" si="60">(((J642/60)/60)/24)+DATE(1970,1,1)</f>
        <v>42683.420312500006</v>
      </c>
      <c r="T642" s="13">
        <f t="shared" ref="T642:T705" si="61">(((I642/60)/60)/24)+DATE(1970,1,1)</f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2">E643/D643</f>
        <v>1.1916249999999999</v>
      </c>
      <c r="P643" s="8">
        <f t="shared" ref="P643:P706" si="63">E643/L643</f>
        <v>151.31746031746033</v>
      </c>
      <c r="Q643" t="str">
        <f t="shared" ref="Q643:Q706" si="64">LEFT(N643,FIND("/",N643)-1)</f>
        <v>technology</v>
      </c>
      <c r="R643" t="str">
        <f t="shared" ref="R643:R706" si="65">RIGHT(N643,LEN(N643)-FIND("/",N643))</f>
        <v>wearables</v>
      </c>
      <c r="S643" s="13">
        <f t="shared" si="60"/>
        <v>42199.57</v>
      </c>
      <c r="T643" s="13">
        <f t="shared" si="61"/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2"/>
        <v>14.604850000000001</v>
      </c>
      <c r="P644" s="8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3">
        <f t="shared" si="60"/>
        <v>42199.651319444441</v>
      </c>
      <c r="T644" s="13">
        <f t="shared" si="61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2"/>
        <v>1.0580799999999999</v>
      </c>
      <c r="P645" s="8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3">
        <f t="shared" si="60"/>
        <v>42100.642071759255</v>
      </c>
      <c r="T645" s="13">
        <f t="shared" si="61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2"/>
        <v>3.0011791999999997</v>
      </c>
      <c r="P646" s="8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3">
        <f t="shared" si="60"/>
        <v>41898.665960648148</v>
      </c>
      <c r="T646" s="13">
        <f t="shared" si="61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2"/>
        <v>2.7869999999999999</v>
      </c>
      <c r="P647" s="8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3">
        <f t="shared" si="60"/>
        <v>42564.026319444441</v>
      </c>
      <c r="T647" s="13">
        <f t="shared" si="61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2"/>
        <v>1.3187625000000001</v>
      </c>
      <c r="P648" s="8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3">
        <f t="shared" si="60"/>
        <v>41832.852627314816</v>
      </c>
      <c r="T648" s="13">
        <f t="shared" si="61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2"/>
        <v>1.0705</v>
      </c>
      <c r="P649" s="8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3">
        <f t="shared" si="60"/>
        <v>42416.767928240741</v>
      </c>
      <c r="T649" s="13">
        <f t="shared" si="61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2"/>
        <v>1.2682285714285715</v>
      </c>
      <c r="P650" s="8">
        <f t="shared" si="63"/>
        <v>1644</v>
      </c>
      <c r="Q650" t="str">
        <f t="shared" si="64"/>
        <v>technology</v>
      </c>
      <c r="R650" t="str">
        <f t="shared" si="65"/>
        <v>wearables</v>
      </c>
      <c r="S650" s="13">
        <f t="shared" si="60"/>
        <v>41891.693379629629</v>
      </c>
      <c r="T650" s="13">
        <f t="shared" si="61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2"/>
        <v>1.3996</v>
      </c>
      <c r="P651" s="8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3">
        <f t="shared" si="60"/>
        <v>41877.912187499998</v>
      </c>
      <c r="T651" s="13">
        <f t="shared" si="61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2"/>
        <v>1.1240000000000001</v>
      </c>
      <c r="P652" s="8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3">
        <f t="shared" si="60"/>
        <v>41932.036851851852</v>
      </c>
      <c r="T652" s="13">
        <f t="shared" si="61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2"/>
        <v>1.00528</v>
      </c>
      <c r="P653" s="8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3">
        <f t="shared" si="60"/>
        <v>41956.017488425925</v>
      </c>
      <c r="T653" s="13">
        <f t="shared" si="61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2"/>
        <v>1.0046666666666666</v>
      </c>
      <c r="P654" s="8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3">
        <f t="shared" si="60"/>
        <v>42675.690393518518</v>
      </c>
      <c r="T654" s="13">
        <f t="shared" si="61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2"/>
        <v>1.4144600000000001</v>
      </c>
      <c r="P655" s="8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3">
        <f t="shared" si="60"/>
        <v>42199.618518518517</v>
      </c>
      <c r="T655" s="13">
        <f t="shared" si="61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2"/>
        <v>2.6729166666666666</v>
      </c>
      <c r="P656" s="8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3">
        <f t="shared" si="60"/>
        <v>42163.957326388889</v>
      </c>
      <c r="T656" s="13">
        <f t="shared" si="61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2"/>
        <v>1.4688749999999999</v>
      </c>
      <c r="P657" s="8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3">
        <f t="shared" si="60"/>
        <v>42045.957314814819</v>
      </c>
      <c r="T657" s="13">
        <f t="shared" si="61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2"/>
        <v>2.1356000000000002</v>
      </c>
      <c r="P658" s="8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3">
        <f t="shared" si="60"/>
        <v>42417.804618055554</v>
      </c>
      <c r="T658" s="13">
        <f t="shared" si="61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2"/>
        <v>1.2569999999999999</v>
      </c>
      <c r="P659" s="8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3">
        <f t="shared" si="60"/>
        <v>42331.84574074074</v>
      </c>
      <c r="T659" s="13">
        <f t="shared" si="61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2"/>
        <v>1.0446206037108834</v>
      </c>
      <c r="P660" s="8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3">
        <f t="shared" si="60"/>
        <v>42179.160752314812</v>
      </c>
      <c r="T660" s="13">
        <f t="shared" si="61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2"/>
        <v>1.0056666666666667</v>
      </c>
      <c r="P661" s="8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3">
        <f t="shared" si="60"/>
        <v>42209.593692129631</v>
      </c>
      <c r="T661" s="13">
        <f t="shared" si="61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2"/>
        <v>3.058E-2</v>
      </c>
      <c r="P662" s="8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3">
        <f t="shared" si="60"/>
        <v>41922.741655092592</v>
      </c>
      <c r="T662" s="13">
        <f t="shared" si="61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2"/>
        <v>9.4999999999999998E-3</v>
      </c>
      <c r="P663" s="8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3">
        <f t="shared" si="60"/>
        <v>42636.645358796297</v>
      </c>
      <c r="T663" s="13">
        <f t="shared" si="61"/>
        <v>42666.645358796297</v>
      </c>
    </row>
    <row r="664" spans="1:20" ht="28.8" x14ac:dyDescent="0.55000000000000004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2"/>
        <v>4.0000000000000001E-3</v>
      </c>
      <c r="P664" s="8">
        <f t="shared" si="63"/>
        <v>39</v>
      </c>
      <c r="Q664" t="str">
        <f t="shared" si="64"/>
        <v>technology</v>
      </c>
      <c r="R664" t="str">
        <f t="shared" si="65"/>
        <v>wearables</v>
      </c>
      <c r="S664" s="13">
        <f t="shared" si="60"/>
        <v>41990.438043981485</v>
      </c>
      <c r="T664" s="13">
        <f t="shared" si="61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2"/>
        <v>3.5000000000000001E-3</v>
      </c>
      <c r="P665" s="8">
        <f t="shared" si="63"/>
        <v>100</v>
      </c>
      <c r="Q665" t="str">
        <f t="shared" si="64"/>
        <v>technology</v>
      </c>
      <c r="R665" t="str">
        <f t="shared" si="65"/>
        <v>wearables</v>
      </c>
      <c r="S665" s="13">
        <f t="shared" si="60"/>
        <v>42173.843240740738</v>
      </c>
      <c r="T665" s="13">
        <f t="shared" si="61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2"/>
        <v>7.5333333333333335E-2</v>
      </c>
      <c r="P666" s="8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3">
        <f t="shared" si="60"/>
        <v>42077.666377314818</v>
      </c>
      <c r="T666" s="13">
        <f t="shared" si="61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2"/>
        <v>0.18640000000000001</v>
      </c>
      <c r="P667" s="8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3">
        <f t="shared" si="60"/>
        <v>42688.711354166662</v>
      </c>
      <c r="T667" s="13">
        <f t="shared" si="61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2"/>
        <v>4.0000000000000003E-5</v>
      </c>
      <c r="P668" s="8">
        <f t="shared" si="63"/>
        <v>2</v>
      </c>
      <c r="Q668" t="str">
        <f t="shared" si="64"/>
        <v>technology</v>
      </c>
      <c r="R668" t="str">
        <f t="shared" si="65"/>
        <v>wearables</v>
      </c>
      <c r="S668" s="13">
        <f t="shared" si="60"/>
        <v>41838.832152777781</v>
      </c>
      <c r="T668" s="13">
        <f t="shared" si="61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2"/>
        <v>0.1002</v>
      </c>
      <c r="P669" s="8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3">
        <f t="shared" si="60"/>
        <v>42632.373414351852</v>
      </c>
      <c r="T669" s="13">
        <f t="shared" si="61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2"/>
        <v>4.5600000000000002E-2</v>
      </c>
      <c r="P670" s="8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3">
        <f t="shared" si="60"/>
        <v>42090.831273148149</v>
      </c>
      <c r="T670" s="13">
        <f t="shared" si="61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2"/>
        <v>0.21507499999999999</v>
      </c>
      <c r="P671" s="8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3">
        <f t="shared" si="60"/>
        <v>42527.625671296293</v>
      </c>
      <c r="T671" s="13">
        <f t="shared" si="61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2"/>
        <v>0.29276666666666668</v>
      </c>
      <c r="P672" s="8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3">
        <f t="shared" si="60"/>
        <v>42506.709722222222</v>
      </c>
      <c r="T672" s="13">
        <f t="shared" si="61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2"/>
        <v>0.39426666666666665</v>
      </c>
      <c r="P673" s="8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3">
        <f t="shared" si="60"/>
        <v>41984.692731481482</v>
      </c>
      <c r="T673" s="13">
        <f t="shared" si="61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2"/>
        <v>0.21628</v>
      </c>
      <c r="P674" s="8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3">
        <f t="shared" si="60"/>
        <v>41974.219490740739</v>
      </c>
      <c r="T674" s="13">
        <f t="shared" si="61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2"/>
        <v>2.0500000000000002E-3</v>
      </c>
      <c r="P675" s="8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3">
        <f t="shared" si="60"/>
        <v>41838.840474537035</v>
      </c>
      <c r="T675" s="13">
        <f t="shared" si="61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2"/>
        <v>2.9999999999999997E-4</v>
      </c>
      <c r="P676" s="8">
        <f t="shared" si="63"/>
        <v>7.5</v>
      </c>
      <c r="Q676" t="str">
        <f t="shared" si="64"/>
        <v>technology</v>
      </c>
      <c r="R676" t="str">
        <f t="shared" si="65"/>
        <v>wearables</v>
      </c>
      <c r="S676" s="13">
        <f t="shared" si="60"/>
        <v>41803.116053240738</v>
      </c>
      <c r="T676" s="13">
        <f t="shared" si="61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2"/>
        <v>0.14849999999999999</v>
      </c>
      <c r="P677" s="8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3">
        <f t="shared" si="60"/>
        <v>41975.930601851855</v>
      </c>
      <c r="T677" s="13">
        <f t="shared" si="61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2"/>
        <v>1.4710000000000001E-2</v>
      </c>
      <c r="P678" s="8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3">
        <f t="shared" si="60"/>
        <v>42012.768298611118</v>
      </c>
      <c r="T678" s="13">
        <f t="shared" si="61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2"/>
        <v>0.25584000000000001</v>
      </c>
      <c r="P679" s="8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3">
        <f t="shared" si="60"/>
        <v>42504.403877314813</v>
      </c>
      <c r="T679" s="13">
        <f t="shared" si="61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2"/>
        <v>3.8206896551724136E-2</v>
      </c>
      <c r="P680" s="8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3">
        <f t="shared" si="60"/>
        <v>42481.376597222217</v>
      </c>
      <c r="T680" s="13">
        <f t="shared" si="61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2"/>
        <v>0.15485964912280703</v>
      </c>
      <c r="P681" s="8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3">
        <f t="shared" si="60"/>
        <v>42556.695706018523</v>
      </c>
      <c r="T681" s="13">
        <f t="shared" si="61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2"/>
        <v>0.25912000000000002</v>
      </c>
      <c r="P682" s="8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3">
        <f t="shared" si="60"/>
        <v>41864.501516203702</v>
      </c>
      <c r="T682" s="13">
        <f t="shared" si="61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2"/>
        <v>4.0000000000000002E-4</v>
      </c>
      <c r="P683" s="8">
        <f t="shared" si="63"/>
        <v>1</v>
      </c>
      <c r="Q683" t="str">
        <f t="shared" si="64"/>
        <v>technology</v>
      </c>
      <c r="R683" t="str">
        <f t="shared" si="65"/>
        <v>wearables</v>
      </c>
      <c r="S683" s="13">
        <f t="shared" si="60"/>
        <v>42639.805601851855</v>
      </c>
      <c r="T683" s="13">
        <f t="shared" si="61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2"/>
        <v>1.06E-3</v>
      </c>
      <c r="P684" s="8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3">
        <f t="shared" si="60"/>
        <v>42778.765300925923</v>
      </c>
      <c r="T684" s="13">
        <f t="shared" si="61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2"/>
        <v>8.5142857142857138E-3</v>
      </c>
      <c r="P685" s="8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3">
        <f t="shared" si="60"/>
        <v>42634.900046296301</v>
      </c>
      <c r="T685" s="13">
        <f t="shared" si="61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2"/>
        <v>7.4837500000000001E-2</v>
      </c>
      <c r="P686" s="8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3">
        <f t="shared" si="60"/>
        <v>41809.473275462966</v>
      </c>
      <c r="T686" s="13">
        <f t="shared" si="61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2"/>
        <v>0.27650000000000002</v>
      </c>
      <c r="P687" s="8">
        <f t="shared" si="63"/>
        <v>55.3</v>
      </c>
      <c r="Q687" t="str">
        <f t="shared" si="64"/>
        <v>technology</v>
      </c>
      <c r="R687" t="str">
        <f t="shared" si="65"/>
        <v>wearables</v>
      </c>
      <c r="S687" s="13">
        <f t="shared" si="60"/>
        <v>41971.866574074069</v>
      </c>
      <c r="T687" s="13">
        <f t="shared" si="61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2"/>
        <v>0</v>
      </c>
      <c r="P688" s="8" t="e">
        <f t="shared" si="63"/>
        <v>#DIV/0!</v>
      </c>
      <c r="Q688" t="str">
        <f t="shared" si="64"/>
        <v>technology</v>
      </c>
      <c r="R688" t="str">
        <f t="shared" si="65"/>
        <v>wearables</v>
      </c>
      <c r="S688" s="13">
        <f t="shared" si="60"/>
        <v>42189.673263888893</v>
      </c>
      <c r="T688" s="13">
        <f t="shared" si="61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2"/>
        <v>3.5499999999999997E-2</v>
      </c>
      <c r="P689" s="8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3">
        <f t="shared" si="60"/>
        <v>42711.750613425931</v>
      </c>
      <c r="T689" s="13">
        <f t="shared" si="61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2"/>
        <v>0.72989999999999999</v>
      </c>
      <c r="P690" s="8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3">
        <f t="shared" si="60"/>
        <v>42262.104780092588</v>
      </c>
      <c r="T690" s="13">
        <f t="shared" si="61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2"/>
        <v>0.57648750000000004</v>
      </c>
      <c r="P691" s="8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3">
        <f t="shared" si="60"/>
        <v>42675.66778935185</v>
      </c>
      <c r="T691" s="13">
        <f t="shared" si="61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2"/>
        <v>0.1234</v>
      </c>
      <c r="P692" s="8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3">
        <f t="shared" si="60"/>
        <v>42579.634733796294</v>
      </c>
      <c r="T692" s="13">
        <f t="shared" si="61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2"/>
        <v>5.1999999999999998E-3</v>
      </c>
      <c r="P693" s="8">
        <f t="shared" si="63"/>
        <v>26</v>
      </c>
      <c r="Q693" t="str">
        <f t="shared" si="64"/>
        <v>technology</v>
      </c>
      <c r="R693" t="str">
        <f t="shared" si="65"/>
        <v>wearables</v>
      </c>
      <c r="S693" s="13">
        <f t="shared" si="60"/>
        <v>42158.028310185182</v>
      </c>
      <c r="T693" s="13">
        <f t="shared" si="61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2"/>
        <v>6.5299999999999997E-2</v>
      </c>
      <c r="P694" s="8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3">
        <f t="shared" si="60"/>
        <v>42696.37572916667</v>
      </c>
      <c r="T694" s="13">
        <f t="shared" si="61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2"/>
        <v>0.35338000000000003</v>
      </c>
      <c r="P695" s="8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3">
        <f t="shared" si="60"/>
        <v>42094.808182870373</v>
      </c>
      <c r="T695" s="13">
        <f t="shared" si="61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2"/>
        <v>3.933333333333333E-3</v>
      </c>
      <c r="P696" s="8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3">
        <f t="shared" si="60"/>
        <v>42737.663877314815</v>
      </c>
      <c r="T696" s="13">
        <f t="shared" si="61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2"/>
        <v>1.06E-2</v>
      </c>
      <c r="P697" s="8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3">
        <f t="shared" si="60"/>
        <v>41913.521064814813</v>
      </c>
      <c r="T697" s="13">
        <f t="shared" si="61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2"/>
        <v>5.7142857142857145E-6</v>
      </c>
      <c r="P698" s="8">
        <f t="shared" si="63"/>
        <v>1</v>
      </c>
      <c r="Q698" t="str">
        <f t="shared" si="64"/>
        <v>technology</v>
      </c>
      <c r="R698" t="str">
        <f t="shared" si="65"/>
        <v>wearables</v>
      </c>
      <c r="S698" s="13">
        <f t="shared" si="60"/>
        <v>41815.927106481482</v>
      </c>
      <c r="T698" s="13">
        <f t="shared" si="61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2"/>
        <v>0.46379999999999999</v>
      </c>
      <c r="P699" s="8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3">
        <f t="shared" si="60"/>
        <v>42388.523020833338</v>
      </c>
      <c r="T699" s="13">
        <f t="shared" si="61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2"/>
        <v>0.15390000000000001</v>
      </c>
      <c r="P700" s="8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3">
        <f t="shared" si="60"/>
        <v>41866.931076388886</v>
      </c>
      <c r="T700" s="13">
        <f t="shared" si="61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2"/>
        <v>0.824221076923077</v>
      </c>
      <c r="P701" s="8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3">
        <f t="shared" si="60"/>
        <v>41563.485509259262</v>
      </c>
      <c r="T701" s="13">
        <f t="shared" si="61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2"/>
        <v>2.6866666666666667E-2</v>
      </c>
      <c r="P702" s="8">
        <f t="shared" si="63"/>
        <v>13</v>
      </c>
      <c r="Q702" t="str">
        <f t="shared" si="64"/>
        <v>technology</v>
      </c>
      <c r="R702" t="str">
        <f t="shared" si="65"/>
        <v>wearables</v>
      </c>
      <c r="S702" s="13">
        <f t="shared" si="60"/>
        <v>42715.688437500001</v>
      </c>
      <c r="T702" s="13">
        <f t="shared" si="61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2"/>
        <v>0.26600000000000001</v>
      </c>
      <c r="P703" s="8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3">
        <f t="shared" si="60"/>
        <v>41813.662962962961</v>
      </c>
      <c r="T703" s="13">
        <f t="shared" si="61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2"/>
        <v>0.30813400000000002</v>
      </c>
      <c r="P704" s="8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3">
        <f t="shared" si="60"/>
        <v>42668.726701388892</v>
      </c>
      <c r="T704" s="13">
        <f t="shared" si="61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2"/>
        <v>5.5800000000000002E-2</v>
      </c>
      <c r="P705" s="8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3">
        <f t="shared" si="60"/>
        <v>42711.950798611113</v>
      </c>
      <c r="T705" s="13">
        <f t="shared" si="61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2"/>
        <v>8.7454545454545458E-3</v>
      </c>
      <c r="P706" s="8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3">
        <f t="shared" ref="S706:S769" si="66">(((J706/60)/60)/24)+DATE(1970,1,1)</f>
        <v>42726.192916666667</v>
      </c>
      <c r="T706" s="13">
        <f t="shared" ref="T706:T769" si="67">(((I706/60)/60)/24)+DATE(1970,1,1)</f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8">E707/D707</f>
        <v>9.7699999999999992E-3</v>
      </c>
      <c r="P707" s="8">
        <f t="shared" ref="P707:P770" si="69">E707/L707</f>
        <v>195.4</v>
      </c>
      <c r="Q707" t="str">
        <f t="shared" ref="Q707:Q770" si="70">LEFT(N707,FIND("/",N707)-1)</f>
        <v>technology</v>
      </c>
      <c r="R707" t="str">
        <f t="shared" ref="R707:R770" si="71">RIGHT(N707,LEN(N707)-FIND("/",N707))</f>
        <v>wearables</v>
      </c>
      <c r="S707" s="13">
        <f t="shared" si="66"/>
        <v>42726.491643518515</v>
      </c>
      <c r="T707" s="13">
        <f t="shared" si="67"/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8"/>
        <v>0</v>
      </c>
      <c r="P708" s="8" t="e">
        <f t="shared" si="69"/>
        <v>#DIV/0!</v>
      </c>
      <c r="Q708" t="str">
        <f t="shared" si="70"/>
        <v>technology</v>
      </c>
      <c r="R708" t="str">
        <f t="shared" si="71"/>
        <v>wearables</v>
      </c>
      <c r="S708" s="13">
        <f t="shared" si="66"/>
        <v>42676.995173611111</v>
      </c>
      <c r="T708" s="13">
        <f t="shared" si="6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8"/>
        <v>0.78927352941176465</v>
      </c>
      <c r="P709" s="8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3">
        <f t="shared" si="66"/>
        <v>42696.663506944446</v>
      </c>
      <c r="T709" s="13">
        <f t="shared" si="6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8"/>
        <v>0.22092500000000001</v>
      </c>
      <c r="P710" s="8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3">
        <f t="shared" si="66"/>
        <v>41835.581018518518</v>
      </c>
      <c r="T710" s="13">
        <f t="shared" si="6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8"/>
        <v>4.0666666666666663E-3</v>
      </c>
      <c r="P711" s="8">
        <f t="shared" si="69"/>
        <v>30.5</v>
      </c>
      <c r="Q711" t="str">
        <f t="shared" si="70"/>
        <v>technology</v>
      </c>
      <c r="R711" t="str">
        <f t="shared" si="71"/>
        <v>wearables</v>
      </c>
      <c r="S711" s="13">
        <f t="shared" si="66"/>
        <v>41948.041192129633</v>
      </c>
      <c r="T711" s="13">
        <f t="shared" si="6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8"/>
        <v>0</v>
      </c>
      <c r="P712" s="8" t="e">
        <f t="shared" si="69"/>
        <v>#DIV/0!</v>
      </c>
      <c r="Q712" t="str">
        <f t="shared" si="70"/>
        <v>technology</v>
      </c>
      <c r="R712" t="str">
        <f t="shared" si="71"/>
        <v>wearables</v>
      </c>
      <c r="S712" s="13">
        <f t="shared" si="66"/>
        <v>41837.984976851854</v>
      </c>
      <c r="T712" s="13">
        <f t="shared" si="6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8"/>
        <v>0.33790999999999999</v>
      </c>
      <c r="P713" s="8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3">
        <f t="shared" si="66"/>
        <v>42678.459120370375</v>
      </c>
      <c r="T713" s="13">
        <f t="shared" si="6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8"/>
        <v>2.1649484536082476E-3</v>
      </c>
      <c r="P714" s="8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3">
        <f t="shared" si="66"/>
        <v>42384.680925925932</v>
      </c>
      <c r="T714" s="13">
        <f t="shared" si="6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8"/>
        <v>7.9600000000000001E-3</v>
      </c>
      <c r="P715" s="8">
        <f t="shared" si="69"/>
        <v>199</v>
      </c>
      <c r="Q715" t="str">
        <f t="shared" si="70"/>
        <v>technology</v>
      </c>
      <c r="R715" t="str">
        <f t="shared" si="71"/>
        <v>wearables</v>
      </c>
      <c r="S715" s="13">
        <f t="shared" si="66"/>
        <v>42496.529305555552</v>
      </c>
      <c r="T715" s="13">
        <f t="shared" si="6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8"/>
        <v>0.14993333333333334</v>
      </c>
      <c r="P716" s="8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3">
        <f t="shared" si="66"/>
        <v>42734.787986111114</v>
      </c>
      <c r="T716" s="13">
        <f t="shared" si="6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8"/>
        <v>5.0509090909090906E-2</v>
      </c>
      <c r="P717" s="8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3">
        <f t="shared" si="66"/>
        <v>42273.090740740736</v>
      </c>
      <c r="T717" s="13">
        <f t="shared" si="6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8"/>
        <v>0.10214285714285715</v>
      </c>
      <c r="P718" s="8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3">
        <f t="shared" si="66"/>
        <v>41940.658645833333</v>
      </c>
      <c r="T718" s="13">
        <f t="shared" si="6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8"/>
        <v>3.0500000000000002E-3</v>
      </c>
      <c r="P719" s="8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3">
        <f t="shared" si="66"/>
        <v>41857.854189814818</v>
      </c>
      <c r="T719" s="13">
        <f t="shared" si="6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8"/>
        <v>7.4999999999999997E-3</v>
      </c>
      <c r="P720" s="8">
        <f t="shared" si="69"/>
        <v>22.5</v>
      </c>
      <c r="Q720" t="str">
        <f t="shared" si="70"/>
        <v>technology</v>
      </c>
      <c r="R720" t="str">
        <f t="shared" si="71"/>
        <v>wearables</v>
      </c>
      <c r="S720" s="13">
        <f t="shared" si="66"/>
        <v>42752.845451388886</v>
      </c>
      <c r="T720" s="13">
        <f t="shared" si="6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8"/>
        <v>1.2933333333333333E-2</v>
      </c>
      <c r="P721" s="8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3">
        <f t="shared" si="66"/>
        <v>42409.040231481486</v>
      </c>
      <c r="T721" s="13">
        <f t="shared" si="6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8"/>
        <v>1.4394736842105262</v>
      </c>
      <c r="P722" s="8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3">
        <f t="shared" si="66"/>
        <v>40909.649201388893</v>
      </c>
      <c r="T722" s="13">
        <f t="shared" si="6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8"/>
        <v>1.2210975609756098</v>
      </c>
      <c r="P723" s="8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3">
        <f t="shared" si="66"/>
        <v>41807.571840277778</v>
      </c>
      <c r="T723" s="13">
        <f t="shared" si="6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8"/>
        <v>1.3202400000000001</v>
      </c>
      <c r="P724" s="8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3">
        <f t="shared" si="66"/>
        <v>40977.805300925924</v>
      </c>
      <c r="T724" s="13">
        <f t="shared" si="6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8"/>
        <v>1.0938000000000001</v>
      </c>
      <c r="P725" s="8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3">
        <f t="shared" si="66"/>
        <v>42184.816539351858</v>
      </c>
      <c r="T725" s="13">
        <f t="shared" si="6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8"/>
        <v>1.0547157142857144</v>
      </c>
      <c r="P726" s="8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3">
        <f t="shared" si="66"/>
        <v>40694.638460648144</v>
      </c>
      <c r="T726" s="13">
        <f t="shared" si="6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8"/>
        <v>1.0035000000000001</v>
      </c>
      <c r="P727" s="8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3">
        <f t="shared" si="66"/>
        <v>42321.626296296294</v>
      </c>
      <c r="T727" s="13">
        <f t="shared" si="6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8"/>
        <v>1.014</v>
      </c>
      <c r="P728" s="8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3">
        <f t="shared" si="66"/>
        <v>41346.042673611111</v>
      </c>
      <c r="T728" s="13">
        <f t="shared" si="6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8"/>
        <v>1.5551428571428572</v>
      </c>
      <c r="P729" s="8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3">
        <f t="shared" si="66"/>
        <v>41247.020243055551</v>
      </c>
      <c r="T729" s="13">
        <f t="shared" si="67"/>
        <v>41288.888888888891</v>
      </c>
    </row>
    <row r="730" spans="1:20" ht="28.8" x14ac:dyDescent="0.55000000000000004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8"/>
        <v>1.05566</v>
      </c>
      <c r="P730" s="8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3">
        <f t="shared" si="66"/>
        <v>40731.837465277778</v>
      </c>
      <c r="T730" s="13">
        <f t="shared" si="6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8"/>
        <v>1.3065</v>
      </c>
      <c r="P731" s="8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3">
        <f t="shared" si="66"/>
        <v>41111.185891203706</v>
      </c>
      <c r="T731" s="13">
        <f t="shared" si="6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8"/>
        <v>1.3219000000000001</v>
      </c>
      <c r="P732" s="8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3">
        <f t="shared" si="66"/>
        <v>40854.745266203703</v>
      </c>
      <c r="T732" s="13">
        <f t="shared" si="6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8"/>
        <v>1.26</v>
      </c>
      <c r="P733" s="8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3">
        <f t="shared" si="66"/>
        <v>40879.795682870368</v>
      </c>
      <c r="T733" s="13">
        <f t="shared" si="6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8"/>
        <v>1.6</v>
      </c>
      <c r="P734" s="8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3">
        <f t="shared" si="66"/>
        <v>41486.424317129626</v>
      </c>
      <c r="T734" s="13">
        <f t="shared" si="6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8"/>
        <v>1.2048000000000001</v>
      </c>
      <c r="P735" s="8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3">
        <f t="shared" si="66"/>
        <v>41598.420046296298</v>
      </c>
      <c r="T735" s="13">
        <f t="shared" si="6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8"/>
        <v>1.2552941176470589</v>
      </c>
      <c r="P736" s="8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3">
        <f t="shared" si="66"/>
        <v>42102.164583333331</v>
      </c>
      <c r="T736" s="13">
        <f t="shared" si="6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8"/>
        <v>1.1440638297872341</v>
      </c>
      <c r="P737" s="8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3">
        <f t="shared" si="66"/>
        <v>41946.029467592591</v>
      </c>
      <c r="T737" s="13">
        <f t="shared" si="6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8"/>
        <v>3.151388888888889</v>
      </c>
      <c r="P738" s="8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3">
        <f t="shared" si="66"/>
        <v>41579.734259259261</v>
      </c>
      <c r="T738" s="13">
        <f t="shared" si="6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8"/>
        <v>1.224</v>
      </c>
      <c r="P739" s="8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3">
        <f t="shared" si="66"/>
        <v>41667.275312500002</v>
      </c>
      <c r="T739" s="13">
        <f t="shared" si="6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8"/>
        <v>1.0673333333333332</v>
      </c>
      <c r="P740" s="8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3">
        <f t="shared" si="66"/>
        <v>41943.604097222218</v>
      </c>
      <c r="T740" s="13">
        <f t="shared" si="6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8"/>
        <v>1.5833333333333333</v>
      </c>
      <c r="P741" s="8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3">
        <f t="shared" si="66"/>
        <v>41829.502650462964</v>
      </c>
      <c r="T741" s="13">
        <f t="shared" si="6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8"/>
        <v>1.0740000000000001</v>
      </c>
      <c r="P742" s="8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3">
        <f t="shared" si="66"/>
        <v>42162.146782407406</v>
      </c>
      <c r="T742" s="13">
        <f t="shared" si="6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8"/>
        <v>1.0226</v>
      </c>
      <c r="P743" s="8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3">
        <f t="shared" si="66"/>
        <v>41401.648217592592</v>
      </c>
      <c r="T743" s="13">
        <f t="shared" si="6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8"/>
        <v>1.1071428571428572</v>
      </c>
      <c r="P744" s="8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3">
        <f t="shared" si="66"/>
        <v>41689.917962962965</v>
      </c>
      <c r="T744" s="13">
        <f t="shared" si="6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8"/>
        <v>1.48</v>
      </c>
      <c r="P745" s="8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3">
        <f t="shared" si="66"/>
        <v>40990.709317129629</v>
      </c>
      <c r="T745" s="13">
        <f t="shared" si="6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8"/>
        <v>1.0232000000000001</v>
      </c>
      <c r="P746" s="8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3">
        <f t="shared" si="66"/>
        <v>41226.95721064815</v>
      </c>
      <c r="T746" s="13">
        <f t="shared" si="6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8"/>
        <v>1.7909909909909909</v>
      </c>
      <c r="P747" s="8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3">
        <f t="shared" si="66"/>
        <v>41367.572280092594</v>
      </c>
      <c r="T747" s="13">
        <f t="shared" si="6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8"/>
        <v>1.1108135252761968</v>
      </c>
      <c r="P748" s="8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3">
        <f t="shared" si="66"/>
        <v>41157.042928240742</v>
      </c>
      <c r="T748" s="13">
        <f t="shared" si="6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8"/>
        <v>1.0004285714285714</v>
      </c>
      <c r="P749" s="8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3">
        <f t="shared" si="66"/>
        <v>41988.548831018517</v>
      </c>
      <c r="T749" s="13">
        <f t="shared" si="6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8"/>
        <v>1.0024999999999999</v>
      </c>
      <c r="P750" s="8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3">
        <f t="shared" si="66"/>
        <v>41831.846828703703</v>
      </c>
      <c r="T750" s="13">
        <f t="shared" si="6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8"/>
        <v>1.0556000000000001</v>
      </c>
      <c r="P751" s="8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3">
        <f t="shared" si="66"/>
        <v>42733.94131944445</v>
      </c>
      <c r="T751" s="13">
        <f t="shared" si="6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8"/>
        <v>1.0258775877587758</v>
      </c>
      <c r="P752" s="8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3">
        <f t="shared" si="66"/>
        <v>41299.878148148149</v>
      </c>
      <c r="T752" s="13">
        <f t="shared" si="6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8"/>
        <v>1.1850000000000001</v>
      </c>
      <c r="P753" s="8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3">
        <f t="shared" si="66"/>
        <v>40713.630497685182</v>
      </c>
      <c r="T753" s="13">
        <f t="shared" si="6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8"/>
        <v>1.117</v>
      </c>
      <c r="P754" s="8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3">
        <f t="shared" si="66"/>
        <v>42639.421493055561</v>
      </c>
      <c r="T754" s="13">
        <f t="shared" si="6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8"/>
        <v>1.28</v>
      </c>
      <c r="P755" s="8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3">
        <f t="shared" si="66"/>
        <v>42019.590173611112</v>
      </c>
      <c r="T755" s="13">
        <f t="shared" si="6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8"/>
        <v>1.0375000000000001</v>
      </c>
      <c r="P756" s="8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3">
        <f t="shared" si="66"/>
        <v>41249.749085648145</v>
      </c>
      <c r="T756" s="13">
        <f t="shared" si="6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8"/>
        <v>1.0190760000000001</v>
      </c>
      <c r="P757" s="8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3">
        <f t="shared" si="66"/>
        <v>41383.605057870373</v>
      </c>
      <c r="T757" s="13">
        <f t="shared" si="6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8"/>
        <v>1.177142857142857</v>
      </c>
      <c r="P758" s="8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3">
        <f t="shared" si="66"/>
        <v>40590.766886574071</v>
      </c>
      <c r="T758" s="13">
        <f t="shared" si="6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8"/>
        <v>2.38</v>
      </c>
      <c r="P759" s="8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3">
        <f t="shared" si="66"/>
        <v>41235.054560185185</v>
      </c>
      <c r="T759" s="13">
        <f t="shared" si="6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8"/>
        <v>1.02</v>
      </c>
      <c r="P760" s="8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3">
        <f t="shared" si="66"/>
        <v>40429.836435185185</v>
      </c>
      <c r="T760" s="13">
        <f t="shared" si="6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8"/>
        <v>1.0192000000000001</v>
      </c>
      <c r="P761" s="8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3">
        <f t="shared" si="66"/>
        <v>41789.330312500002</v>
      </c>
      <c r="T761" s="13">
        <f t="shared" si="6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8"/>
        <v>0</v>
      </c>
      <c r="P762" s="8" t="e">
        <f t="shared" si="69"/>
        <v>#DIV/0!</v>
      </c>
      <c r="Q762" t="str">
        <f t="shared" si="70"/>
        <v>publishing</v>
      </c>
      <c r="R762" t="str">
        <f t="shared" si="71"/>
        <v>fiction</v>
      </c>
      <c r="S762" s="13">
        <f t="shared" si="66"/>
        <v>42670.764039351852</v>
      </c>
      <c r="T762" s="13">
        <f t="shared" si="6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8"/>
        <v>4.7E-2</v>
      </c>
      <c r="P763" s="8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3">
        <f t="shared" si="66"/>
        <v>41642.751458333332</v>
      </c>
      <c r="T763" s="13">
        <f t="shared" si="6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8"/>
        <v>0</v>
      </c>
      <c r="P764" s="8" t="e">
        <f t="shared" si="69"/>
        <v>#DIV/0!</v>
      </c>
      <c r="Q764" t="str">
        <f t="shared" si="70"/>
        <v>publishing</v>
      </c>
      <c r="R764" t="str">
        <f t="shared" si="71"/>
        <v>fiction</v>
      </c>
      <c r="S764" s="13">
        <f t="shared" si="66"/>
        <v>42690.858449074076</v>
      </c>
      <c r="T764" s="13">
        <f t="shared" si="6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8"/>
        <v>1.1655011655011655E-3</v>
      </c>
      <c r="P765" s="8">
        <f t="shared" si="69"/>
        <v>5</v>
      </c>
      <c r="Q765" t="str">
        <f t="shared" si="70"/>
        <v>publishing</v>
      </c>
      <c r="R765" t="str">
        <f t="shared" si="71"/>
        <v>fiction</v>
      </c>
      <c r="S765" s="13">
        <f t="shared" si="66"/>
        <v>41471.446851851848</v>
      </c>
      <c r="T765" s="13">
        <f t="shared" si="6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8"/>
        <v>0</v>
      </c>
      <c r="P766" s="8" t="e">
        <f t="shared" si="69"/>
        <v>#DIV/0!</v>
      </c>
      <c r="Q766" t="str">
        <f t="shared" si="70"/>
        <v>publishing</v>
      </c>
      <c r="R766" t="str">
        <f t="shared" si="71"/>
        <v>fiction</v>
      </c>
      <c r="S766" s="13">
        <f t="shared" si="66"/>
        <v>42227.173159722224</v>
      </c>
      <c r="T766" s="13">
        <f t="shared" si="6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8"/>
        <v>0.36014285714285715</v>
      </c>
      <c r="P767" s="8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3">
        <f t="shared" si="66"/>
        <v>41901.542638888888</v>
      </c>
      <c r="T767" s="13">
        <f t="shared" si="6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8"/>
        <v>0</v>
      </c>
      <c r="P768" s="8" t="e">
        <f t="shared" si="69"/>
        <v>#DIV/0!</v>
      </c>
      <c r="Q768" t="str">
        <f t="shared" si="70"/>
        <v>publishing</v>
      </c>
      <c r="R768" t="str">
        <f t="shared" si="71"/>
        <v>fiction</v>
      </c>
      <c r="S768" s="13">
        <f t="shared" si="66"/>
        <v>42021.783368055556</v>
      </c>
      <c r="T768" s="13">
        <f t="shared" si="6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8"/>
        <v>3.5400000000000001E-2</v>
      </c>
      <c r="P769" s="8">
        <f t="shared" si="69"/>
        <v>59</v>
      </c>
      <c r="Q769" t="str">
        <f t="shared" si="70"/>
        <v>publishing</v>
      </c>
      <c r="R769" t="str">
        <f t="shared" si="71"/>
        <v>fiction</v>
      </c>
      <c r="S769" s="13">
        <f t="shared" si="66"/>
        <v>42115.143634259264</v>
      </c>
      <c r="T769" s="13">
        <f t="shared" si="6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8"/>
        <v>0</v>
      </c>
      <c r="P770" s="8" t="e">
        <f t="shared" si="69"/>
        <v>#DIV/0!</v>
      </c>
      <c r="Q770" t="str">
        <f t="shared" si="70"/>
        <v>publishing</v>
      </c>
      <c r="R770" t="str">
        <f t="shared" si="71"/>
        <v>fiction</v>
      </c>
      <c r="S770" s="13">
        <f t="shared" ref="S770:S833" si="72">(((J770/60)/60)/24)+DATE(1970,1,1)</f>
        <v>41594.207060185188</v>
      </c>
      <c r="T770" s="13">
        <f t="shared" ref="T770:T833" si="73">(((I770/60)/60)/24)+DATE(1970,1,1)</f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4">E771/D771</f>
        <v>0.41399999999999998</v>
      </c>
      <c r="P771" s="8">
        <f t="shared" ref="P771:P834" si="75">E771/L771</f>
        <v>31.846153846153847</v>
      </c>
      <c r="Q771" t="str">
        <f t="shared" ref="Q771:Q834" si="76">LEFT(N771,FIND("/",N771)-1)</f>
        <v>publishing</v>
      </c>
      <c r="R771" t="str">
        <f t="shared" ref="R771:R834" si="77">RIGHT(N771,LEN(N771)-FIND("/",N771))</f>
        <v>fiction</v>
      </c>
      <c r="S771" s="13">
        <f t="shared" si="72"/>
        <v>41604.996458333335</v>
      </c>
      <c r="T771" s="13">
        <f t="shared" si="73"/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4"/>
        <v>0</v>
      </c>
      <c r="P772" s="8" t="e">
        <f t="shared" si="75"/>
        <v>#DIV/0!</v>
      </c>
      <c r="Q772" t="str">
        <f t="shared" si="76"/>
        <v>publishing</v>
      </c>
      <c r="R772" t="str">
        <f t="shared" si="77"/>
        <v>fiction</v>
      </c>
      <c r="S772" s="13">
        <f t="shared" si="72"/>
        <v>41289.999641203707</v>
      </c>
      <c r="T772" s="13">
        <f t="shared" si="73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4"/>
        <v>2.631578947368421E-4</v>
      </c>
      <c r="P773" s="8">
        <f t="shared" si="75"/>
        <v>10</v>
      </c>
      <c r="Q773" t="str">
        <f t="shared" si="76"/>
        <v>publishing</v>
      </c>
      <c r="R773" t="str">
        <f t="shared" si="77"/>
        <v>fiction</v>
      </c>
      <c r="S773" s="13">
        <f t="shared" si="72"/>
        <v>42349.824097222227</v>
      </c>
      <c r="T773" s="13">
        <f t="shared" si="73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4"/>
        <v>3.3333333333333333E-2</v>
      </c>
      <c r="P774" s="8">
        <f t="shared" si="75"/>
        <v>50</v>
      </c>
      <c r="Q774" t="str">
        <f t="shared" si="76"/>
        <v>publishing</v>
      </c>
      <c r="R774" t="str">
        <f t="shared" si="77"/>
        <v>fiction</v>
      </c>
      <c r="S774" s="13">
        <f t="shared" si="72"/>
        <v>40068.056932870371</v>
      </c>
      <c r="T774" s="13">
        <f t="shared" si="73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4"/>
        <v>8.5129023676509714E-3</v>
      </c>
      <c r="P775" s="8">
        <f t="shared" si="75"/>
        <v>16</v>
      </c>
      <c r="Q775" t="str">
        <f t="shared" si="76"/>
        <v>publishing</v>
      </c>
      <c r="R775" t="str">
        <f t="shared" si="77"/>
        <v>fiction</v>
      </c>
      <c r="S775" s="13">
        <f t="shared" si="72"/>
        <v>42100.735937499994</v>
      </c>
      <c r="T775" s="13">
        <f t="shared" si="73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4"/>
        <v>0.70199999999999996</v>
      </c>
      <c r="P776" s="8">
        <f t="shared" si="75"/>
        <v>39</v>
      </c>
      <c r="Q776" t="str">
        <f t="shared" si="76"/>
        <v>publishing</v>
      </c>
      <c r="R776" t="str">
        <f t="shared" si="77"/>
        <v>fiction</v>
      </c>
      <c r="S776" s="13">
        <f t="shared" si="72"/>
        <v>41663.780300925922</v>
      </c>
      <c r="T776" s="13">
        <f t="shared" si="73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4"/>
        <v>1.7000000000000001E-2</v>
      </c>
      <c r="P777" s="8">
        <f t="shared" si="75"/>
        <v>34</v>
      </c>
      <c r="Q777" t="str">
        <f t="shared" si="76"/>
        <v>publishing</v>
      </c>
      <c r="R777" t="str">
        <f t="shared" si="77"/>
        <v>fiction</v>
      </c>
      <c r="S777" s="13">
        <f t="shared" si="72"/>
        <v>40863.060127314813</v>
      </c>
      <c r="T777" s="13">
        <f t="shared" si="73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4"/>
        <v>0.51400000000000001</v>
      </c>
      <c r="P778" s="8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3">
        <f t="shared" si="72"/>
        <v>42250.685706018514</v>
      </c>
      <c r="T778" s="13">
        <f t="shared" si="73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4"/>
        <v>7.0000000000000001E-3</v>
      </c>
      <c r="P779" s="8">
        <f t="shared" si="75"/>
        <v>7</v>
      </c>
      <c r="Q779" t="str">
        <f t="shared" si="76"/>
        <v>publishing</v>
      </c>
      <c r="R779" t="str">
        <f t="shared" si="77"/>
        <v>fiction</v>
      </c>
      <c r="S779" s="13">
        <f t="shared" si="72"/>
        <v>41456.981215277774</v>
      </c>
      <c r="T779" s="13">
        <f t="shared" si="73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4"/>
        <v>4.0000000000000001E-3</v>
      </c>
      <c r="P780" s="8">
        <f t="shared" si="75"/>
        <v>2</v>
      </c>
      <c r="Q780" t="str">
        <f t="shared" si="76"/>
        <v>publishing</v>
      </c>
      <c r="R780" t="str">
        <f t="shared" si="77"/>
        <v>fiction</v>
      </c>
      <c r="S780" s="13">
        <f t="shared" si="72"/>
        <v>41729.702314814815</v>
      </c>
      <c r="T780" s="13">
        <f t="shared" si="73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4"/>
        <v>2.6666666666666668E-2</v>
      </c>
      <c r="P781" s="8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3">
        <f t="shared" si="72"/>
        <v>40436.68408564815</v>
      </c>
      <c r="T781" s="13">
        <f t="shared" si="73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4"/>
        <v>1.04</v>
      </c>
      <c r="P782" s="8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3">
        <f t="shared" si="72"/>
        <v>40636.673900462964</v>
      </c>
      <c r="T782" s="13">
        <f t="shared" si="73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4"/>
        <v>1.3315375</v>
      </c>
      <c r="P783" s="8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3">
        <f t="shared" si="72"/>
        <v>41403.000856481485</v>
      </c>
      <c r="T783" s="13">
        <f t="shared" si="73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4"/>
        <v>1</v>
      </c>
      <c r="P784" s="8">
        <f t="shared" si="75"/>
        <v>50</v>
      </c>
      <c r="Q784" t="str">
        <f t="shared" si="76"/>
        <v>music</v>
      </c>
      <c r="R784" t="str">
        <f t="shared" si="77"/>
        <v>rock</v>
      </c>
      <c r="S784" s="13">
        <f t="shared" si="72"/>
        <v>41116.758125</v>
      </c>
      <c r="T784" s="13">
        <f t="shared" si="73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4"/>
        <v>1.4813333333333334</v>
      </c>
      <c r="P785" s="8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3">
        <f t="shared" si="72"/>
        <v>40987.773715277777</v>
      </c>
      <c r="T785" s="13">
        <f t="shared" si="73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4"/>
        <v>1.0249999999999999</v>
      </c>
      <c r="P786" s="8">
        <f t="shared" si="75"/>
        <v>102.5</v>
      </c>
      <c r="Q786" t="str">
        <f t="shared" si="76"/>
        <v>music</v>
      </c>
      <c r="R786" t="str">
        <f t="shared" si="77"/>
        <v>rock</v>
      </c>
      <c r="S786" s="13">
        <f t="shared" si="72"/>
        <v>41675.149525462963</v>
      </c>
      <c r="T786" s="13">
        <f t="shared" si="73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4"/>
        <v>1.8062799999999999</v>
      </c>
      <c r="P787" s="8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3">
        <f t="shared" si="72"/>
        <v>41303.593923611108</v>
      </c>
      <c r="T787" s="13">
        <f t="shared" si="73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4"/>
        <v>1.4279999999999999</v>
      </c>
      <c r="P788" s="8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3">
        <f t="shared" si="72"/>
        <v>40983.055949074071</v>
      </c>
      <c r="T788" s="13">
        <f t="shared" si="73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4"/>
        <v>1.1416666666666666</v>
      </c>
      <c r="P789" s="8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3">
        <f t="shared" si="72"/>
        <v>41549.627615740741</v>
      </c>
      <c r="T789" s="13">
        <f t="shared" si="73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4"/>
        <v>2.03505</v>
      </c>
      <c r="P790" s="8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3">
        <f t="shared" si="72"/>
        <v>41059.006805555553</v>
      </c>
      <c r="T790" s="13">
        <f t="shared" si="73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4"/>
        <v>1.0941176470588236</v>
      </c>
      <c r="P791" s="8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3">
        <f t="shared" si="72"/>
        <v>41277.186111111114</v>
      </c>
      <c r="T791" s="13">
        <f t="shared" si="73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4"/>
        <v>1.443746</v>
      </c>
      <c r="P792" s="8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3">
        <f t="shared" si="72"/>
        <v>41276.047905092593</v>
      </c>
      <c r="T792" s="13">
        <f t="shared" si="73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4"/>
        <v>1.0386666666666666</v>
      </c>
      <c r="P793" s="8">
        <f t="shared" si="75"/>
        <v>60.859375</v>
      </c>
      <c r="Q793" t="str">
        <f t="shared" si="76"/>
        <v>music</v>
      </c>
      <c r="R793" t="str">
        <f t="shared" si="77"/>
        <v>rock</v>
      </c>
      <c r="S793" s="13">
        <f t="shared" si="72"/>
        <v>41557.780624999999</v>
      </c>
      <c r="T793" s="13">
        <f t="shared" si="73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4"/>
        <v>1.0044440000000001</v>
      </c>
      <c r="P794" s="8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3">
        <f t="shared" si="72"/>
        <v>41555.873645833337</v>
      </c>
      <c r="T794" s="13">
        <f t="shared" si="73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4"/>
        <v>1.0277927272727272</v>
      </c>
      <c r="P795" s="8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3">
        <f t="shared" si="72"/>
        <v>41442.741249999999</v>
      </c>
      <c r="T795" s="13">
        <f t="shared" si="73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4"/>
        <v>1.0531250000000001</v>
      </c>
      <c r="P796" s="8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3">
        <f t="shared" si="72"/>
        <v>40736.115011574075</v>
      </c>
      <c r="T796" s="13">
        <f t="shared" si="73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4"/>
        <v>1.1178571428571429</v>
      </c>
      <c r="P797" s="8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3">
        <f t="shared" si="72"/>
        <v>40963.613032407404</v>
      </c>
      <c r="T797" s="13">
        <f t="shared" si="73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4"/>
        <v>1.0135000000000001</v>
      </c>
      <c r="P798" s="8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3">
        <f t="shared" si="72"/>
        <v>41502.882928240739</v>
      </c>
      <c r="T798" s="13">
        <f t="shared" si="73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4"/>
        <v>1.0753333333333333</v>
      </c>
      <c r="P799" s="8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3">
        <f t="shared" si="72"/>
        <v>40996.994074074071</v>
      </c>
      <c r="T799" s="13">
        <f t="shared" si="73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4"/>
        <v>1.1488571428571428</v>
      </c>
      <c r="P800" s="8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3">
        <f t="shared" si="72"/>
        <v>41882.590127314819</v>
      </c>
      <c r="T800" s="13">
        <f t="shared" si="73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4"/>
        <v>1.0002</v>
      </c>
      <c r="P801" s="8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3">
        <f t="shared" si="72"/>
        <v>40996.667199074072</v>
      </c>
      <c r="T801" s="13">
        <f t="shared" si="73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4"/>
        <v>1.5213333333333334</v>
      </c>
      <c r="P802" s="8">
        <f t="shared" si="75"/>
        <v>40.75</v>
      </c>
      <c r="Q802" t="str">
        <f t="shared" si="76"/>
        <v>music</v>
      </c>
      <c r="R802" t="str">
        <f t="shared" si="77"/>
        <v>rock</v>
      </c>
      <c r="S802" s="13">
        <f t="shared" si="72"/>
        <v>41863.433495370373</v>
      </c>
      <c r="T802" s="13">
        <f t="shared" si="73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4"/>
        <v>1.1152149999999998</v>
      </c>
      <c r="P803" s="8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3">
        <f t="shared" si="72"/>
        <v>40695.795370370368</v>
      </c>
      <c r="T803" s="13">
        <f t="shared" si="73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4"/>
        <v>1.0133333333333334</v>
      </c>
      <c r="P804" s="8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3">
        <f t="shared" si="72"/>
        <v>41123.022268518522</v>
      </c>
      <c r="T804" s="13">
        <f t="shared" si="73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4"/>
        <v>1.232608695652174</v>
      </c>
      <c r="P805" s="8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3">
        <f t="shared" si="72"/>
        <v>40665.949976851851</v>
      </c>
      <c r="T805" s="13">
        <f t="shared" si="73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4"/>
        <v>1</v>
      </c>
      <c r="P806" s="8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3">
        <f t="shared" si="72"/>
        <v>40730.105625000004</v>
      </c>
      <c r="T806" s="13">
        <f t="shared" si="73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4"/>
        <v>1.05</v>
      </c>
      <c r="P807" s="8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3">
        <f t="shared" si="72"/>
        <v>40690.823055555556</v>
      </c>
      <c r="T807" s="13">
        <f t="shared" si="73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4"/>
        <v>1.0443750000000001</v>
      </c>
      <c r="P808" s="8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3">
        <f t="shared" si="72"/>
        <v>40763.691423611112</v>
      </c>
      <c r="T808" s="13">
        <f t="shared" si="73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4"/>
        <v>1.05125</v>
      </c>
      <c r="P809" s="8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3">
        <f t="shared" si="72"/>
        <v>42759.628599537042</v>
      </c>
      <c r="T809" s="13">
        <f t="shared" si="73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4"/>
        <v>1</v>
      </c>
      <c r="P810" s="8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3">
        <f t="shared" si="72"/>
        <v>41962.100532407407</v>
      </c>
      <c r="T810" s="13">
        <f t="shared" si="73"/>
        <v>41995.207638888889</v>
      </c>
    </row>
    <row r="811" spans="1:20" ht="28.8" x14ac:dyDescent="0.55000000000000004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4"/>
        <v>1.03775</v>
      </c>
      <c r="P811" s="8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3">
        <f t="shared" si="72"/>
        <v>41628.833680555559</v>
      </c>
      <c r="T811" s="13">
        <f t="shared" si="73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4"/>
        <v>1.05</v>
      </c>
      <c r="P812" s="8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3">
        <f t="shared" si="72"/>
        <v>41123.056273148148</v>
      </c>
      <c r="T812" s="13">
        <f t="shared" si="73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4"/>
        <v>1.04</v>
      </c>
      <c r="P813" s="8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3">
        <f t="shared" si="72"/>
        <v>41443.643541666665</v>
      </c>
      <c r="T813" s="13">
        <f t="shared" si="73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4"/>
        <v>1.5183333333333333</v>
      </c>
      <c r="P814" s="8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3">
        <f t="shared" si="72"/>
        <v>41282.017962962964</v>
      </c>
      <c r="T814" s="13">
        <f t="shared" si="73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4"/>
        <v>1.59996</v>
      </c>
      <c r="P815" s="8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3">
        <f t="shared" si="72"/>
        <v>41080.960243055553</v>
      </c>
      <c r="T815" s="13">
        <f t="shared" si="73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4"/>
        <v>1.2729999999999999</v>
      </c>
      <c r="P816" s="8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3">
        <f t="shared" si="72"/>
        <v>40679.743067129632</v>
      </c>
      <c r="T816" s="13">
        <f t="shared" si="73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4"/>
        <v>1.07</v>
      </c>
      <c r="P817" s="8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3">
        <f t="shared" si="72"/>
        <v>41914.917858796296</v>
      </c>
      <c r="T817" s="13">
        <f t="shared" si="73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4"/>
        <v>1.1512214285714286</v>
      </c>
      <c r="P818" s="8">
        <f t="shared" si="75"/>
        <v>39.31</v>
      </c>
      <c r="Q818" t="str">
        <f t="shared" si="76"/>
        <v>music</v>
      </c>
      <c r="R818" t="str">
        <f t="shared" si="77"/>
        <v>rock</v>
      </c>
      <c r="S818" s="13">
        <f t="shared" si="72"/>
        <v>41341.870868055557</v>
      </c>
      <c r="T818" s="13">
        <f t="shared" si="73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4"/>
        <v>1.3711066666666665</v>
      </c>
      <c r="P819" s="8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3">
        <f t="shared" si="72"/>
        <v>40925.599664351852</v>
      </c>
      <c r="T819" s="13">
        <f t="shared" si="73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4"/>
        <v>1.5571428571428572</v>
      </c>
      <c r="P820" s="8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3">
        <f t="shared" si="72"/>
        <v>41120.882881944446</v>
      </c>
      <c r="T820" s="13">
        <f t="shared" si="73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4"/>
        <v>1.0874999999999999</v>
      </c>
      <c r="P821" s="8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3">
        <f t="shared" si="72"/>
        <v>41619.998310185183</v>
      </c>
      <c r="T821" s="13">
        <f t="shared" si="73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4"/>
        <v>1.3405</v>
      </c>
      <c r="P822" s="8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3">
        <f t="shared" si="72"/>
        <v>41768.841921296298</v>
      </c>
      <c r="T822" s="13">
        <f t="shared" si="73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4"/>
        <v>1</v>
      </c>
      <c r="P823" s="8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3">
        <f t="shared" si="72"/>
        <v>42093.922048611115</v>
      </c>
      <c r="T823" s="13">
        <f t="shared" si="73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4"/>
        <v>1.1916666666666667</v>
      </c>
      <c r="P824" s="8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3">
        <f t="shared" si="72"/>
        <v>41157.947337962964</v>
      </c>
      <c r="T824" s="13">
        <f t="shared" si="73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4"/>
        <v>1.7949999999999999</v>
      </c>
      <c r="P825" s="8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3">
        <f t="shared" si="72"/>
        <v>42055.972824074073</v>
      </c>
      <c r="T825" s="13">
        <f t="shared" si="73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4"/>
        <v>1.3438124999999999</v>
      </c>
      <c r="P826" s="8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3">
        <f t="shared" si="72"/>
        <v>40250.242106481484</v>
      </c>
      <c r="T826" s="13">
        <f t="shared" si="73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4"/>
        <v>1.0043200000000001</v>
      </c>
      <c r="P827" s="8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3">
        <f t="shared" si="72"/>
        <v>41186.306527777779</v>
      </c>
      <c r="T827" s="13">
        <f t="shared" si="73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4"/>
        <v>1.0145454545454546</v>
      </c>
      <c r="P828" s="8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3">
        <f t="shared" si="72"/>
        <v>40973.038541666669</v>
      </c>
      <c r="T828" s="13">
        <f t="shared" si="73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4"/>
        <v>1.0333333333333334</v>
      </c>
      <c r="P829" s="8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3">
        <f t="shared" si="72"/>
        <v>40927.473460648151</v>
      </c>
      <c r="T829" s="13">
        <f t="shared" si="73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4"/>
        <v>1.07</v>
      </c>
      <c r="P830" s="8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3">
        <f t="shared" si="72"/>
        <v>41073.050717592596</v>
      </c>
      <c r="T830" s="13">
        <f t="shared" si="73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4"/>
        <v>1.04</v>
      </c>
      <c r="P831" s="8">
        <f t="shared" si="75"/>
        <v>32.5</v>
      </c>
      <c r="Q831" t="str">
        <f t="shared" si="76"/>
        <v>music</v>
      </c>
      <c r="R831" t="str">
        <f t="shared" si="77"/>
        <v>rock</v>
      </c>
      <c r="S831" s="13">
        <f t="shared" si="72"/>
        <v>42504.801388888889</v>
      </c>
      <c r="T831" s="13">
        <f t="shared" si="73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4"/>
        <v>1.0783333333333334</v>
      </c>
      <c r="P832" s="8">
        <f t="shared" si="75"/>
        <v>60.65625</v>
      </c>
      <c r="Q832" t="str">
        <f t="shared" si="76"/>
        <v>music</v>
      </c>
      <c r="R832" t="str">
        <f t="shared" si="77"/>
        <v>rock</v>
      </c>
      <c r="S832" s="13">
        <f t="shared" si="72"/>
        <v>41325.525752314818</v>
      </c>
      <c r="T832" s="13">
        <f t="shared" si="73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4"/>
        <v>2.3333333333333335</v>
      </c>
      <c r="P833" s="8">
        <f t="shared" si="75"/>
        <v>175</v>
      </c>
      <c r="Q833" t="str">
        <f t="shared" si="76"/>
        <v>music</v>
      </c>
      <c r="R833" t="str">
        <f t="shared" si="77"/>
        <v>rock</v>
      </c>
      <c r="S833" s="13">
        <f t="shared" si="72"/>
        <v>40996.646921296298</v>
      </c>
      <c r="T833" s="13">
        <f t="shared" si="73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4"/>
        <v>1.0060706666666666</v>
      </c>
      <c r="P834" s="8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3">
        <f t="shared" ref="S834:S897" si="78">(((J834/60)/60)/24)+DATE(1970,1,1)</f>
        <v>40869.675173611111</v>
      </c>
      <c r="T834" s="13">
        <f t="shared" ref="T834:T897" si="79">(((I834/60)/60)/24)+DATE(1970,1,1)</f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0">E835/D835</f>
        <v>1.0166666666666666</v>
      </c>
      <c r="P835" s="8">
        <f t="shared" ref="P835:P898" si="81">E835/L835</f>
        <v>148.78048780487805</v>
      </c>
      <c r="Q835" t="str">
        <f t="shared" ref="Q835:Q898" si="82">LEFT(N835,FIND("/",N835)-1)</f>
        <v>music</v>
      </c>
      <c r="R835" t="str">
        <f t="shared" ref="R835:R898" si="83">RIGHT(N835,LEN(N835)-FIND("/",N835))</f>
        <v>rock</v>
      </c>
      <c r="S835" s="13">
        <f t="shared" si="78"/>
        <v>41718.878182870372</v>
      </c>
      <c r="T835" s="13">
        <f t="shared" si="79"/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0"/>
        <v>1.3101818181818181</v>
      </c>
      <c r="P836" s="8">
        <f t="shared" si="81"/>
        <v>96.08</v>
      </c>
      <c r="Q836" t="str">
        <f t="shared" si="82"/>
        <v>music</v>
      </c>
      <c r="R836" t="str">
        <f t="shared" si="83"/>
        <v>rock</v>
      </c>
      <c r="S836" s="13">
        <f t="shared" si="78"/>
        <v>41422.822824074072</v>
      </c>
      <c r="T836" s="13">
        <f t="shared" si="79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0"/>
        <v>1.1725000000000001</v>
      </c>
      <c r="P837" s="8">
        <f t="shared" si="81"/>
        <v>58.625</v>
      </c>
      <c r="Q837" t="str">
        <f t="shared" si="82"/>
        <v>music</v>
      </c>
      <c r="R837" t="str">
        <f t="shared" si="83"/>
        <v>rock</v>
      </c>
      <c r="S837" s="13">
        <f t="shared" si="78"/>
        <v>41005.45784722222</v>
      </c>
      <c r="T837" s="13">
        <f t="shared" si="79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0"/>
        <v>1.009304</v>
      </c>
      <c r="P838" s="8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3">
        <f t="shared" si="78"/>
        <v>41524.056921296295</v>
      </c>
      <c r="T838" s="13">
        <f t="shared" si="79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0"/>
        <v>1.218</v>
      </c>
      <c r="P839" s="8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3">
        <f t="shared" si="78"/>
        <v>41730.998402777775</v>
      </c>
      <c r="T839" s="13">
        <f t="shared" si="79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0"/>
        <v>1.454</v>
      </c>
      <c r="P840" s="8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3">
        <f t="shared" si="78"/>
        <v>40895.897974537038</v>
      </c>
      <c r="T840" s="13">
        <f t="shared" si="79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0"/>
        <v>1.166166</v>
      </c>
      <c r="P841" s="8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3">
        <f t="shared" si="78"/>
        <v>41144.763379629629</v>
      </c>
      <c r="T841" s="13">
        <f t="shared" si="79"/>
        <v>41174.763379629629</v>
      </c>
    </row>
    <row r="842" spans="1:20" ht="28.8" x14ac:dyDescent="0.55000000000000004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0"/>
        <v>1.2041660000000001</v>
      </c>
      <c r="P842" s="8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3">
        <f t="shared" si="78"/>
        <v>42607.226701388892</v>
      </c>
      <c r="T842" s="13">
        <f t="shared" si="79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0"/>
        <v>1.0132000000000001</v>
      </c>
      <c r="P843" s="8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3">
        <f t="shared" si="78"/>
        <v>41923.838692129626</v>
      </c>
      <c r="T843" s="13">
        <f t="shared" si="79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0"/>
        <v>1.0431999999999999</v>
      </c>
      <c r="P844" s="8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3">
        <f t="shared" si="78"/>
        <v>41526.592395833337</v>
      </c>
      <c r="T844" s="13">
        <f t="shared" si="79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0"/>
        <v>2.6713333333333331</v>
      </c>
      <c r="P845" s="8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3">
        <f t="shared" si="78"/>
        <v>42695.257870370369</v>
      </c>
      <c r="T845" s="13">
        <f t="shared" si="79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0"/>
        <v>1.9413333333333334</v>
      </c>
      <c r="P846" s="8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3">
        <f t="shared" si="78"/>
        <v>41905.684629629628</v>
      </c>
      <c r="T846" s="13">
        <f t="shared" si="79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0"/>
        <v>1.203802</v>
      </c>
      <c r="P847" s="8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3">
        <f t="shared" si="78"/>
        <v>42578.205972222218</v>
      </c>
      <c r="T847" s="13">
        <f t="shared" si="79"/>
        <v>42618.165972222225</v>
      </c>
    </row>
    <row r="848" spans="1:20" ht="28.8" x14ac:dyDescent="0.55000000000000004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0"/>
        <v>1.2200090909090908</v>
      </c>
      <c r="P848" s="8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3">
        <f t="shared" si="78"/>
        <v>41694.391840277778</v>
      </c>
      <c r="T848" s="13">
        <f t="shared" si="79"/>
        <v>41708.583333333336</v>
      </c>
    </row>
    <row r="849" spans="1:20" x14ac:dyDescent="0.55000000000000004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0"/>
        <v>1</v>
      </c>
      <c r="P849" s="8">
        <f t="shared" si="81"/>
        <v>10</v>
      </c>
      <c r="Q849" t="str">
        <f t="shared" si="82"/>
        <v>music</v>
      </c>
      <c r="R849" t="str">
        <f t="shared" si="83"/>
        <v>metal</v>
      </c>
      <c r="S849" s="13">
        <f t="shared" si="78"/>
        <v>42165.79833333334</v>
      </c>
      <c r="T849" s="13">
        <f t="shared" si="79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0"/>
        <v>1</v>
      </c>
      <c r="P850" s="8">
        <f t="shared" si="81"/>
        <v>18.75</v>
      </c>
      <c r="Q850" t="str">
        <f t="shared" si="82"/>
        <v>music</v>
      </c>
      <c r="R850" t="str">
        <f t="shared" si="83"/>
        <v>metal</v>
      </c>
      <c r="S850" s="13">
        <f t="shared" si="78"/>
        <v>42078.792048611111</v>
      </c>
      <c r="T850" s="13">
        <f t="shared" si="79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0"/>
        <v>1.1990000000000001</v>
      </c>
      <c r="P851" s="8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3">
        <f t="shared" si="78"/>
        <v>42051.148888888885</v>
      </c>
      <c r="T851" s="13">
        <f t="shared" si="79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0"/>
        <v>1.55175</v>
      </c>
      <c r="P852" s="8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3">
        <f t="shared" si="78"/>
        <v>42452.827743055561</v>
      </c>
      <c r="T852" s="13">
        <f t="shared" si="79"/>
        <v>42485.207638888889</v>
      </c>
    </row>
    <row r="853" spans="1:20" ht="28.8" x14ac:dyDescent="0.55000000000000004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0"/>
        <v>1.3045</v>
      </c>
      <c r="P853" s="8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3">
        <f t="shared" si="78"/>
        <v>42522.880243055552</v>
      </c>
      <c r="T853" s="13">
        <f t="shared" si="79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0"/>
        <v>1.0497142857142858</v>
      </c>
      <c r="P854" s="8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3">
        <f t="shared" si="78"/>
        <v>42656.805497685185</v>
      </c>
      <c r="T854" s="13">
        <f t="shared" si="79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0"/>
        <v>1</v>
      </c>
      <c r="P855" s="8">
        <f t="shared" si="81"/>
        <v>30</v>
      </c>
      <c r="Q855" t="str">
        <f t="shared" si="82"/>
        <v>music</v>
      </c>
      <c r="R855" t="str">
        <f t="shared" si="83"/>
        <v>metal</v>
      </c>
      <c r="S855" s="13">
        <f t="shared" si="78"/>
        <v>42021.832280092596</v>
      </c>
      <c r="T855" s="13">
        <f t="shared" si="79"/>
        <v>42051.832280092596</v>
      </c>
    </row>
    <row r="856" spans="1:20" ht="28.8" x14ac:dyDescent="0.55000000000000004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0"/>
        <v>1.1822050359712231</v>
      </c>
      <c r="P856" s="8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3">
        <f t="shared" si="78"/>
        <v>42702.212337962963</v>
      </c>
      <c r="T856" s="13">
        <f t="shared" si="79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0"/>
        <v>1.0344827586206897</v>
      </c>
      <c r="P857" s="8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3">
        <f t="shared" si="78"/>
        <v>42545.125196759262</v>
      </c>
      <c r="T857" s="13">
        <f t="shared" si="79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0"/>
        <v>2.1800000000000002</v>
      </c>
      <c r="P858" s="8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3">
        <f t="shared" si="78"/>
        <v>42609.311990740738</v>
      </c>
      <c r="T858" s="13">
        <f t="shared" si="79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0"/>
        <v>1</v>
      </c>
      <c r="P859" s="8">
        <f t="shared" si="81"/>
        <v>50</v>
      </c>
      <c r="Q859" t="str">
        <f t="shared" si="82"/>
        <v>music</v>
      </c>
      <c r="R859" t="str">
        <f t="shared" si="83"/>
        <v>metal</v>
      </c>
      <c r="S859" s="13">
        <f t="shared" si="78"/>
        <v>42291.581377314811</v>
      </c>
      <c r="T859" s="13">
        <f t="shared" si="79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0"/>
        <v>1.4400583333333332</v>
      </c>
      <c r="P860" s="8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3">
        <f t="shared" si="78"/>
        <v>42079.745578703703</v>
      </c>
      <c r="T860" s="13">
        <f t="shared" si="79"/>
        <v>42109.957638888889</v>
      </c>
    </row>
    <row r="861" spans="1:20" ht="28.8" x14ac:dyDescent="0.55000000000000004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0"/>
        <v>1.0467500000000001</v>
      </c>
      <c r="P861" s="8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3">
        <f t="shared" si="78"/>
        <v>42128.820231481484</v>
      </c>
      <c r="T861" s="13">
        <f t="shared" si="79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0"/>
        <v>0.18142857142857144</v>
      </c>
      <c r="P862" s="8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3">
        <f t="shared" si="78"/>
        <v>41570.482789351852</v>
      </c>
      <c r="T862" s="13">
        <f t="shared" si="79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0"/>
        <v>2.2444444444444444E-2</v>
      </c>
      <c r="P863" s="8">
        <f t="shared" si="81"/>
        <v>50.5</v>
      </c>
      <c r="Q863" t="str">
        <f t="shared" si="82"/>
        <v>music</v>
      </c>
      <c r="R863" t="str">
        <f t="shared" si="83"/>
        <v>jazz</v>
      </c>
      <c r="S863" s="13">
        <f t="shared" si="78"/>
        <v>42599.965324074074</v>
      </c>
      <c r="T863" s="13">
        <f t="shared" si="79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0"/>
        <v>3.3999999999999998E-3</v>
      </c>
      <c r="P864" s="8">
        <f t="shared" si="81"/>
        <v>42.5</v>
      </c>
      <c r="Q864" t="str">
        <f t="shared" si="82"/>
        <v>music</v>
      </c>
      <c r="R864" t="str">
        <f t="shared" si="83"/>
        <v>jazz</v>
      </c>
      <c r="S864" s="13">
        <f t="shared" si="78"/>
        <v>41559.5549537037</v>
      </c>
      <c r="T864" s="13">
        <f t="shared" si="79"/>
        <v>41589.596620370372</v>
      </c>
    </row>
    <row r="865" spans="1:20" ht="28.8" x14ac:dyDescent="0.55000000000000004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0"/>
        <v>4.4999999999999998E-2</v>
      </c>
      <c r="P865" s="8">
        <f t="shared" si="81"/>
        <v>18</v>
      </c>
      <c r="Q865" t="str">
        <f t="shared" si="82"/>
        <v>music</v>
      </c>
      <c r="R865" t="str">
        <f t="shared" si="83"/>
        <v>jazz</v>
      </c>
      <c r="S865" s="13">
        <f t="shared" si="78"/>
        <v>40921.117662037039</v>
      </c>
      <c r="T865" s="13">
        <f t="shared" si="79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0"/>
        <v>0.41538461538461541</v>
      </c>
      <c r="P866" s="8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3">
        <f t="shared" si="78"/>
        <v>41541.106921296298</v>
      </c>
      <c r="T866" s="13">
        <f t="shared" si="79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0"/>
        <v>2.0454545454545454E-2</v>
      </c>
      <c r="P867" s="8">
        <f t="shared" si="81"/>
        <v>22.5</v>
      </c>
      <c r="Q867" t="str">
        <f t="shared" si="82"/>
        <v>music</v>
      </c>
      <c r="R867" t="str">
        <f t="shared" si="83"/>
        <v>jazz</v>
      </c>
      <c r="S867" s="13">
        <f t="shared" si="78"/>
        <v>41230.77311342593</v>
      </c>
      <c r="T867" s="13">
        <f t="shared" si="79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0"/>
        <v>0.18285714285714286</v>
      </c>
      <c r="P868" s="8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3">
        <f t="shared" si="78"/>
        <v>42025.637939814813</v>
      </c>
      <c r="T868" s="13">
        <f t="shared" si="79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0"/>
        <v>0.2402</v>
      </c>
      <c r="P869" s="8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3">
        <f t="shared" si="78"/>
        <v>40088.105393518519</v>
      </c>
      <c r="T869" s="13">
        <f t="shared" si="79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0"/>
        <v>1.1111111111111111E-3</v>
      </c>
      <c r="P870" s="8">
        <f t="shared" si="81"/>
        <v>50</v>
      </c>
      <c r="Q870" t="str">
        <f t="shared" si="82"/>
        <v>music</v>
      </c>
      <c r="R870" t="str">
        <f t="shared" si="83"/>
        <v>jazz</v>
      </c>
      <c r="S870" s="13">
        <f t="shared" si="78"/>
        <v>41616.027754629627</v>
      </c>
      <c r="T870" s="13">
        <f t="shared" si="79"/>
        <v>41646.027754629627</v>
      </c>
    </row>
    <row r="871" spans="1:20" ht="43.2" x14ac:dyDescent="0.55000000000000004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0"/>
        <v>0.11818181818181818</v>
      </c>
      <c r="P871" s="8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3">
        <f t="shared" si="78"/>
        <v>41342.845567129632</v>
      </c>
      <c r="T871" s="13">
        <f t="shared" si="79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0"/>
        <v>3.0999999999999999E-3</v>
      </c>
      <c r="P872" s="8">
        <f t="shared" si="81"/>
        <v>12.4</v>
      </c>
      <c r="Q872" t="str">
        <f t="shared" si="82"/>
        <v>music</v>
      </c>
      <c r="R872" t="str">
        <f t="shared" si="83"/>
        <v>jazz</v>
      </c>
      <c r="S872" s="13">
        <f t="shared" si="78"/>
        <v>41488.022256944445</v>
      </c>
      <c r="T872" s="13">
        <f t="shared" si="79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0"/>
        <v>5.4166666666666669E-2</v>
      </c>
      <c r="P873" s="8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3">
        <f t="shared" si="78"/>
        <v>41577.561284722222</v>
      </c>
      <c r="T873" s="13">
        <f t="shared" si="79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0"/>
        <v>8.1250000000000003E-3</v>
      </c>
      <c r="P874" s="8">
        <f t="shared" si="81"/>
        <v>32.5</v>
      </c>
      <c r="Q874" t="str">
        <f t="shared" si="82"/>
        <v>music</v>
      </c>
      <c r="R874" t="str">
        <f t="shared" si="83"/>
        <v>jazz</v>
      </c>
      <c r="S874" s="13">
        <f t="shared" si="78"/>
        <v>40567.825543981482</v>
      </c>
      <c r="T874" s="13">
        <f t="shared" si="79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0"/>
        <v>1.2857142857142857E-2</v>
      </c>
      <c r="P875" s="8">
        <f t="shared" si="81"/>
        <v>9</v>
      </c>
      <c r="Q875" t="str">
        <f t="shared" si="82"/>
        <v>music</v>
      </c>
      <c r="R875" t="str">
        <f t="shared" si="83"/>
        <v>jazz</v>
      </c>
      <c r="S875" s="13">
        <f t="shared" si="78"/>
        <v>41184.167129629634</v>
      </c>
      <c r="T875" s="13">
        <f t="shared" si="79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0"/>
        <v>0.24333333333333335</v>
      </c>
      <c r="P876" s="8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3">
        <f t="shared" si="78"/>
        <v>41368.583726851852</v>
      </c>
      <c r="T876" s="13">
        <f t="shared" si="79"/>
        <v>41398.583726851852</v>
      </c>
    </row>
    <row r="877" spans="1:20" ht="43.2" x14ac:dyDescent="0.55000000000000004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0"/>
        <v>0</v>
      </c>
      <c r="P877" s="8" t="e">
        <f t="shared" si="81"/>
        <v>#DIV/0!</v>
      </c>
      <c r="Q877" t="str">
        <f t="shared" si="82"/>
        <v>music</v>
      </c>
      <c r="R877" t="str">
        <f t="shared" si="83"/>
        <v>jazz</v>
      </c>
      <c r="S877" s="13">
        <f t="shared" si="78"/>
        <v>42248.723738425921</v>
      </c>
      <c r="T877" s="13">
        <f t="shared" si="79"/>
        <v>42268.723738425921</v>
      </c>
    </row>
    <row r="878" spans="1:20" x14ac:dyDescent="0.55000000000000004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0"/>
        <v>0.40799492385786801</v>
      </c>
      <c r="P878" s="8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3">
        <f t="shared" si="78"/>
        <v>41276.496840277774</v>
      </c>
      <c r="T878" s="13">
        <f t="shared" si="79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0"/>
        <v>0.67549999999999999</v>
      </c>
      <c r="P879" s="8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3">
        <f t="shared" si="78"/>
        <v>41597.788888888892</v>
      </c>
      <c r="T879" s="13">
        <f t="shared" si="79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0"/>
        <v>1.2999999999999999E-2</v>
      </c>
      <c r="P880" s="8">
        <f t="shared" si="81"/>
        <v>32.5</v>
      </c>
      <c r="Q880" t="str">
        <f t="shared" si="82"/>
        <v>music</v>
      </c>
      <c r="R880" t="str">
        <f t="shared" si="83"/>
        <v>jazz</v>
      </c>
      <c r="S880" s="13">
        <f t="shared" si="78"/>
        <v>40505.232916666668</v>
      </c>
      <c r="T880" s="13">
        <f t="shared" si="79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0"/>
        <v>0.30666666666666664</v>
      </c>
      <c r="P881" s="8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3">
        <f t="shared" si="78"/>
        <v>41037.829918981479</v>
      </c>
      <c r="T881" s="13">
        <f t="shared" si="79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0"/>
        <v>2.9894179894179893E-2</v>
      </c>
      <c r="P882" s="8">
        <f t="shared" si="81"/>
        <v>14.125</v>
      </c>
      <c r="Q882" t="str">
        <f t="shared" si="82"/>
        <v>music</v>
      </c>
      <c r="R882" t="str">
        <f t="shared" si="83"/>
        <v>indie rock</v>
      </c>
      <c r="S882" s="13">
        <f t="shared" si="78"/>
        <v>41179.32104166667</v>
      </c>
      <c r="T882" s="13">
        <f t="shared" si="79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0"/>
        <v>8.0000000000000002E-3</v>
      </c>
      <c r="P883" s="8">
        <f t="shared" si="81"/>
        <v>30</v>
      </c>
      <c r="Q883" t="str">
        <f t="shared" si="82"/>
        <v>music</v>
      </c>
      <c r="R883" t="str">
        <f t="shared" si="83"/>
        <v>indie rock</v>
      </c>
      <c r="S883" s="13">
        <f t="shared" si="78"/>
        <v>40877.25099537037</v>
      </c>
      <c r="T883" s="13">
        <f t="shared" si="79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0"/>
        <v>0.20133333333333334</v>
      </c>
      <c r="P884" s="8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3">
        <f t="shared" si="78"/>
        <v>40759.860532407409</v>
      </c>
      <c r="T884" s="13">
        <f t="shared" si="79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0"/>
        <v>0.4002</v>
      </c>
      <c r="P885" s="8">
        <f t="shared" si="81"/>
        <v>83.375</v>
      </c>
      <c r="Q885" t="str">
        <f t="shared" si="82"/>
        <v>music</v>
      </c>
      <c r="R885" t="str">
        <f t="shared" si="83"/>
        <v>indie rock</v>
      </c>
      <c r="S885" s="13">
        <f t="shared" si="78"/>
        <v>42371.935590277775</v>
      </c>
      <c r="T885" s="13">
        <f t="shared" si="79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0"/>
        <v>0.01</v>
      </c>
      <c r="P886" s="8">
        <f t="shared" si="81"/>
        <v>10</v>
      </c>
      <c r="Q886" t="str">
        <f t="shared" si="82"/>
        <v>music</v>
      </c>
      <c r="R886" t="str">
        <f t="shared" si="83"/>
        <v>indie rock</v>
      </c>
      <c r="S886" s="13">
        <f t="shared" si="78"/>
        <v>40981.802615740737</v>
      </c>
      <c r="T886" s="13">
        <f t="shared" si="79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0"/>
        <v>0.75</v>
      </c>
      <c r="P887" s="8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3">
        <f t="shared" si="78"/>
        <v>42713.941099537042</v>
      </c>
      <c r="T887" s="13">
        <f t="shared" si="79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0"/>
        <v>0.41</v>
      </c>
      <c r="P888" s="8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3">
        <f t="shared" si="78"/>
        <v>42603.870520833334</v>
      </c>
      <c r="T888" s="13">
        <f t="shared" si="79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0"/>
        <v>0</v>
      </c>
      <c r="P889" s="8" t="e">
        <f t="shared" si="81"/>
        <v>#DIV/0!</v>
      </c>
      <c r="Q889" t="str">
        <f t="shared" si="82"/>
        <v>music</v>
      </c>
      <c r="R889" t="str">
        <f t="shared" si="83"/>
        <v>indie rock</v>
      </c>
      <c r="S889" s="13">
        <f t="shared" si="78"/>
        <v>41026.958969907406</v>
      </c>
      <c r="T889" s="13">
        <f t="shared" si="79"/>
        <v>41056.958969907406</v>
      </c>
    </row>
    <row r="890" spans="1:20" ht="43.2" x14ac:dyDescent="0.55000000000000004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0"/>
        <v>7.1999999999999995E-2</v>
      </c>
      <c r="P890" s="8">
        <f t="shared" si="81"/>
        <v>18</v>
      </c>
      <c r="Q890" t="str">
        <f t="shared" si="82"/>
        <v>music</v>
      </c>
      <c r="R890" t="str">
        <f t="shared" si="83"/>
        <v>indie rock</v>
      </c>
      <c r="S890" s="13">
        <f t="shared" si="78"/>
        <v>40751.753298611111</v>
      </c>
      <c r="T890" s="13">
        <f t="shared" si="79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0"/>
        <v>9.4412800000000005E-2</v>
      </c>
      <c r="P891" s="8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3">
        <f t="shared" si="78"/>
        <v>41887.784062500003</v>
      </c>
      <c r="T891" s="13">
        <f t="shared" si="79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0"/>
        <v>4.1666666666666664E-2</v>
      </c>
      <c r="P892" s="8">
        <f t="shared" si="81"/>
        <v>31.25</v>
      </c>
      <c r="Q892" t="str">
        <f t="shared" si="82"/>
        <v>music</v>
      </c>
      <c r="R892" t="str">
        <f t="shared" si="83"/>
        <v>indie rock</v>
      </c>
      <c r="S892" s="13">
        <f t="shared" si="78"/>
        <v>41569.698831018519</v>
      </c>
      <c r="T892" s="13">
        <f t="shared" si="79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0"/>
        <v>3.2500000000000001E-2</v>
      </c>
      <c r="P893" s="8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3">
        <f t="shared" si="78"/>
        <v>41842.031597222223</v>
      </c>
      <c r="T893" s="13">
        <f t="shared" si="79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0"/>
        <v>0.40749999999999997</v>
      </c>
      <c r="P894" s="8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3">
        <f t="shared" si="78"/>
        <v>40304.20003472222</v>
      </c>
      <c r="T894" s="13">
        <f t="shared" si="79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0"/>
        <v>0.1</v>
      </c>
      <c r="P895" s="8">
        <f t="shared" si="81"/>
        <v>40</v>
      </c>
      <c r="Q895" t="str">
        <f t="shared" si="82"/>
        <v>music</v>
      </c>
      <c r="R895" t="str">
        <f t="shared" si="83"/>
        <v>indie rock</v>
      </c>
      <c r="S895" s="13">
        <f t="shared" si="78"/>
        <v>42065.897719907407</v>
      </c>
      <c r="T895" s="13">
        <f t="shared" si="79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0"/>
        <v>0.39169999999999999</v>
      </c>
      <c r="P896" s="8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3">
        <f t="shared" si="78"/>
        <v>42496.981597222228</v>
      </c>
      <c r="T896" s="13">
        <f t="shared" si="79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0"/>
        <v>2.4375000000000001E-2</v>
      </c>
      <c r="P897" s="8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3">
        <f t="shared" si="78"/>
        <v>40431.127650462964</v>
      </c>
      <c r="T897" s="13">
        <f t="shared" si="79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0"/>
        <v>0.4</v>
      </c>
      <c r="P898" s="8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3">
        <f t="shared" ref="S898:S961" si="84">(((J898/60)/60)/24)+DATE(1970,1,1)</f>
        <v>42218.872986111113</v>
      </c>
      <c r="T898" s="13">
        <f t="shared" ref="T898:T961" si="85">(((I898/60)/60)/24)+DATE(1970,1,1)</f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6">E899/D899</f>
        <v>0</v>
      </c>
      <c r="P899" s="8" t="e">
        <f t="shared" ref="P899:P962" si="87">E899/L899</f>
        <v>#DIV/0!</v>
      </c>
      <c r="Q899" t="str">
        <f t="shared" ref="Q899:Q962" si="88">LEFT(N899,FIND("/",N899)-1)</f>
        <v>music</v>
      </c>
      <c r="R899" t="str">
        <f t="shared" ref="R899:R962" si="89">RIGHT(N899,LEN(N899)-FIND("/",N899))</f>
        <v>indie rock</v>
      </c>
      <c r="S899" s="13">
        <f t="shared" si="84"/>
        <v>41211.688750000001</v>
      </c>
      <c r="T899" s="13">
        <f t="shared" si="85"/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6"/>
        <v>2.8000000000000001E-2</v>
      </c>
      <c r="P900" s="8">
        <f t="shared" si="87"/>
        <v>35</v>
      </c>
      <c r="Q900" t="str">
        <f t="shared" si="88"/>
        <v>music</v>
      </c>
      <c r="R900" t="str">
        <f t="shared" si="89"/>
        <v>indie rock</v>
      </c>
      <c r="S900" s="13">
        <f t="shared" si="84"/>
        <v>40878.758217592593</v>
      </c>
      <c r="T900" s="13">
        <f t="shared" si="85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6"/>
        <v>0.37333333333333335</v>
      </c>
      <c r="P901" s="8">
        <f t="shared" si="87"/>
        <v>35</v>
      </c>
      <c r="Q901" t="str">
        <f t="shared" si="88"/>
        <v>music</v>
      </c>
      <c r="R901" t="str">
        <f t="shared" si="89"/>
        <v>indie rock</v>
      </c>
      <c r="S901" s="13">
        <f t="shared" si="84"/>
        <v>40646.099097222221</v>
      </c>
      <c r="T901" s="13">
        <f t="shared" si="85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6"/>
        <v>4.1999999999999997E-3</v>
      </c>
      <c r="P902" s="8">
        <f t="shared" si="87"/>
        <v>10.5</v>
      </c>
      <c r="Q902" t="str">
        <f t="shared" si="88"/>
        <v>music</v>
      </c>
      <c r="R902" t="str">
        <f t="shared" si="89"/>
        <v>jazz</v>
      </c>
      <c r="S902" s="13">
        <f t="shared" si="84"/>
        <v>42429.84956018519</v>
      </c>
      <c r="T902" s="13">
        <f t="shared" si="85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6"/>
        <v>0</v>
      </c>
      <c r="P903" s="8" t="e">
        <f t="shared" si="87"/>
        <v>#DIV/0!</v>
      </c>
      <c r="Q903" t="str">
        <f t="shared" si="88"/>
        <v>music</v>
      </c>
      <c r="R903" t="str">
        <f t="shared" si="89"/>
        <v>jazz</v>
      </c>
      <c r="S903" s="13">
        <f t="shared" si="84"/>
        <v>40291.81150462963</v>
      </c>
      <c r="T903" s="13">
        <f t="shared" si="85"/>
        <v>40337.799305555556</v>
      </c>
    </row>
    <row r="904" spans="1:20" ht="43.2" x14ac:dyDescent="0.55000000000000004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6"/>
        <v>3.0000000000000001E-3</v>
      </c>
      <c r="P904" s="8">
        <f t="shared" si="87"/>
        <v>30</v>
      </c>
      <c r="Q904" t="str">
        <f t="shared" si="88"/>
        <v>music</v>
      </c>
      <c r="R904" t="str">
        <f t="shared" si="89"/>
        <v>jazz</v>
      </c>
      <c r="S904" s="13">
        <f t="shared" si="84"/>
        <v>41829.965532407405</v>
      </c>
      <c r="T904" s="13">
        <f t="shared" si="85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6"/>
        <v>3.2000000000000001E-2</v>
      </c>
      <c r="P905" s="8">
        <f t="shared" si="87"/>
        <v>40</v>
      </c>
      <c r="Q905" t="str">
        <f t="shared" si="88"/>
        <v>music</v>
      </c>
      <c r="R905" t="str">
        <f t="shared" si="89"/>
        <v>jazz</v>
      </c>
      <c r="S905" s="13">
        <f t="shared" si="84"/>
        <v>41149.796064814815</v>
      </c>
      <c r="T905" s="13">
        <f t="shared" si="85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6"/>
        <v>3.0200000000000001E-3</v>
      </c>
      <c r="P906" s="8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3">
        <f t="shared" si="84"/>
        <v>42342.080289351856</v>
      </c>
      <c r="T906" s="13">
        <f t="shared" si="85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6"/>
        <v>3.0153846153846153E-2</v>
      </c>
      <c r="P907" s="8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3">
        <f t="shared" si="84"/>
        <v>40507.239884259259</v>
      </c>
      <c r="T907" s="13">
        <f t="shared" si="85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6"/>
        <v>0</v>
      </c>
      <c r="P908" s="8" t="e">
        <f t="shared" si="87"/>
        <v>#DIV/0!</v>
      </c>
      <c r="Q908" t="str">
        <f t="shared" si="88"/>
        <v>music</v>
      </c>
      <c r="R908" t="str">
        <f t="shared" si="89"/>
        <v>jazz</v>
      </c>
      <c r="S908" s="13">
        <f t="shared" si="84"/>
        <v>41681.189699074072</v>
      </c>
      <c r="T908" s="13">
        <f t="shared" si="85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6"/>
        <v>0</v>
      </c>
      <c r="P909" s="8" t="e">
        <f t="shared" si="87"/>
        <v>#DIV/0!</v>
      </c>
      <c r="Q909" t="str">
        <f t="shared" si="88"/>
        <v>music</v>
      </c>
      <c r="R909" t="str">
        <f t="shared" si="89"/>
        <v>jazz</v>
      </c>
      <c r="S909" s="13">
        <f t="shared" si="84"/>
        <v>40767.192395833335</v>
      </c>
      <c r="T909" s="13">
        <f t="shared" si="85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6"/>
        <v>0</v>
      </c>
      <c r="P910" s="8" t="e">
        <f t="shared" si="87"/>
        <v>#DIV/0!</v>
      </c>
      <c r="Q910" t="str">
        <f t="shared" si="88"/>
        <v>music</v>
      </c>
      <c r="R910" t="str">
        <f t="shared" si="89"/>
        <v>jazz</v>
      </c>
      <c r="S910" s="13">
        <f t="shared" si="84"/>
        <v>40340.801562499997</v>
      </c>
      <c r="T910" s="13">
        <f t="shared" si="85"/>
        <v>40386.207638888889</v>
      </c>
    </row>
    <row r="911" spans="1:20" ht="43.2" x14ac:dyDescent="0.55000000000000004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6"/>
        <v>3.2500000000000001E-2</v>
      </c>
      <c r="P911" s="8">
        <f t="shared" si="87"/>
        <v>65</v>
      </c>
      <c r="Q911" t="str">
        <f t="shared" si="88"/>
        <v>music</v>
      </c>
      <c r="R911" t="str">
        <f t="shared" si="89"/>
        <v>jazz</v>
      </c>
      <c r="S911" s="13">
        <f t="shared" si="84"/>
        <v>41081.69027777778</v>
      </c>
      <c r="T911" s="13">
        <f t="shared" si="85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6"/>
        <v>0.22363636363636363</v>
      </c>
      <c r="P912" s="8">
        <f t="shared" si="87"/>
        <v>24.6</v>
      </c>
      <c r="Q912" t="str">
        <f t="shared" si="88"/>
        <v>music</v>
      </c>
      <c r="R912" t="str">
        <f t="shared" si="89"/>
        <v>jazz</v>
      </c>
      <c r="S912" s="13">
        <f t="shared" si="84"/>
        <v>42737.545358796298</v>
      </c>
      <c r="T912" s="13">
        <f t="shared" si="85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6"/>
        <v>0</v>
      </c>
      <c r="P913" s="8" t="e">
        <f t="shared" si="87"/>
        <v>#DIV/0!</v>
      </c>
      <c r="Q913" t="str">
        <f t="shared" si="88"/>
        <v>music</v>
      </c>
      <c r="R913" t="str">
        <f t="shared" si="89"/>
        <v>jazz</v>
      </c>
      <c r="S913" s="13">
        <f t="shared" si="84"/>
        <v>41642.005150462966</v>
      </c>
      <c r="T913" s="13">
        <f t="shared" si="85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6"/>
        <v>8.5714285714285719E-3</v>
      </c>
      <c r="P914" s="8">
        <f t="shared" si="87"/>
        <v>15</v>
      </c>
      <c r="Q914" t="str">
        <f t="shared" si="88"/>
        <v>music</v>
      </c>
      <c r="R914" t="str">
        <f t="shared" si="89"/>
        <v>jazz</v>
      </c>
      <c r="S914" s="13">
        <f t="shared" si="84"/>
        <v>41194.109340277777</v>
      </c>
      <c r="T914" s="13">
        <f t="shared" si="85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6"/>
        <v>6.6066666666666662E-2</v>
      </c>
      <c r="P915" s="8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3">
        <f t="shared" si="84"/>
        <v>41004.139108796298</v>
      </c>
      <c r="T915" s="13">
        <f t="shared" si="85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6"/>
        <v>0</v>
      </c>
      <c r="P916" s="8" t="e">
        <f t="shared" si="87"/>
        <v>#DIV/0!</v>
      </c>
      <c r="Q916" t="str">
        <f t="shared" si="88"/>
        <v>music</v>
      </c>
      <c r="R916" t="str">
        <f t="shared" si="89"/>
        <v>jazz</v>
      </c>
      <c r="S916" s="13">
        <f t="shared" si="84"/>
        <v>41116.763275462967</v>
      </c>
      <c r="T916" s="13">
        <f t="shared" si="85"/>
        <v>41146.763275462967</v>
      </c>
    </row>
    <row r="917" spans="1:20" ht="28.8" x14ac:dyDescent="0.55000000000000004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6"/>
        <v>5.7692307692307696E-2</v>
      </c>
      <c r="P917" s="8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3">
        <f t="shared" si="84"/>
        <v>40937.679560185185</v>
      </c>
      <c r="T917" s="13">
        <f t="shared" si="85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6"/>
        <v>0</v>
      </c>
      <c r="P918" s="8" t="e">
        <f t="shared" si="87"/>
        <v>#DIV/0!</v>
      </c>
      <c r="Q918" t="str">
        <f t="shared" si="88"/>
        <v>music</v>
      </c>
      <c r="R918" t="str">
        <f t="shared" si="89"/>
        <v>jazz</v>
      </c>
      <c r="S918" s="13">
        <f t="shared" si="84"/>
        <v>40434.853402777779</v>
      </c>
      <c r="T918" s="13">
        <f t="shared" si="85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6"/>
        <v>6.0000000000000001E-3</v>
      </c>
      <c r="P919" s="8">
        <f t="shared" si="87"/>
        <v>30</v>
      </c>
      <c r="Q919" t="str">
        <f t="shared" si="88"/>
        <v>music</v>
      </c>
      <c r="R919" t="str">
        <f t="shared" si="89"/>
        <v>jazz</v>
      </c>
      <c r="S919" s="13">
        <f t="shared" si="84"/>
        <v>41802.94363425926</v>
      </c>
      <c r="T919" s="13">
        <f t="shared" si="85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6"/>
        <v>5.0256410256410255E-2</v>
      </c>
      <c r="P920" s="8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3">
        <f t="shared" si="84"/>
        <v>41944.916215277779</v>
      </c>
      <c r="T920" s="13">
        <f t="shared" si="85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6"/>
        <v>5.0000000000000001E-3</v>
      </c>
      <c r="P921" s="8">
        <f t="shared" si="87"/>
        <v>100</v>
      </c>
      <c r="Q921" t="str">
        <f t="shared" si="88"/>
        <v>music</v>
      </c>
      <c r="R921" t="str">
        <f t="shared" si="89"/>
        <v>jazz</v>
      </c>
      <c r="S921" s="13">
        <f t="shared" si="84"/>
        <v>41227.641724537039</v>
      </c>
      <c r="T921" s="13">
        <f t="shared" si="85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6"/>
        <v>0</v>
      </c>
      <c r="P922" s="8" t="e">
        <f t="shared" si="87"/>
        <v>#DIV/0!</v>
      </c>
      <c r="Q922" t="str">
        <f t="shared" si="88"/>
        <v>music</v>
      </c>
      <c r="R922" t="str">
        <f t="shared" si="89"/>
        <v>jazz</v>
      </c>
      <c r="S922" s="13">
        <f t="shared" si="84"/>
        <v>41562.67155092593</v>
      </c>
      <c r="T922" s="13">
        <f t="shared" si="85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6"/>
        <v>0.309</v>
      </c>
      <c r="P923" s="8">
        <f t="shared" si="87"/>
        <v>231.75</v>
      </c>
      <c r="Q923" t="str">
        <f t="shared" si="88"/>
        <v>music</v>
      </c>
      <c r="R923" t="str">
        <f t="shared" si="89"/>
        <v>jazz</v>
      </c>
      <c r="S923" s="13">
        <f t="shared" si="84"/>
        <v>40847.171018518515</v>
      </c>
      <c r="T923" s="13">
        <f t="shared" si="85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6"/>
        <v>0.21037037037037037</v>
      </c>
      <c r="P924" s="8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3">
        <f t="shared" si="84"/>
        <v>41878.530011574076</v>
      </c>
      <c r="T924" s="13">
        <f t="shared" si="85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6"/>
        <v>2.1999999999999999E-2</v>
      </c>
      <c r="P925" s="8">
        <f t="shared" si="87"/>
        <v>55</v>
      </c>
      <c r="Q925" t="str">
        <f t="shared" si="88"/>
        <v>music</v>
      </c>
      <c r="R925" t="str">
        <f t="shared" si="89"/>
        <v>jazz</v>
      </c>
      <c r="S925" s="13">
        <f t="shared" si="84"/>
        <v>41934.959756944445</v>
      </c>
      <c r="T925" s="13">
        <f t="shared" si="85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6"/>
        <v>0.109</v>
      </c>
      <c r="P926" s="8">
        <f t="shared" si="87"/>
        <v>21.8</v>
      </c>
      <c r="Q926" t="str">
        <f t="shared" si="88"/>
        <v>music</v>
      </c>
      <c r="R926" t="str">
        <f t="shared" si="89"/>
        <v>jazz</v>
      </c>
      <c r="S926" s="13">
        <f t="shared" si="84"/>
        <v>41288.942928240744</v>
      </c>
      <c r="T926" s="13">
        <f t="shared" si="85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6"/>
        <v>2.6666666666666668E-2</v>
      </c>
      <c r="P927" s="8">
        <f t="shared" si="87"/>
        <v>32</v>
      </c>
      <c r="Q927" t="str">
        <f t="shared" si="88"/>
        <v>music</v>
      </c>
      <c r="R927" t="str">
        <f t="shared" si="89"/>
        <v>jazz</v>
      </c>
      <c r="S927" s="13">
        <f t="shared" si="84"/>
        <v>41575.880914351852</v>
      </c>
      <c r="T927" s="13">
        <f t="shared" si="85"/>
        <v>41605.922581018516</v>
      </c>
    </row>
    <row r="928" spans="1:20" ht="43.2" x14ac:dyDescent="0.55000000000000004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6"/>
        <v>0</v>
      </c>
      <c r="P928" s="8" t="e">
        <f t="shared" si="87"/>
        <v>#DIV/0!</v>
      </c>
      <c r="Q928" t="str">
        <f t="shared" si="88"/>
        <v>music</v>
      </c>
      <c r="R928" t="str">
        <f t="shared" si="89"/>
        <v>jazz</v>
      </c>
      <c r="S928" s="13">
        <f t="shared" si="84"/>
        <v>40338.02002314815</v>
      </c>
      <c r="T928" s="13">
        <f t="shared" si="85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6"/>
        <v>0</v>
      </c>
      <c r="P929" s="8" t="e">
        <f t="shared" si="87"/>
        <v>#DIV/0!</v>
      </c>
      <c r="Q929" t="str">
        <f t="shared" si="88"/>
        <v>music</v>
      </c>
      <c r="R929" t="str">
        <f t="shared" si="89"/>
        <v>jazz</v>
      </c>
      <c r="S929" s="13">
        <f t="shared" si="84"/>
        <v>41013.822858796295</v>
      </c>
      <c r="T929" s="13">
        <f t="shared" si="85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6"/>
        <v>0.10862068965517241</v>
      </c>
      <c r="P930" s="8">
        <f t="shared" si="87"/>
        <v>56.25</v>
      </c>
      <c r="Q930" t="str">
        <f t="shared" si="88"/>
        <v>music</v>
      </c>
      <c r="R930" t="str">
        <f t="shared" si="89"/>
        <v>jazz</v>
      </c>
      <c r="S930" s="13">
        <f t="shared" si="84"/>
        <v>41180.86241898148</v>
      </c>
      <c r="T930" s="13">
        <f t="shared" si="85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6"/>
        <v>0</v>
      </c>
      <c r="P931" s="8" t="e">
        <f t="shared" si="87"/>
        <v>#DIV/0!</v>
      </c>
      <c r="Q931" t="str">
        <f t="shared" si="88"/>
        <v>music</v>
      </c>
      <c r="R931" t="str">
        <f t="shared" si="89"/>
        <v>jazz</v>
      </c>
      <c r="S931" s="13">
        <f t="shared" si="84"/>
        <v>40978.238067129627</v>
      </c>
      <c r="T931" s="13">
        <f t="shared" si="85"/>
        <v>41008.196400462963</v>
      </c>
    </row>
    <row r="932" spans="1:20" ht="43.2" x14ac:dyDescent="0.55000000000000004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6"/>
        <v>0.38333333333333336</v>
      </c>
      <c r="P932" s="8">
        <f t="shared" si="87"/>
        <v>69</v>
      </c>
      <c r="Q932" t="str">
        <f t="shared" si="88"/>
        <v>music</v>
      </c>
      <c r="R932" t="str">
        <f t="shared" si="89"/>
        <v>jazz</v>
      </c>
      <c r="S932" s="13">
        <f t="shared" si="84"/>
        <v>40312.915578703702</v>
      </c>
      <c r="T932" s="13">
        <f t="shared" si="85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6"/>
        <v>6.5500000000000003E-2</v>
      </c>
      <c r="P933" s="8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3">
        <f t="shared" si="84"/>
        <v>41680.359976851854</v>
      </c>
      <c r="T933" s="13">
        <f t="shared" si="85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6"/>
        <v>0.14536842105263159</v>
      </c>
      <c r="P934" s="8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3">
        <f t="shared" si="84"/>
        <v>41310.969270833331</v>
      </c>
      <c r="T934" s="13">
        <f t="shared" si="85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6"/>
        <v>0.06</v>
      </c>
      <c r="P935" s="8">
        <f t="shared" si="87"/>
        <v>60</v>
      </c>
      <c r="Q935" t="str">
        <f t="shared" si="88"/>
        <v>music</v>
      </c>
      <c r="R935" t="str">
        <f t="shared" si="89"/>
        <v>jazz</v>
      </c>
      <c r="S935" s="13">
        <f t="shared" si="84"/>
        <v>41711.169085648151</v>
      </c>
      <c r="T935" s="13">
        <f t="shared" si="85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6"/>
        <v>0.30399999999999999</v>
      </c>
      <c r="P936" s="8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3">
        <f t="shared" si="84"/>
        <v>41733.737083333333</v>
      </c>
      <c r="T936" s="13">
        <f t="shared" si="85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6"/>
        <v>1.4285714285714285E-2</v>
      </c>
      <c r="P937" s="8">
        <f t="shared" si="87"/>
        <v>25</v>
      </c>
      <c r="Q937" t="str">
        <f t="shared" si="88"/>
        <v>music</v>
      </c>
      <c r="R937" t="str">
        <f t="shared" si="89"/>
        <v>jazz</v>
      </c>
      <c r="S937" s="13">
        <f t="shared" si="84"/>
        <v>42368.333668981482</v>
      </c>
      <c r="T937" s="13">
        <f t="shared" si="85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6"/>
        <v>0</v>
      </c>
      <c r="P938" s="8" t="e">
        <f t="shared" si="87"/>
        <v>#DIV/0!</v>
      </c>
      <c r="Q938" t="str">
        <f t="shared" si="88"/>
        <v>music</v>
      </c>
      <c r="R938" t="str">
        <f t="shared" si="89"/>
        <v>jazz</v>
      </c>
      <c r="S938" s="13">
        <f t="shared" si="84"/>
        <v>40883.024178240739</v>
      </c>
      <c r="T938" s="13">
        <f t="shared" si="85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6"/>
        <v>1.1428571428571429E-2</v>
      </c>
      <c r="P939" s="8">
        <f t="shared" si="87"/>
        <v>20</v>
      </c>
      <c r="Q939" t="str">
        <f t="shared" si="88"/>
        <v>music</v>
      </c>
      <c r="R939" t="str">
        <f t="shared" si="89"/>
        <v>jazz</v>
      </c>
      <c r="S939" s="13">
        <f t="shared" si="84"/>
        <v>41551.798113425924</v>
      </c>
      <c r="T939" s="13">
        <f t="shared" si="85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6"/>
        <v>3.5714285714285713E-3</v>
      </c>
      <c r="P940" s="8">
        <f t="shared" si="87"/>
        <v>25</v>
      </c>
      <c r="Q940" t="str">
        <f t="shared" si="88"/>
        <v>music</v>
      </c>
      <c r="R940" t="str">
        <f t="shared" si="89"/>
        <v>jazz</v>
      </c>
      <c r="S940" s="13">
        <f t="shared" si="84"/>
        <v>41124.479722222226</v>
      </c>
      <c r="T940" s="13">
        <f t="shared" si="85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6"/>
        <v>1.4545454545454545E-2</v>
      </c>
      <c r="P941" s="8">
        <f t="shared" si="87"/>
        <v>20</v>
      </c>
      <c r="Q941" t="str">
        <f t="shared" si="88"/>
        <v>music</v>
      </c>
      <c r="R941" t="str">
        <f t="shared" si="89"/>
        <v>jazz</v>
      </c>
      <c r="S941" s="13">
        <f t="shared" si="84"/>
        <v>41416.763171296298</v>
      </c>
      <c r="T941" s="13">
        <f t="shared" si="85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6"/>
        <v>0.17155555555555554</v>
      </c>
      <c r="P942" s="8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3">
        <f t="shared" si="84"/>
        <v>42182.008402777778</v>
      </c>
      <c r="T942" s="13">
        <f t="shared" si="85"/>
        <v>42227.008402777778</v>
      </c>
    </row>
    <row r="943" spans="1:20" ht="43.2" x14ac:dyDescent="0.55000000000000004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6"/>
        <v>2.3220000000000001E-2</v>
      </c>
      <c r="P943" s="8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3">
        <f t="shared" si="84"/>
        <v>42746.096585648149</v>
      </c>
      <c r="T943" s="13">
        <f t="shared" si="85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6"/>
        <v>8.9066666666666669E-2</v>
      </c>
      <c r="P944" s="8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3">
        <f t="shared" si="84"/>
        <v>42382.843287037031</v>
      </c>
      <c r="T944" s="13">
        <f t="shared" si="85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6"/>
        <v>9.633333333333334E-2</v>
      </c>
      <c r="P945" s="8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3">
        <f t="shared" si="84"/>
        <v>42673.66788194445</v>
      </c>
      <c r="T945" s="13">
        <f t="shared" si="85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6"/>
        <v>0.13325999999999999</v>
      </c>
      <c r="P946" s="8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3">
        <f t="shared" si="84"/>
        <v>42444.583912037036</v>
      </c>
      <c r="T946" s="13">
        <f t="shared" si="85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6"/>
        <v>2.4840000000000001E-2</v>
      </c>
      <c r="P947" s="8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3">
        <f t="shared" si="84"/>
        <v>42732.872986111113</v>
      </c>
      <c r="T947" s="13">
        <f t="shared" si="85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6"/>
        <v>1.9066666666666666E-2</v>
      </c>
      <c r="P948" s="8">
        <f t="shared" si="87"/>
        <v>57.2</v>
      </c>
      <c r="Q948" t="str">
        <f t="shared" si="88"/>
        <v>technology</v>
      </c>
      <c r="R948" t="str">
        <f t="shared" si="89"/>
        <v>wearables</v>
      </c>
      <c r="S948" s="13">
        <f t="shared" si="84"/>
        <v>42592.750555555554</v>
      </c>
      <c r="T948" s="13">
        <f t="shared" si="85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6"/>
        <v>0</v>
      </c>
      <c r="P949" s="8" t="e">
        <f t="shared" si="87"/>
        <v>#DIV/0!</v>
      </c>
      <c r="Q949" t="str">
        <f t="shared" si="88"/>
        <v>technology</v>
      </c>
      <c r="R949" t="str">
        <f t="shared" si="89"/>
        <v>wearables</v>
      </c>
      <c r="S949" s="13">
        <f t="shared" si="84"/>
        <v>42491.781319444446</v>
      </c>
      <c r="T949" s="13">
        <f t="shared" si="85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6"/>
        <v>0.12</v>
      </c>
      <c r="P950" s="8">
        <f t="shared" si="87"/>
        <v>60</v>
      </c>
      <c r="Q950" t="str">
        <f t="shared" si="88"/>
        <v>technology</v>
      </c>
      <c r="R950" t="str">
        <f t="shared" si="89"/>
        <v>wearables</v>
      </c>
      <c r="S950" s="13">
        <f t="shared" si="84"/>
        <v>42411.828287037039</v>
      </c>
      <c r="T950" s="13">
        <f t="shared" si="85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6"/>
        <v>1.3650000000000001E-2</v>
      </c>
      <c r="P951" s="8">
        <f t="shared" si="87"/>
        <v>39</v>
      </c>
      <c r="Q951" t="str">
        <f t="shared" si="88"/>
        <v>technology</v>
      </c>
      <c r="R951" t="str">
        <f t="shared" si="89"/>
        <v>wearables</v>
      </c>
      <c r="S951" s="13">
        <f t="shared" si="84"/>
        <v>42361.043703703705</v>
      </c>
      <c r="T951" s="13">
        <f t="shared" si="85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6"/>
        <v>0.28039999999999998</v>
      </c>
      <c r="P952" s="8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3">
        <f t="shared" si="84"/>
        <v>42356.750706018516</v>
      </c>
      <c r="T952" s="13">
        <f t="shared" si="85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6"/>
        <v>0.38390000000000002</v>
      </c>
      <c r="P953" s="8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3">
        <f t="shared" si="84"/>
        <v>42480.653611111105</v>
      </c>
      <c r="T953" s="13">
        <f t="shared" si="85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6"/>
        <v>0.39942857142857141</v>
      </c>
      <c r="P954" s="8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3">
        <f t="shared" si="84"/>
        <v>42662.613564814819</v>
      </c>
      <c r="T954" s="13">
        <f t="shared" si="85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6"/>
        <v>8.3999999999999995E-3</v>
      </c>
      <c r="P955" s="8">
        <f t="shared" si="87"/>
        <v>25.2</v>
      </c>
      <c r="Q955" t="str">
        <f t="shared" si="88"/>
        <v>technology</v>
      </c>
      <c r="R955" t="str">
        <f t="shared" si="89"/>
        <v>wearables</v>
      </c>
      <c r="S955" s="13">
        <f t="shared" si="84"/>
        <v>41999.164340277777</v>
      </c>
      <c r="T955" s="13">
        <f t="shared" si="85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6"/>
        <v>0.43406666666666666</v>
      </c>
      <c r="P956" s="8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3">
        <f t="shared" si="84"/>
        <v>42194.833784722221</v>
      </c>
      <c r="T956" s="13">
        <f t="shared" si="85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6"/>
        <v>5.6613333333333335E-2</v>
      </c>
      <c r="P957" s="8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3">
        <f t="shared" si="84"/>
        <v>42586.295138888891</v>
      </c>
      <c r="T957" s="13">
        <f t="shared" si="85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6"/>
        <v>1.7219999999999999E-2</v>
      </c>
      <c r="P958" s="8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3">
        <f t="shared" si="84"/>
        <v>42060.913877314815</v>
      </c>
      <c r="T958" s="13">
        <f t="shared" si="85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6"/>
        <v>1.9416666666666665E-2</v>
      </c>
      <c r="P959" s="8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3">
        <f t="shared" si="84"/>
        <v>42660.552465277782</v>
      </c>
      <c r="T959" s="13">
        <f t="shared" si="85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6"/>
        <v>0.11328275684711328</v>
      </c>
      <c r="P960" s="8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3">
        <f t="shared" si="84"/>
        <v>42082.802812499998</v>
      </c>
      <c r="T960" s="13">
        <f t="shared" si="85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6"/>
        <v>0.3886</v>
      </c>
      <c r="P961" s="8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3">
        <f t="shared" si="84"/>
        <v>41993.174363425926</v>
      </c>
      <c r="T961" s="13">
        <f t="shared" si="85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6"/>
        <v>0.46100628930817611</v>
      </c>
      <c r="P962" s="8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3">
        <f t="shared" ref="S962:S1025" si="90">(((J962/60)/60)/24)+DATE(1970,1,1)</f>
        <v>42766.626793981486</v>
      </c>
      <c r="T962" s="13">
        <f t="shared" ref="T962:T1025" si="91">(((I962/60)/60)/24)+DATE(1970,1,1)</f>
        <v>42808.585127314815</v>
      </c>
    </row>
    <row r="963" spans="1:20" ht="28.8" x14ac:dyDescent="0.55000000000000004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2">E963/D963</f>
        <v>0.42188421052631581</v>
      </c>
      <c r="P963" s="8">
        <f t="shared" ref="P963:P1026" si="93">E963/L963</f>
        <v>364.35454545454547</v>
      </c>
      <c r="Q963" t="str">
        <f t="shared" ref="Q963:Q1026" si="94">LEFT(N963,FIND("/",N963)-1)</f>
        <v>technology</v>
      </c>
      <c r="R963" t="str">
        <f t="shared" ref="R963:R1026" si="95">RIGHT(N963,LEN(N963)-FIND("/",N963))</f>
        <v>wearables</v>
      </c>
      <c r="S963" s="13">
        <f t="shared" si="90"/>
        <v>42740.693692129629</v>
      </c>
      <c r="T963" s="13">
        <f t="shared" si="91"/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2"/>
        <v>0.2848</v>
      </c>
      <c r="P964" s="8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3">
        <f t="shared" si="90"/>
        <v>42373.712418981479</v>
      </c>
      <c r="T964" s="13">
        <f t="shared" si="91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2"/>
        <v>1.0771428571428571E-2</v>
      </c>
      <c r="P965" s="8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3">
        <f t="shared" si="90"/>
        <v>42625.635636574079</v>
      </c>
      <c r="T965" s="13">
        <f t="shared" si="91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2"/>
        <v>7.9909090909090902E-3</v>
      </c>
      <c r="P966" s="8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3">
        <f t="shared" si="90"/>
        <v>42208.628692129627</v>
      </c>
      <c r="T966" s="13">
        <f t="shared" si="91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2"/>
        <v>1.192E-2</v>
      </c>
      <c r="P967" s="8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3">
        <f t="shared" si="90"/>
        <v>42637.016736111109</v>
      </c>
      <c r="T967" s="13">
        <f t="shared" si="91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2"/>
        <v>0.14799999999999999</v>
      </c>
      <c r="P968" s="8">
        <f t="shared" si="93"/>
        <v>59.2</v>
      </c>
      <c r="Q968" t="str">
        <f t="shared" si="94"/>
        <v>technology</v>
      </c>
      <c r="R968" t="str">
        <f t="shared" si="95"/>
        <v>wearables</v>
      </c>
      <c r="S968" s="13">
        <f t="shared" si="90"/>
        <v>42619.635787037041</v>
      </c>
      <c r="T968" s="13">
        <f t="shared" si="91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2"/>
        <v>0.17810000000000001</v>
      </c>
      <c r="P969" s="8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3">
        <f t="shared" si="90"/>
        <v>42422.254328703704</v>
      </c>
      <c r="T969" s="13">
        <f t="shared" si="91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2"/>
        <v>1.325E-2</v>
      </c>
      <c r="P970" s="8">
        <f t="shared" si="93"/>
        <v>26.5</v>
      </c>
      <c r="Q970" t="str">
        <f t="shared" si="94"/>
        <v>technology</v>
      </c>
      <c r="R970" t="str">
        <f t="shared" si="95"/>
        <v>wearables</v>
      </c>
      <c r="S970" s="13">
        <f t="shared" si="90"/>
        <v>41836.847615740742</v>
      </c>
      <c r="T970" s="13">
        <f t="shared" si="91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2"/>
        <v>0.46666666666666667</v>
      </c>
      <c r="P971" s="8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3">
        <f t="shared" si="90"/>
        <v>42742.30332175926</v>
      </c>
      <c r="T971" s="13">
        <f t="shared" si="91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2"/>
        <v>0.4592</v>
      </c>
      <c r="P972" s="8">
        <f t="shared" si="93"/>
        <v>164</v>
      </c>
      <c r="Q972" t="str">
        <f t="shared" si="94"/>
        <v>technology</v>
      </c>
      <c r="R972" t="str">
        <f t="shared" si="95"/>
        <v>wearables</v>
      </c>
      <c r="S972" s="13">
        <f t="shared" si="90"/>
        <v>42721.220520833333</v>
      </c>
      <c r="T972" s="13">
        <f t="shared" si="91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2"/>
        <v>2.2599999999999999E-3</v>
      </c>
      <c r="P973" s="8">
        <f t="shared" si="93"/>
        <v>45.2</v>
      </c>
      <c r="Q973" t="str">
        <f t="shared" si="94"/>
        <v>technology</v>
      </c>
      <c r="R973" t="str">
        <f t="shared" si="95"/>
        <v>wearables</v>
      </c>
      <c r="S973" s="13">
        <f t="shared" si="90"/>
        <v>42111.709027777775</v>
      </c>
      <c r="T973" s="13">
        <f t="shared" si="91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2"/>
        <v>0.34625</v>
      </c>
      <c r="P974" s="8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3">
        <f t="shared" si="90"/>
        <v>41856.865717592591</v>
      </c>
      <c r="T974" s="13">
        <f t="shared" si="91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2"/>
        <v>2.0549999999999999E-2</v>
      </c>
      <c r="P975" s="8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3">
        <f t="shared" si="90"/>
        <v>42257.014965277776</v>
      </c>
      <c r="T975" s="13">
        <f t="shared" si="91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2"/>
        <v>5.5999999999999999E-3</v>
      </c>
      <c r="P976" s="8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3">
        <f t="shared" si="90"/>
        <v>42424.749490740738</v>
      </c>
      <c r="T976" s="13">
        <f t="shared" si="91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2"/>
        <v>2.6069999999999999E-2</v>
      </c>
      <c r="P977" s="8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3">
        <f t="shared" si="90"/>
        <v>42489.696585648147</v>
      </c>
      <c r="T977" s="13">
        <f t="shared" si="91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2"/>
        <v>1.9259999999999999E-2</v>
      </c>
      <c r="P978" s="8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3">
        <f t="shared" si="90"/>
        <v>42185.058993055558</v>
      </c>
      <c r="T978" s="13">
        <f t="shared" si="91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2"/>
        <v>0.33666666666666667</v>
      </c>
      <c r="P979" s="8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3">
        <f t="shared" si="90"/>
        <v>42391.942094907412</v>
      </c>
      <c r="T979" s="13">
        <f t="shared" si="91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2"/>
        <v>0.5626326718299024</v>
      </c>
      <c r="P980" s="8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3">
        <f t="shared" si="90"/>
        <v>42395.309039351851</v>
      </c>
      <c r="T980" s="13">
        <f t="shared" si="91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2"/>
        <v>0.82817600000000002</v>
      </c>
      <c r="P981" s="8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3">
        <f t="shared" si="90"/>
        <v>42506.416990740734</v>
      </c>
      <c r="T981" s="13">
        <f t="shared" si="91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2"/>
        <v>0.14860000000000001</v>
      </c>
      <c r="P982" s="8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3">
        <f t="shared" si="90"/>
        <v>41928.904189814813</v>
      </c>
      <c r="T982" s="13">
        <f t="shared" si="91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2"/>
        <v>1.2375123751237513E-4</v>
      </c>
      <c r="P983" s="8">
        <f t="shared" si="93"/>
        <v>2.75</v>
      </c>
      <c r="Q983" t="str">
        <f t="shared" si="94"/>
        <v>technology</v>
      </c>
      <c r="R983" t="str">
        <f t="shared" si="95"/>
        <v>wearables</v>
      </c>
      <c r="S983" s="13">
        <f t="shared" si="90"/>
        <v>41830.947013888886</v>
      </c>
      <c r="T983" s="13">
        <f t="shared" si="91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2"/>
        <v>1.7142857142857143E-4</v>
      </c>
      <c r="P984" s="8">
        <f t="shared" si="93"/>
        <v>1</v>
      </c>
      <c r="Q984" t="str">
        <f t="shared" si="94"/>
        <v>technology</v>
      </c>
      <c r="R984" t="str">
        <f t="shared" si="95"/>
        <v>wearables</v>
      </c>
      <c r="S984" s="13">
        <f t="shared" si="90"/>
        <v>42615.753310185188</v>
      </c>
      <c r="T984" s="13">
        <f t="shared" si="91"/>
        <v>42645.753310185188</v>
      </c>
    </row>
    <row r="985" spans="1:20" ht="43.2" x14ac:dyDescent="0.55000000000000004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2"/>
        <v>0.2950613611721471</v>
      </c>
      <c r="P985" s="8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3">
        <f t="shared" si="90"/>
        <v>42574.667650462965</v>
      </c>
      <c r="T985" s="13">
        <f t="shared" si="91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2"/>
        <v>1.06E-2</v>
      </c>
      <c r="P986" s="8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3">
        <f t="shared" si="90"/>
        <v>42061.11583333333</v>
      </c>
      <c r="T986" s="13">
        <f t="shared" si="91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2"/>
        <v>6.2933333333333327E-2</v>
      </c>
      <c r="P987" s="8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3">
        <f t="shared" si="90"/>
        <v>42339.967708333337</v>
      </c>
      <c r="T987" s="13">
        <f t="shared" si="91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2"/>
        <v>0.1275</v>
      </c>
      <c r="P988" s="8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3">
        <f t="shared" si="90"/>
        <v>42324.767361111109</v>
      </c>
      <c r="T988" s="13">
        <f t="shared" si="91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2"/>
        <v>0.13220000000000001</v>
      </c>
      <c r="P989" s="8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3">
        <f t="shared" si="90"/>
        <v>41773.294560185182</v>
      </c>
      <c r="T989" s="13">
        <f t="shared" si="91"/>
        <v>41813.294560185182</v>
      </c>
    </row>
    <row r="990" spans="1:20" ht="43.2" x14ac:dyDescent="0.55000000000000004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2"/>
        <v>0</v>
      </c>
      <c r="P990" s="8" t="e">
        <f t="shared" si="93"/>
        <v>#DIV/0!</v>
      </c>
      <c r="Q990" t="str">
        <f t="shared" si="94"/>
        <v>technology</v>
      </c>
      <c r="R990" t="str">
        <f t="shared" si="95"/>
        <v>wearables</v>
      </c>
      <c r="S990" s="13">
        <f t="shared" si="90"/>
        <v>42614.356770833328</v>
      </c>
      <c r="T990" s="13">
        <f t="shared" si="91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2"/>
        <v>0.16769999999999999</v>
      </c>
      <c r="P991" s="8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3">
        <f t="shared" si="90"/>
        <v>42611.933969907404</v>
      </c>
      <c r="T991" s="13">
        <f t="shared" si="91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2"/>
        <v>1.0399999999999999E-3</v>
      </c>
      <c r="P992" s="8">
        <f t="shared" si="93"/>
        <v>13</v>
      </c>
      <c r="Q992" t="str">
        <f t="shared" si="94"/>
        <v>technology</v>
      </c>
      <c r="R992" t="str">
        <f t="shared" si="95"/>
        <v>wearables</v>
      </c>
      <c r="S992" s="13">
        <f t="shared" si="90"/>
        <v>41855.784305555557</v>
      </c>
      <c r="T992" s="13">
        <f t="shared" si="91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2"/>
        <v>4.24E-2</v>
      </c>
      <c r="P993" s="8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3">
        <f t="shared" si="90"/>
        <v>42538.75680555556</v>
      </c>
      <c r="T993" s="13">
        <f t="shared" si="91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2"/>
        <v>4.6699999999999997E-3</v>
      </c>
      <c r="P994" s="8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3">
        <f t="shared" si="90"/>
        <v>42437.924988425926</v>
      </c>
      <c r="T994" s="13">
        <f t="shared" si="91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2"/>
        <v>0.25087142857142858</v>
      </c>
      <c r="P995" s="8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3">
        <f t="shared" si="90"/>
        <v>42652.964907407411</v>
      </c>
      <c r="T995" s="13">
        <f t="shared" si="91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2"/>
        <v>2.3345000000000001E-2</v>
      </c>
      <c r="P996" s="8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3">
        <f t="shared" si="90"/>
        <v>41921.263078703705</v>
      </c>
      <c r="T996" s="13">
        <f t="shared" si="91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2"/>
        <v>7.2599999999999998E-2</v>
      </c>
      <c r="P997" s="8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3">
        <f t="shared" si="90"/>
        <v>41947.940740740742</v>
      </c>
      <c r="T997" s="13">
        <f t="shared" si="91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2"/>
        <v>1.6250000000000001E-2</v>
      </c>
      <c r="P998" s="8">
        <f t="shared" si="93"/>
        <v>13</v>
      </c>
      <c r="Q998" t="str">
        <f t="shared" si="94"/>
        <v>technology</v>
      </c>
      <c r="R998" t="str">
        <f t="shared" si="95"/>
        <v>wearables</v>
      </c>
      <c r="S998" s="13">
        <f t="shared" si="90"/>
        <v>41817.866435185184</v>
      </c>
      <c r="T998" s="13">
        <f t="shared" si="91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2"/>
        <v>1.2999999999999999E-2</v>
      </c>
      <c r="P999" s="8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3">
        <f t="shared" si="90"/>
        <v>41941.10297453704</v>
      </c>
      <c r="T999" s="13">
        <f t="shared" si="91"/>
        <v>41971.144641203704</v>
      </c>
    </row>
    <row r="1000" spans="1:20" ht="28.8" x14ac:dyDescent="0.55000000000000004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2"/>
        <v>0.58558333333333334</v>
      </c>
      <c r="P1000" s="8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3">
        <f t="shared" si="90"/>
        <v>42282.168993055559</v>
      </c>
      <c r="T1000" s="13">
        <f t="shared" si="91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2"/>
        <v>7.7886666666666673E-2</v>
      </c>
      <c r="P1001" s="8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3">
        <f t="shared" si="90"/>
        <v>41926.29965277778</v>
      </c>
      <c r="T1001" s="13">
        <f t="shared" si="91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2"/>
        <v>2.2157147647256063E-2</v>
      </c>
      <c r="P1002" s="8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3">
        <f t="shared" si="90"/>
        <v>42749.059722222228</v>
      </c>
      <c r="T1002" s="13">
        <f t="shared" si="91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2"/>
        <v>1.04</v>
      </c>
      <c r="P1003" s="8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3">
        <f t="shared" si="90"/>
        <v>42720.720057870371</v>
      </c>
      <c r="T1003" s="13">
        <f t="shared" si="91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2"/>
        <v>0.29602960296029601</v>
      </c>
      <c r="P1004" s="8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3">
        <f t="shared" si="90"/>
        <v>42325.684189814812</v>
      </c>
      <c r="T1004" s="13">
        <f t="shared" si="91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2"/>
        <v>0.16055</v>
      </c>
      <c r="P1005" s="8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3">
        <f t="shared" si="90"/>
        <v>42780.709039351852</v>
      </c>
      <c r="T1005" s="13">
        <f t="shared" si="91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2"/>
        <v>0.82208000000000003</v>
      </c>
      <c r="P1006" s="8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3">
        <f t="shared" si="90"/>
        <v>42388.708645833336</v>
      </c>
      <c r="T1006" s="13">
        <f t="shared" si="91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2"/>
        <v>0.75051000000000001</v>
      </c>
      <c r="P1007" s="8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3">
        <f t="shared" si="90"/>
        <v>42276.624803240738</v>
      </c>
      <c r="T1007" s="13">
        <f t="shared" si="91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2"/>
        <v>5.8500000000000003E-2</v>
      </c>
      <c r="P1008" s="8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3">
        <f t="shared" si="90"/>
        <v>41977.040185185186</v>
      </c>
      <c r="T1008" s="13">
        <f t="shared" si="91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2"/>
        <v>0.44319999999999998</v>
      </c>
      <c r="P1009" s="8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3">
        <f t="shared" si="90"/>
        <v>42676.583599537036</v>
      </c>
      <c r="T1009" s="13">
        <f t="shared" si="91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2"/>
        <v>2.6737967914438501E-3</v>
      </c>
      <c r="P1010" s="8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3">
        <f t="shared" si="90"/>
        <v>42702.809201388889</v>
      </c>
      <c r="T1010" s="13">
        <f t="shared" si="91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2"/>
        <v>0.1313</v>
      </c>
      <c r="P1011" s="8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3">
        <f t="shared" si="90"/>
        <v>42510.604699074072</v>
      </c>
      <c r="T1011" s="13">
        <f t="shared" si="91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2"/>
        <v>1.9088937093275488E-3</v>
      </c>
      <c r="P1012" s="8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3">
        <f t="shared" si="90"/>
        <v>42561.829421296294</v>
      </c>
      <c r="T1012" s="13">
        <f t="shared" si="91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2"/>
        <v>3.7499999999999999E-3</v>
      </c>
      <c r="P1013" s="8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3">
        <f t="shared" si="90"/>
        <v>41946.898090277777</v>
      </c>
      <c r="T1013" s="13">
        <f t="shared" si="91"/>
        <v>41991.898090277777</v>
      </c>
    </row>
    <row r="1014" spans="1:20" ht="43.2" x14ac:dyDescent="0.55000000000000004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2"/>
        <v>215.35021</v>
      </c>
      <c r="P1014" s="8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3">
        <f t="shared" si="90"/>
        <v>42714.440416666665</v>
      </c>
      <c r="T1014" s="13">
        <f t="shared" si="91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2"/>
        <v>0.34527999999999998</v>
      </c>
      <c r="P1015" s="8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3">
        <f t="shared" si="90"/>
        <v>42339.833981481483</v>
      </c>
      <c r="T1015" s="13">
        <f t="shared" si="91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2"/>
        <v>0.30599999999999999</v>
      </c>
      <c r="P1016" s="8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3">
        <f t="shared" si="90"/>
        <v>41955.002488425926</v>
      </c>
      <c r="T1016" s="13">
        <f t="shared" si="91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2"/>
        <v>2.6666666666666668E-2</v>
      </c>
      <c r="P1017" s="8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3">
        <f t="shared" si="90"/>
        <v>42303.878414351857</v>
      </c>
      <c r="T1017" s="13">
        <f t="shared" si="91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2"/>
        <v>2.8420000000000001E-2</v>
      </c>
      <c r="P1018" s="8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3">
        <f t="shared" si="90"/>
        <v>42422.107129629629</v>
      </c>
      <c r="T1018" s="13">
        <f t="shared" si="91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2"/>
        <v>0.22878799999999999</v>
      </c>
      <c r="P1019" s="8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3">
        <f t="shared" si="90"/>
        <v>42289.675173611111</v>
      </c>
      <c r="T1019" s="13">
        <f t="shared" si="91"/>
        <v>42329.716840277775</v>
      </c>
    </row>
    <row r="1020" spans="1:20" ht="28.8" x14ac:dyDescent="0.55000000000000004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2"/>
        <v>3.1050000000000001E-2</v>
      </c>
      <c r="P1020" s="8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3">
        <f t="shared" si="90"/>
        <v>42535.492280092592</v>
      </c>
      <c r="T1020" s="13">
        <f t="shared" si="91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2"/>
        <v>0.47333333333333333</v>
      </c>
      <c r="P1021" s="8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3">
        <f t="shared" si="90"/>
        <v>42009.973946759259</v>
      </c>
      <c r="T1021" s="13">
        <f t="shared" si="91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2"/>
        <v>2.0554838709677421</v>
      </c>
      <c r="P1022" s="8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3">
        <f t="shared" si="90"/>
        <v>42127.069548611107</v>
      </c>
      <c r="T1022" s="13">
        <f t="shared" si="91"/>
        <v>42157.032638888893</v>
      </c>
    </row>
    <row r="1023" spans="1:20" ht="28.8" x14ac:dyDescent="0.55000000000000004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2"/>
        <v>3.5180366666666667</v>
      </c>
      <c r="P1023" s="8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3">
        <f t="shared" si="90"/>
        <v>42271.251979166671</v>
      </c>
      <c r="T1023" s="13">
        <f t="shared" si="91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2"/>
        <v>1.149</v>
      </c>
      <c r="P1024" s="8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3">
        <f t="shared" si="90"/>
        <v>42111.646724537044</v>
      </c>
      <c r="T1024" s="13">
        <f t="shared" si="91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2"/>
        <v>2.3715000000000002</v>
      </c>
      <c r="P1025" s="8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3">
        <f t="shared" si="90"/>
        <v>42145.919687500005</v>
      </c>
      <c r="T1025" s="13">
        <f t="shared" si="91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2"/>
        <v>1.1863774999999999</v>
      </c>
      <c r="P1026" s="8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3">
        <f t="shared" ref="S1026:S1089" si="96">(((J1026/60)/60)/24)+DATE(1970,1,1)</f>
        <v>42370.580590277779</v>
      </c>
      <c r="T1026" s="13">
        <f t="shared" ref="T1026:T1089" si="97">(((I1026/60)/60)/24)+DATE(1970,1,1)</f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8">E1027/D1027</f>
        <v>1.099283142857143</v>
      </c>
      <c r="P1027" s="8">
        <f t="shared" ref="P1027:P1090" si="99">E1027/L1027</f>
        <v>71.848571428571432</v>
      </c>
      <c r="Q1027" t="str">
        <f t="shared" ref="Q1027:Q1090" si="100">LEFT(N1027,FIND("/",N1027)-1)</f>
        <v>music</v>
      </c>
      <c r="R1027" t="str">
        <f t="shared" ref="R1027:R1090" si="101">RIGHT(N1027,LEN(N1027)-FIND("/",N1027))</f>
        <v>electronic music</v>
      </c>
      <c r="S1027" s="13">
        <f t="shared" si="96"/>
        <v>42049.833761574075</v>
      </c>
      <c r="T1027" s="13">
        <f t="shared" si="97"/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8"/>
        <v>1.0000828571428571</v>
      </c>
      <c r="P1028" s="8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3">
        <f t="shared" si="96"/>
        <v>42426.407592592594</v>
      </c>
      <c r="T1028" s="13">
        <f t="shared" si="9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8"/>
        <v>1.0309292094387414</v>
      </c>
      <c r="P1029" s="8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3">
        <f t="shared" si="96"/>
        <v>41905.034108796295</v>
      </c>
      <c r="T1029" s="13">
        <f t="shared" si="9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8"/>
        <v>1.1727000000000001</v>
      </c>
      <c r="P1030" s="8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3">
        <f t="shared" si="96"/>
        <v>42755.627372685187</v>
      </c>
      <c r="T1030" s="13">
        <f t="shared" si="9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8"/>
        <v>1.1175999999999999</v>
      </c>
      <c r="P1031" s="8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3">
        <f t="shared" si="96"/>
        <v>42044.711886574078</v>
      </c>
      <c r="T1031" s="13">
        <f t="shared" si="9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8"/>
        <v>3.4209999999999998</v>
      </c>
      <c r="P1032" s="8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3">
        <f t="shared" si="96"/>
        <v>42611.483206018514</v>
      </c>
      <c r="T1032" s="13">
        <f t="shared" si="9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8"/>
        <v>1.0740000000000001</v>
      </c>
      <c r="P1033" s="8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3">
        <f t="shared" si="96"/>
        <v>42324.764004629629</v>
      </c>
      <c r="T1033" s="13">
        <f t="shared" si="9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8"/>
        <v>1.0849703703703704</v>
      </c>
      <c r="P1034" s="8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3">
        <f t="shared" si="96"/>
        <v>42514.666956018518</v>
      </c>
      <c r="T1034" s="13">
        <f t="shared" si="9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8"/>
        <v>1.0286144578313252</v>
      </c>
      <c r="P1035" s="8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3">
        <f t="shared" si="96"/>
        <v>42688.732407407413</v>
      </c>
      <c r="T1035" s="13">
        <f t="shared" si="9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8"/>
        <v>1.3000180000000001</v>
      </c>
      <c r="P1036" s="8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3">
        <f t="shared" si="96"/>
        <v>42555.166712962964</v>
      </c>
      <c r="T1036" s="13">
        <f t="shared" si="9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8"/>
        <v>1.0765217391304347</v>
      </c>
      <c r="P1037" s="8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3">
        <f t="shared" si="96"/>
        <v>42016.641435185185</v>
      </c>
      <c r="T1037" s="13">
        <f t="shared" si="97"/>
        <v>42046.641435185185</v>
      </c>
    </row>
    <row r="1038" spans="1:20" ht="28.8" x14ac:dyDescent="0.55000000000000004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8"/>
        <v>1.1236044444444444</v>
      </c>
      <c r="P1038" s="8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3">
        <f t="shared" si="96"/>
        <v>41249.448958333334</v>
      </c>
      <c r="T1038" s="13">
        <f t="shared" si="9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8"/>
        <v>1.0209999999999999</v>
      </c>
      <c r="P1039" s="8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3">
        <f t="shared" si="96"/>
        <v>42119.822476851856</v>
      </c>
      <c r="T1039" s="13">
        <f t="shared" si="9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8"/>
        <v>1.4533333333333334</v>
      </c>
      <c r="P1040" s="8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3">
        <f t="shared" si="96"/>
        <v>42418.231747685189</v>
      </c>
      <c r="T1040" s="13">
        <f t="shared" si="9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8"/>
        <v>1.282</v>
      </c>
      <c r="P1041" s="8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3">
        <f t="shared" si="96"/>
        <v>42692.109328703707</v>
      </c>
      <c r="T1041" s="13">
        <f t="shared" si="9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8"/>
        <v>2.9411764705882353E-3</v>
      </c>
      <c r="P1042" s="8">
        <f t="shared" si="99"/>
        <v>250</v>
      </c>
      <c r="Q1042" t="str">
        <f t="shared" si="100"/>
        <v>journalism</v>
      </c>
      <c r="R1042" t="str">
        <f t="shared" si="101"/>
        <v>audio</v>
      </c>
      <c r="S1042" s="13">
        <f t="shared" si="96"/>
        <v>42579.708437499998</v>
      </c>
      <c r="T1042" s="13">
        <f t="shared" si="97"/>
        <v>42609.708437499998</v>
      </c>
    </row>
    <row r="1043" spans="1:20" ht="28.8" x14ac:dyDescent="0.55000000000000004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8"/>
        <v>0</v>
      </c>
      <c r="P1043" s="8" t="e">
        <f t="shared" si="99"/>
        <v>#DIV/0!</v>
      </c>
      <c r="Q1043" t="str">
        <f t="shared" si="100"/>
        <v>journalism</v>
      </c>
      <c r="R1043" t="str">
        <f t="shared" si="101"/>
        <v>audio</v>
      </c>
      <c r="S1043" s="13">
        <f t="shared" si="96"/>
        <v>41831.060092592597</v>
      </c>
      <c r="T1043" s="13">
        <f t="shared" si="9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8"/>
        <v>1.5384615384615385E-2</v>
      </c>
      <c r="P1044" s="8">
        <f t="shared" si="99"/>
        <v>10</v>
      </c>
      <c r="Q1044" t="str">
        <f t="shared" si="100"/>
        <v>journalism</v>
      </c>
      <c r="R1044" t="str">
        <f t="shared" si="101"/>
        <v>audio</v>
      </c>
      <c r="S1044" s="13">
        <f t="shared" si="96"/>
        <v>41851.696157407408</v>
      </c>
      <c r="T1044" s="13">
        <f t="shared" si="97"/>
        <v>41894.416666666664</v>
      </c>
    </row>
    <row r="1045" spans="1:20" ht="28.8" x14ac:dyDescent="0.55000000000000004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8"/>
        <v>8.5370000000000001E-2</v>
      </c>
      <c r="P1045" s="8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3">
        <f t="shared" si="96"/>
        <v>42114.252951388888</v>
      </c>
      <c r="T1045" s="13">
        <f t="shared" si="9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8"/>
        <v>8.571428571428571E-4</v>
      </c>
      <c r="P1046" s="8">
        <f t="shared" si="99"/>
        <v>3</v>
      </c>
      <c r="Q1046" t="str">
        <f t="shared" si="100"/>
        <v>journalism</v>
      </c>
      <c r="R1046" t="str">
        <f t="shared" si="101"/>
        <v>audio</v>
      </c>
      <c r="S1046" s="13">
        <f t="shared" si="96"/>
        <v>42011.925937499997</v>
      </c>
      <c r="T1046" s="13">
        <f t="shared" si="9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8"/>
        <v>2.6599999999999999E-2</v>
      </c>
      <c r="P1047" s="8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3">
        <f t="shared" si="96"/>
        <v>41844.874421296299</v>
      </c>
      <c r="T1047" s="13">
        <f t="shared" si="9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8"/>
        <v>0</v>
      </c>
      <c r="P1048" s="8" t="e">
        <f t="shared" si="99"/>
        <v>#DIV/0!</v>
      </c>
      <c r="Q1048" t="str">
        <f t="shared" si="100"/>
        <v>journalism</v>
      </c>
      <c r="R1048" t="str">
        <f t="shared" si="101"/>
        <v>audio</v>
      </c>
      <c r="S1048" s="13">
        <f t="shared" si="96"/>
        <v>42319.851388888885</v>
      </c>
      <c r="T1048" s="13">
        <f t="shared" si="9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8"/>
        <v>5.0000000000000001E-4</v>
      </c>
      <c r="P1049" s="8">
        <f t="shared" si="99"/>
        <v>1</v>
      </c>
      <c r="Q1049" t="str">
        <f t="shared" si="100"/>
        <v>journalism</v>
      </c>
      <c r="R1049" t="str">
        <f t="shared" si="101"/>
        <v>audio</v>
      </c>
      <c r="S1049" s="13">
        <f t="shared" si="96"/>
        <v>41918.818460648145</v>
      </c>
      <c r="T1049" s="13">
        <f t="shared" si="9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8"/>
        <v>1.4133333333333333E-2</v>
      </c>
      <c r="P1050" s="8">
        <f t="shared" si="99"/>
        <v>53</v>
      </c>
      <c r="Q1050" t="str">
        <f t="shared" si="100"/>
        <v>journalism</v>
      </c>
      <c r="R1050" t="str">
        <f t="shared" si="101"/>
        <v>audio</v>
      </c>
      <c r="S1050" s="13">
        <f t="shared" si="96"/>
        <v>42598.053113425922</v>
      </c>
      <c r="T1050" s="13">
        <f t="shared" si="9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8"/>
        <v>0</v>
      </c>
      <c r="P1051" s="8" t="e">
        <f t="shared" si="99"/>
        <v>#DIV/0!</v>
      </c>
      <c r="Q1051" t="str">
        <f t="shared" si="100"/>
        <v>journalism</v>
      </c>
      <c r="R1051" t="str">
        <f t="shared" si="101"/>
        <v>audio</v>
      </c>
      <c r="S1051" s="13">
        <f t="shared" si="96"/>
        <v>42382.431076388893</v>
      </c>
      <c r="T1051" s="13">
        <f t="shared" si="97"/>
        <v>42412.431076388893</v>
      </c>
    </row>
    <row r="1052" spans="1:20" x14ac:dyDescent="0.55000000000000004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8"/>
        <v>0</v>
      </c>
      <c r="P1052" s="8" t="e">
        <f t="shared" si="99"/>
        <v>#DIV/0!</v>
      </c>
      <c r="Q1052" t="str">
        <f t="shared" si="100"/>
        <v>journalism</v>
      </c>
      <c r="R1052" t="str">
        <f t="shared" si="101"/>
        <v>audio</v>
      </c>
      <c r="S1052" s="13">
        <f t="shared" si="96"/>
        <v>42231.7971875</v>
      </c>
      <c r="T1052" s="13">
        <f t="shared" si="9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8"/>
        <v>0</v>
      </c>
      <c r="P1053" s="8" t="e">
        <f t="shared" si="99"/>
        <v>#DIV/0!</v>
      </c>
      <c r="Q1053" t="str">
        <f t="shared" si="100"/>
        <v>journalism</v>
      </c>
      <c r="R1053" t="str">
        <f t="shared" si="101"/>
        <v>audio</v>
      </c>
      <c r="S1053" s="13">
        <f t="shared" si="96"/>
        <v>41850.014178240745</v>
      </c>
      <c r="T1053" s="13">
        <f t="shared" si="9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8"/>
        <v>0</v>
      </c>
      <c r="P1054" s="8" t="e">
        <f t="shared" si="99"/>
        <v>#DIV/0!</v>
      </c>
      <c r="Q1054" t="str">
        <f t="shared" si="100"/>
        <v>journalism</v>
      </c>
      <c r="R1054" t="str">
        <f t="shared" si="101"/>
        <v>audio</v>
      </c>
      <c r="S1054" s="13">
        <f t="shared" si="96"/>
        <v>42483.797395833331</v>
      </c>
      <c r="T1054" s="13">
        <f t="shared" si="9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8"/>
        <v>0.01</v>
      </c>
      <c r="P1055" s="8">
        <f t="shared" si="99"/>
        <v>15</v>
      </c>
      <c r="Q1055" t="str">
        <f t="shared" si="100"/>
        <v>journalism</v>
      </c>
      <c r="R1055" t="str">
        <f t="shared" si="101"/>
        <v>audio</v>
      </c>
      <c r="S1055" s="13">
        <f t="shared" si="96"/>
        <v>42775.172824074078</v>
      </c>
      <c r="T1055" s="13">
        <f t="shared" si="9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8"/>
        <v>0</v>
      </c>
      <c r="P1056" s="8" t="e">
        <f t="shared" si="99"/>
        <v>#DIV/0!</v>
      </c>
      <c r="Q1056" t="str">
        <f t="shared" si="100"/>
        <v>journalism</v>
      </c>
      <c r="R1056" t="str">
        <f t="shared" si="101"/>
        <v>audio</v>
      </c>
      <c r="S1056" s="13">
        <f t="shared" si="96"/>
        <v>41831.851840277777</v>
      </c>
      <c r="T1056" s="13">
        <f t="shared" si="9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8"/>
        <v>0</v>
      </c>
      <c r="P1057" s="8" t="e">
        <f t="shared" si="99"/>
        <v>#DIV/0!</v>
      </c>
      <c r="Q1057" t="str">
        <f t="shared" si="100"/>
        <v>journalism</v>
      </c>
      <c r="R1057" t="str">
        <f t="shared" si="101"/>
        <v>audio</v>
      </c>
      <c r="S1057" s="13">
        <f t="shared" si="96"/>
        <v>42406.992418981477</v>
      </c>
      <c r="T1057" s="13">
        <f t="shared" si="9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8"/>
        <v>0</v>
      </c>
      <c r="P1058" s="8" t="e">
        <f t="shared" si="99"/>
        <v>#DIV/0!</v>
      </c>
      <c r="Q1058" t="str">
        <f t="shared" si="100"/>
        <v>journalism</v>
      </c>
      <c r="R1058" t="str">
        <f t="shared" si="101"/>
        <v>audio</v>
      </c>
      <c r="S1058" s="13">
        <f t="shared" si="96"/>
        <v>42058.719641203701</v>
      </c>
      <c r="T1058" s="13">
        <f t="shared" si="97"/>
        <v>42118.677974537044</v>
      </c>
    </row>
    <row r="1059" spans="1:20" ht="28.8" x14ac:dyDescent="0.55000000000000004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8"/>
        <v>0</v>
      </c>
      <c r="P1059" s="8" t="e">
        <f t="shared" si="99"/>
        <v>#DIV/0!</v>
      </c>
      <c r="Q1059" t="str">
        <f t="shared" si="100"/>
        <v>journalism</v>
      </c>
      <c r="R1059" t="str">
        <f t="shared" si="101"/>
        <v>audio</v>
      </c>
      <c r="S1059" s="13">
        <f t="shared" si="96"/>
        <v>42678.871331018512</v>
      </c>
      <c r="T1059" s="13">
        <f t="shared" si="9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8"/>
        <v>0</v>
      </c>
      <c r="P1060" s="8" t="e">
        <f t="shared" si="99"/>
        <v>#DIV/0!</v>
      </c>
      <c r="Q1060" t="str">
        <f t="shared" si="100"/>
        <v>journalism</v>
      </c>
      <c r="R1060" t="str">
        <f t="shared" si="101"/>
        <v>audio</v>
      </c>
      <c r="S1060" s="13">
        <f t="shared" si="96"/>
        <v>42047.900960648149</v>
      </c>
      <c r="T1060" s="13">
        <f t="shared" si="9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8"/>
        <v>0</v>
      </c>
      <c r="P1061" s="8" t="e">
        <f t="shared" si="99"/>
        <v>#DIV/0!</v>
      </c>
      <c r="Q1061" t="str">
        <f t="shared" si="100"/>
        <v>journalism</v>
      </c>
      <c r="R1061" t="str">
        <f t="shared" si="101"/>
        <v>audio</v>
      </c>
      <c r="S1061" s="13">
        <f t="shared" si="96"/>
        <v>42046.79</v>
      </c>
      <c r="T1061" s="13">
        <f t="shared" si="9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8"/>
        <v>0.01</v>
      </c>
      <c r="P1062" s="8">
        <f t="shared" si="99"/>
        <v>50</v>
      </c>
      <c r="Q1062" t="str">
        <f t="shared" si="100"/>
        <v>journalism</v>
      </c>
      <c r="R1062" t="str">
        <f t="shared" si="101"/>
        <v>audio</v>
      </c>
      <c r="S1062" s="13">
        <f t="shared" si="96"/>
        <v>42079.913113425922</v>
      </c>
      <c r="T1062" s="13">
        <f t="shared" si="9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8"/>
        <v>0</v>
      </c>
      <c r="P1063" s="8" t="e">
        <f t="shared" si="99"/>
        <v>#DIV/0!</v>
      </c>
      <c r="Q1063" t="str">
        <f t="shared" si="100"/>
        <v>journalism</v>
      </c>
      <c r="R1063" t="str">
        <f t="shared" si="101"/>
        <v>audio</v>
      </c>
      <c r="S1063" s="13">
        <f t="shared" si="96"/>
        <v>42432.276712962965</v>
      </c>
      <c r="T1063" s="13">
        <f t="shared" si="9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8"/>
        <v>0.95477386934673369</v>
      </c>
      <c r="P1064" s="8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3">
        <f t="shared" si="96"/>
        <v>42556.807187500002</v>
      </c>
      <c r="T1064" s="13">
        <f t="shared" si="9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8"/>
        <v>0</v>
      </c>
      <c r="P1065" s="8" t="e">
        <f t="shared" si="99"/>
        <v>#DIV/0!</v>
      </c>
      <c r="Q1065" t="str">
        <f t="shared" si="100"/>
        <v>journalism</v>
      </c>
      <c r="R1065" t="str">
        <f t="shared" si="101"/>
        <v>audio</v>
      </c>
      <c r="S1065" s="13">
        <f t="shared" si="96"/>
        <v>42583.030810185184</v>
      </c>
      <c r="T1065" s="13">
        <f t="shared" si="9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8"/>
        <v>8.9744444444444446E-2</v>
      </c>
      <c r="P1066" s="8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3">
        <f t="shared" si="96"/>
        <v>41417.228043981479</v>
      </c>
      <c r="T1066" s="13">
        <f t="shared" si="9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8"/>
        <v>2.7E-2</v>
      </c>
      <c r="P1067" s="8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3">
        <f t="shared" si="96"/>
        <v>41661.381041666667</v>
      </c>
      <c r="T1067" s="13">
        <f t="shared" si="9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8"/>
        <v>3.3673333333333333E-2</v>
      </c>
      <c r="P1068" s="8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3">
        <f t="shared" si="96"/>
        <v>41445.962754629632</v>
      </c>
      <c r="T1068" s="13">
        <f t="shared" si="9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8"/>
        <v>0.26</v>
      </c>
      <c r="P1069" s="8">
        <f t="shared" si="99"/>
        <v>13</v>
      </c>
      <c r="Q1069" t="str">
        <f t="shared" si="100"/>
        <v>games</v>
      </c>
      <c r="R1069" t="str">
        <f t="shared" si="101"/>
        <v>video games</v>
      </c>
      <c r="S1069" s="13">
        <f t="shared" si="96"/>
        <v>41599.855682870373</v>
      </c>
      <c r="T1069" s="13">
        <f t="shared" si="9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8"/>
        <v>1.5E-3</v>
      </c>
      <c r="P1070" s="8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3">
        <f t="shared" si="96"/>
        <v>42440.371111111104</v>
      </c>
      <c r="T1070" s="13">
        <f t="shared" si="9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8"/>
        <v>0.38636363636363635</v>
      </c>
      <c r="P1071" s="8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3">
        <f t="shared" si="96"/>
        <v>41572.229849537034</v>
      </c>
      <c r="T1071" s="13">
        <f t="shared" si="9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8"/>
        <v>7.0000000000000001E-3</v>
      </c>
      <c r="P1072" s="8">
        <f t="shared" si="99"/>
        <v>35</v>
      </c>
      <c r="Q1072" t="str">
        <f t="shared" si="100"/>
        <v>games</v>
      </c>
      <c r="R1072" t="str">
        <f t="shared" si="101"/>
        <v>video games</v>
      </c>
      <c r="S1072" s="13">
        <f t="shared" si="96"/>
        <v>41163.011828703704</v>
      </c>
      <c r="T1072" s="13">
        <f t="shared" si="9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8"/>
        <v>0</v>
      </c>
      <c r="P1073" s="8" t="e">
        <f t="shared" si="99"/>
        <v>#DIV/0!</v>
      </c>
      <c r="Q1073" t="str">
        <f t="shared" si="100"/>
        <v>games</v>
      </c>
      <c r="R1073" t="str">
        <f t="shared" si="101"/>
        <v>video games</v>
      </c>
      <c r="S1073" s="13">
        <f t="shared" si="96"/>
        <v>42295.753391203703</v>
      </c>
      <c r="T1073" s="13">
        <f t="shared" si="9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8"/>
        <v>6.8000000000000005E-4</v>
      </c>
      <c r="P1074" s="8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3">
        <f t="shared" si="96"/>
        <v>41645.832141203704</v>
      </c>
      <c r="T1074" s="13">
        <f t="shared" si="9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8"/>
        <v>1.3333333333333334E-2</v>
      </c>
      <c r="P1075" s="8">
        <f t="shared" si="99"/>
        <v>10</v>
      </c>
      <c r="Q1075" t="str">
        <f t="shared" si="100"/>
        <v>games</v>
      </c>
      <c r="R1075" t="str">
        <f t="shared" si="101"/>
        <v>video games</v>
      </c>
      <c r="S1075" s="13">
        <f t="shared" si="96"/>
        <v>40802.964594907404</v>
      </c>
      <c r="T1075" s="13">
        <f t="shared" si="9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8"/>
        <v>6.3092592592592589E-2</v>
      </c>
      <c r="P1076" s="8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3">
        <f t="shared" si="96"/>
        <v>41613.172974537039</v>
      </c>
      <c r="T1076" s="13">
        <f t="shared" si="9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8"/>
        <v>4.4999999999999998E-2</v>
      </c>
      <c r="P1077" s="8">
        <f t="shared" si="99"/>
        <v>15</v>
      </c>
      <c r="Q1077" t="str">
        <f t="shared" si="100"/>
        <v>games</v>
      </c>
      <c r="R1077" t="str">
        <f t="shared" si="101"/>
        <v>video games</v>
      </c>
      <c r="S1077" s="13">
        <f t="shared" si="96"/>
        <v>41005.904120370367</v>
      </c>
      <c r="T1077" s="13">
        <f t="shared" si="9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8"/>
        <v>0.62765333333333329</v>
      </c>
      <c r="P1078" s="8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3">
        <f t="shared" si="96"/>
        <v>41838.377893518518</v>
      </c>
      <c r="T1078" s="13">
        <f t="shared" si="9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8"/>
        <v>0.29376000000000002</v>
      </c>
      <c r="P1079" s="8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3">
        <f t="shared" si="96"/>
        <v>42353.16679398148</v>
      </c>
      <c r="T1079" s="13">
        <f t="shared" si="9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8"/>
        <v>7.4999999999999997E-2</v>
      </c>
      <c r="P1080" s="8">
        <f t="shared" si="99"/>
        <v>9</v>
      </c>
      <c r="Q1080" t="str">
        <f t="shared" si="100"/>
        <v>games</v>
      </c>
      <c r="R1080" t="str">
        <f t="shared" si="101"/>
        <v>video games</v>
      </c>
      <c r="S1080" s="13">
        <f t="shared" si="96"/>
        <v>40701.195844907408</v>
      </c>
      <c r="T1080" s="13">
        <f t="shared" si="9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8"/>
        <v>2.6076923076923077E-2</v>
      </c>
      <c r="P1081" s="8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3">
        <f t="shared" si="96"/>
        <v>42479.566388888896</v>
      </c>
      <c r="T1081" s="13">
        <f t="shared" si="97"/>
        <v>42504.566388888896</v>
      </c>
    </row>
    <row r="1082" spans="1:20" ht="28.8" x14ac:dyDescent="0.55000000000000004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8"/>
        <v>9.1050000000000006E-2</v>
      </c>
      <c r="P1082" s="8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3">
        <f t="shared" si="96"/>
        <v>41740.138113425928</v>
      </c>
      <c r="T1082" s="13">
        <f t="shared" si="9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8"/>
        <v>1.7647058823529413E-4</v>
      </c>
      <c r="P1083" s="8">
        <f t="shared" si="99"/>
        <v>3</v>
      </c>
      <c r="Q1083" t="str">
        <f t="shared" si="100"/>
        <v>games</v>
      </c>
      <c r="R1083" t="str">
        <f t="shared" si="101"/>
        <v>video games</v>
      </c>
      <c r="S1083" s="13">
        <f t="shared" si="96"/>
        <v>42002.926990740743</v>
      </c>
      <c r="T1083" s="13">
        <f t="shared" si="9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8"/>
        <v>5.5999999999999999E-3</v>
      </c>
      <c r="P1084" s="8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3">
        <f t="shared" si="96"/>
        <v>41101.906111111115</v>
      </c>
      <c r="T1084" s="13">
        <f t="shared" si="9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8"/>
        <v>8.2000000000000007E-3</v>
      </c>
      <c r="P1085" s="8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3">
        <f t="shared" si="96"/>
        <v>41793.659525462965</v>
      </c>
      <c r="T1085" s="13">
        <f t="shared" si="9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8"/>
        <v>0</v>
      </c>
      <c r="P1086" s="8" t="e">
        <f t="shared" si="99"/>
        <v>#DIV/0!</v>
      </c>
      <c r="Q1086" t="str">
        <f t="shared" si="100"/>
        <v>games</v>
      </c>
      <c r="R1086" t="str">
        <f t="shared" si="101"/>
        <v>video games</v>
      </c>
      <c r="S1086" s="13">
        <f t="shared" si="96"/>
        <v>41829.912083333329</v>
      </c>
      <c r="T1086" s="13">
        <f t="shared" si="9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8"/>
        <v>3.4200000000000001E-2</v>
      </c>
      <c r="P1087" s="8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3">
        <f t="shared" si="96"/>
        <v>42413.671006944445</v>
      </c>
      <c r="T1087" s="13">
        <f t="shared" si="9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8"/>
        <v>8.3333333333333339E-4</v>
      </c>
      <c r="P1088" s="8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3">
        <f t="shared" si="96"/>
        <v>41845.866793981484</v>
      </c>
      <c r="T1088" s="13">
        <f t="shared" si="9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8"/>
        <v>0</v>
      </c>
      <c r="P1089" s="8" t="e">
        <f t="shared" si="99"/>
        <v>#DIV/0!</v>
      </c>
      <c r="Q1089" t="str">
        <f t="shared" si="100"/>
        <v>games</v>
      </c>
      <c r="R1089" t="str">
        <f t="shared" si="101"/>
        <v>video games</v>
      </c>
      <c r="S1089" s="13">
        <f t="shared" si="96"/>
        <v>41775.713969907411</v>
      </c>
      <c r="T1089" s="13">
        <f t="shared" si="9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8"/>
        <v>0.14182977777777778</v>
      </c>
      <c r="P1090" s="8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3">
        <f t="shared" ref="S1090:S1153" si="102">(((J1090/60)/60)/24)+DATE(1970,1,1)</f>
        <v>41723.799386574072</v>
      </c>
      <c r="T1090" s="13">
        <f t="shared" ref="T1090:T1153" si="103">(((I1090/60)/60)/24)+DATE(1970,1,1)</f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4">E1091/D1091</f>
        <v>7.8266666666666665E-2</v>
      </c>
      <c r="P1091" s="8">
        <f t="shared" ref="P1091:P1154" si="105">E1091/L1091</f>
        <v>23.959183673469386</v>
      </c>
      <c r="Q1091" t="str">
        <f t="shared" ref="Q1091:Q1154" si="106">LEFT(N1091,FIND("/",N1091)-1)</f>
        <v>games</v>
      </c>
      <c r="R1091" t="str">
        <f t="shared" ref="R1091:R1154" si="107">RIGHT(N1091,LEN(N1091)-FIND("/",N1091))</f>
        <v>video games</v>
      </c>
      <c r="S1091" s="13">
        <f t="shared" si="102"/>
        <v>42151.189525462964</v>
      </c>
      <c r="T1091" s="13">
        <f t="shared" si="103"/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4"/>
        <v>3.8464497269020693E-4</v>
      </c>
      <c r="P1092" s="8">
        <f t="shared" si="105"/>
        <v>5</v>
      </c>
      <c r="Q1092" t="str">
        <f t="shared" si="106"/>
        <v>games</v>
      </c>
      <c r="R1092" t="str">
        <f t="shared" si="107"/>
        <v>video games</v>
      </c>
      <c r="S1092" s="13">
        <f t="shared" si="102"/>
        <v>42123.185798611114</v>
      </c>
      <c r="T1092" s="13">
        <f t="shared" si="103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4"/>
        <v>0.125</v>
      </c>
      <c r="P1093" s="8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3">
        <f t="shared" si="102"/>
        <v>42440.820277777777</v>
      </c>
      <c r="T1093" s="13">
        <f t="shared" si="103"/>
        <v>42470.778611111105</v>
      </c>
    </row>
    <row r="1094" spans="1:20" ht="43.2" x14ac:dyDescent="0.55000000000000004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4"/>
        <v>1.0500000000000001E-2</v>
      </c>
      <c r="P1094" s="8">
        <f t="shared" si="105"/>
        <v>3</v>
      </c>
      <c r="Q1094" t="str">
        <f t="shared" si="106"/>
        <v>games</v>
      </c>
      <c r="R1094" t="str">
        <f t="shared" si="107"/>
        <v>video games</v>
      </c>
      <c r="S1094" s="13">
        <f t="shared" si="102"/>
        <v>41250.025902777779</v>
      </c>
      <c r="T1094" s="13">
        <f t="shared" si="103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4"/>
        <v>0.14083333333333334</v>
      </c>
      <c r="P1095" s="8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3">
        <f t="shared" si="102"/>
        <v>42396.973807870367</v>
      </c>
      <c r="T1095" s="13">
        <f t="shared" si="103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4"/>
        <v>0.18300055555555556</v>
      </c>
      <c r="P1096" s="8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3">
        <f t="shared" si="102"/>
        <v>40795.713344907403</v>
      </c>
      <c r="T1096" s="13">
        <f t="shared" si="103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4"/>
        <v>5.0347999999999997E-2</v>
      </c>
      <c r="P1097" s="8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3">
        <f t="shared" si="102"/>
        <v>41486.537268518521</v>
      </c>
      <c r="T1097" s="13">
        <f t="shared" si="103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4"/>
        <v>0.17933333333333334</v>
      </c>
      <c r="P1098" s="8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3">
        <f t="shared" si="102"/>
        <v>41885.51798611111</v>
      </c>
      <c r="T1098" s="13">
        <f t="shared" si="103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4"/>
        <v>4.6999999999999999E-4</v>
      </c>
      <c r="P1099" s="8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3">
        <f t="shared" si="102"/>
        <v>41660.792557870373</v>
      </c>
      <c r="T1099" s="13">
        <f t="shared" si="103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4"/>
        <v>7.2120000000000004E-2</v>
      </c>
      <c r="P1100" s="8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3">
        <f t="shared" si="102"/>
        <v>41712.762673611112</v>
      </c>
      <c r="T1100" s="13">
        <f t="shared" si="103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4"/>
        <v>5.0000000000000001E-3</v>
      </c>
      <c r="P1101" s="8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3">
        <f t="shared" si="102"/>
        <v>42107.836435185185</v>
      </c>
      <c r="T1101" s="13">
        <f t="shared" si="103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4"/>
        <v>2.5000000000000001E-2</v>
      </c>
      <c r="P1102" s="8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3">
        <f t="shared" si="102"/>
        <v>42384.110775462963</v>
      </c>
      <c r="T1102" s="13">
        <f t="shared" si="103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4"/>
        <v>4.0999999999999999E-4</v>
      </c>
      <c r="P1103" s="8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3">
        <f t="shared" si="102"/>
        <v>42538.77243055556</v>
      </c>
      <c r="T1103" s="13">
        <f t="shared" si="103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4"/>
        <v>5.3124999999999999E-2</v>
      </c>
      <c r="P1104" s="8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3">
        <f t="shared" si="102"/>
        <v>41577.045428240745</v>
      </c>
      <c r="T1104" s="13">
        <f t="shared" si="103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4"/>
        <v>1.6199999999999999E-2</v>
      </c>
      <c r="P1105" s="8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3">
        <f t="shared" si="102"/>
        <v>42479.22210648148</v>
      </c>
      <c r="T1105" s="13">
        <f t="shared" si="103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4"/>
        <v>4.9516666666666667E-2</v>
      </c>
      <c r="P1106" s="8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3">
        <f t="shared" si="102"/>
        <v>41771.40996527778</v>
      </c>
      <c r="T1106" s="13">
        <f t="shared" si="103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4"/>
        <v>1.5900000000000001E-3</v>
      </c>
      <c r="P1107" s="8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3">
        <f t="shared" si="102"/>
        <v>41692.135729166665</v>
      </c>
      <c r="T1107" s="13">
        <f t="shared" si="103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4"/>
        <v>0.41249999999999998</v>
      </c>
      <c r="P1108" s="8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3">
        <f t="shared" si="102"/>
        <v>40973.740451388891</v>
      </c>
      <c r="T1108" s="13">
        <f t="shared" si="103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4"/>
        <v>0</v>
      </c>
      <c r="P1109" s="8" t="e">
        <f t="shared" si="105"/>
        <v>#DIV/0!</v>
      </c>
      <c r="Q1109" t="str">
        <f t="shared" si="106"/>
        <v>games</v>
      </c>
      <c r="R1109" t="str">
        <f t="shared" si="107"/>
        <v>video games</v>
      </c>
      <c r="S1109" s="13">
        <f t="shared" si="102"/>
        <v>41813.861388888887</v>
      </c>
      <c r="T1109" s="13">
        <f t="shared" si="103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4"/>
        <v>2.93E-2</v>
      </c>
      <c r="P1110" s="8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3">
        <f t="shared" si="102"/>
        <v>40952.636979166666</v>
      </c>
      <c r="T1110" s="13">
        <f t="shared" si="103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4"/>
        <v>4.4999999999999997E-3</v>
      </c>
      <c r="P1111" s="8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3">
        <f t="shared" si="102"/>
        <v>42662.752199074079</v>
      </c>
      <c r="T1111" s="13">
        <f t="shared" si="103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4"/>
        <v>5.1000000000000004E-3</v>
      </c>
      <c r="P1112" s="8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3">
        <f t="shared" si="102"/>
        <v>41220.933124999996</v>
      </c>
      <c r="T1112" s="13">
        <f t="shared" si="103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4"/>
        <v>4.0000000000000002E-4</v>
      </c>
      <c r="P1113" s="8">
        <f t="shared" si="105"/>
        <v>1</v>
      </c>
      <c r="Q1113" t="str">
        <f t="shared" si="106"/>
        <v>games</v>
      </c>
      <c r="R1113" t="str">
        <f t="shared" si="107"/>
        <v>video games</v>
      </c>
      <c r="S1113" s="13">
        <f t="shared" si="102"/>
        <v>42347.203587962969</v>
      </c>
      <c r="T1113" s="13">
        <f t="shared" si="103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4"/>
        <v>0.35537409090909089</v>
      </c>
      <c r="P1114" s="8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3">
        <f t="shared" si="102"/>
        <v>41963.759386574078</v>
      </c>
      <c r="T1114" s="13">
        <f t="shared" si="103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4"/>
        <v>5.0000000000000001E-3</v>
      </c>
      <c r="P1115" s="8">
        <f t="shared" si="105"/>
        <v>5</v>
      </c>
      <c r="Q1115" t="str">
        <f t="shared" si="106"/>
        <v>games</v>
      </c>
      <c r="R1115" t="str">
        <f t="shared" si="107"/>
        <v>video games</v>
      </c>
      <c r="S1115" s="13">
        <f t="shared" si="102"/>
        <v>41835.977083333331</v>
      </c>
      <c r="T1115" s="13">
        <f t="shared" si="103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4"/>
        <v>1.6666666666666668E-3</v>
      </c>
      <c r="P1116" s="8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3">
        <f t="shared" si="102"/>
        <v>41526.345914351856</v>
      </c>
      <c r="T1116" s="13">
        <f t="shared" si="103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4"/>
        <v>1.325E-3</v>
      </c>
      <c r="P1117" s="8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3">
        <f t="shared" si="102"/>
        <v>42429.695543981477</v>
      </c>
      <c r="T1117" s="13">
        <f t="shared" si="103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4"/>
        <v>3.5704000000000004E-4</v>
      </c>
      <c r="P1118" s="8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3">
        <f t="shared" si="102"/>
        <v>41009.847314814811</v>
      </c>
      <c r="T1118" s="13">
        <f t="shared" si="103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4"/>
        <v>8.3000000000000004E-2</v>
      </c>
      <c r="P1119" s="8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3">
        <f t="shared" si="102"/>
        <v>42333.598530092597</v>
      </c>
      <c r="T1119" s="13">
        <f t="shared" si="103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4"/>
        <v>2.4222222222222221E-2</v>
      </c>
      <c r="P1120" s="8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3">
        <f t="shared" si="102"/>
        <v>41704.16642361111</v>
      </c>
      <c r="T1120" s="13">
        <f t="shared" si="103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4"/>
        <v>2.3809523809523812E-3</v>
      </c>
      <c r="P1121" s="8">
        <f t="shared" si="105"/>
        <v>5</v>
      </c>
      <c r="Q1121" t="str">
        <f t="shared" si="106"/>
        <v>games</v>
      </c>
      <c r="R1121" t="str">
        <f t="shared" si="107"/>
        <v>video games</v>
      </c>
      <c r="S1121" s="13">
        <f t="shared" si="102"/>
        <v>41722.792407407411</v>
      </c>
      <c r="T1121" s="13">
        <f t="shared" si="103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4"/>
        <v>0</v>
      </c>
      <c r="P1122" s="8" t="e">
        <f t="shared" si="105"/>
        <v>#DIV/0!</v>
      </c>
      <c r="Q1122" t="str">
        <f t="shared" si="106"/>
        <v>games</v>
      </c>
      <c r="R1122" t="str">
        <f t="shared" si="107"/>
        <v>video games</v>
      </c>
      <c r="S1122" s="13">
        <f t="shared" si="102"/>
        <v>40799.872685185182</v>
      </c>
      <c r="T1122" s="13">
        <f t="shared" si="103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4"/>
        <v>1.16E-4</v>
      </c>
      <c r="P1123" s="8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3">
        <f t="shared" si="102"/>
        <v>42412.934212962966</v>
      </c>
      <c r="T1123" s="13">
        <f t="shared" si="103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4"/>
        <v>0</v>
      </c>
      <c r="P1124" s="8" t="e">
        <f t="shared" si="105"/>
        <v>#DIV/0!</v>
      </c>
      <c r="Q1124" t="str">
        <f t="shared" si="106"/>
        <v>games</v>
      </c>
      <c r="R1124" t="str">
        <f t="shared" si="107"/>
        <v>video games</v>
      </c>
      <c r="S1124" s="13">
        <f t="shared" si="102"/>
        <v>41410.703993055555</v>
      </c>
      <c r="T1124" s="13">
        <f t="shared" si="103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4"/>
        <v>2.2000000000000001E-3</v>
      </c>
      <c r="P1125" s="8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3">
        <f t="shared" si="102"/>
        <v>41718.5237037037</v>
      </c>
      <c r="T1125" s="13">
        <f t="shared" si="103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4"/>
        <v>4.7222222222222223E-3</v>
      </c>
      <c r="P1126" s="8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3">
        <f t="shared" si="102"/>
        <v>42094.667256944449</v>
      </c>
      <c r="T1126" s="13">
        <f t="shared" si="103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4"/>
        <v>0</v>
      </c>
      <c r="P1127" s="8" t="e">
        <f t="shared" si="105"/>
        <v>#DIV/0!</v>
      </c>
      <c r="Q1127" t="str">
        <f t="shared" si="106"/>
        <v>games</v>
      </c>
      <c r="R1127" t="str">
        <f t="shared" si="107"/>
        <v>mobile games</v>
      </c>
      <c r="S1127" s="13">
        <f t="shared" si="102"/>
        <v>42212.624189814815</v>
      </c>
      <c r="T1127" s="13">
        <f t="shared" si="103"/>
        <v>42272.624189814815</v>
      </c>
    </row>
    <row r="1128" spans="1:20" ht="28.8" x14ac:dyDescent="0.55000000000000004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4"/>
        <v>5.0000000000000001E-3</v>
      </c>
      <c r="P1128" s="8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3">
        <f t="shared" si="102"/>
        <v>42535.327476851846</v>
      </c>
      <c r="T1128" s="13">
        <f t="shared" si="103"/>
        <v>42565.327476851846</v>
      </c>
    </row>
    <row r="1129" spans="1:20" ht="43.2" x14ac:dyDescent="0.55000000000000004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4"/>
        <v>1.6714285714285713E-2</v>
      </c>
      <c r="P1129" s="8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3">
        <f t="shared" si="102"/>
        <v>41926.854166666664</v>
      </c>
      <c r="T1129" s="13">
        <f t="shared" si="103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4"/>
        <v>1E-3</v>
      </c>
      <c r="P1130" s="8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3">
        <f t="shared" si="102"/>
        <v>41828.649502314816</v>
      </c>
      <c r="T1130" s="13">
        <f t="shared" si="103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4"/>
        <v>1.0499999999999999E-3</v>
      </c>
      <c r="P1131" s="8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3">
        <f t="shared" si="102"/>
        <v>42496.264965277776</v>
      </c>
      <c r="T1131" s="13">
        <f t="shared" si="103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4"/>
        <v>2.2000000000000001E-3</v>
      </c>
      <c r="P1132" s="8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3">
        <f t="shared" si="102"/>
        <v>41908.996527777781</v>
      </c>
      <c r="T1132" s="13">
        <f t="shared" si="103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4"/>
        <v>0</v>
      </c>
      <c r="P1133" s="8" t="e">
        <f t="shared" si="105"/>
        <v>#DIV/0!</v>
      </c>
      <c r="Q1133" t="str">
        <f t="shared" si="106"/>
        <v>games</v>
      </c>
      <c r="R1133" t="str">
        <f t="shared" si="107"/>
        <v>mobile games</v>
      </c>
      <c r="S1133" s="13">
        <f t="shared" si="102"/>
        <v>42332.908194444448</v>
      </c>
      <c r="T1133" s="13">
        <f t="shared" si="103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4"/>
        <v>0.14380000000000001</v>
      </c>
      <c r="P1134" s="8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3">
        <f t="shared" si="102"/>
        <v>42706.115405092598</v>
      </c>
      <c r="T1134" s="13">
        <f t="shared" si="103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4"/>
        <v>6.6666666666666671E-3</v>
      </c>
      <c r="P1135" s="8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3">
        <f t="shared" si="102"/>
        <v>41821.407187500001</v>
      </c>
      <c r="T1135" s="13">
        <f t="shared" si="103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4"/>
        <v>4.0000000000000003E-5</v>
      </c>
      <c r="P1136" s="8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3">
        <f t="shared" si="102"/>
        <v>41958.285046296296</v>
      </c>
      <c r="T1136" s="13">
        <f t="shared" si="103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4"/>
        <v>0.05</v>
      </c>
      <c r="P1137" s="8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3">
        <f t="shared" si="102"/>
        <v>42558.989513888882</v>
      </c>
      <c r="T1137" s="13">
        <f t="shared" si="103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4"/>
        <v>6.4439140811455853E-2</v>
      </c>
      <c r="P1138" s="8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3">
        <f t="shared" si="102"/>
        <v>42327.671631944439</v>
      </c>
      <c r="T1138" s="13">
        <f t="shared" si="103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4"/>
        <v>0.39500000000000002</v>
      </c>
      <c r="P1139" s="8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3">
        <f t="shared" si="102"/>
        <v>42453.819687499999</v>
      </c>
      <c r="T1139" s="13">
        <f t="shared" si="103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4"/>
        <v>3.5714285714285713E-3</v>
      </c>
      <c r="P1140" s="8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3">
        <f t="shared" si="102"/>
        <v>42736.9066087963</v>
      </c>
      <c r="T1140" s="13">
        <f t="shared" si="103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4"/>
        <v>6.2500000000000001E-4</v>
      </c>
      <c r="P1141" s="8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3">
        <f t="shared" si="102"/>
        <v>41975.347523148142</v>
      </c>
      <c r="T1141" s="13">
        <f t="shared" si="103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4"/>
        <v>0</v>
      </c>
      <c r="P1142" s="8" t="e">
        <f t="shared" si="105"/>
        <v>#DIV/0!</v>
      </c>
      <c r="Q1142" t="str">
        <f t="shared" si="106"/>
        <v>games</v>
      </c>
      <c r="R1142" t="str">
        <f t="shared" si="107"/>
        <v>mobile games</v>
      </c>
      <c r="S1142" s="13">
        <f t="shared" si="102"/>
        <v>42192.462048611109</v>
      </c>
      <c r="T1142" s="13">
        <f t="shared" si="103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4"/>
        <v>0</v>
      </c>
      <c r="P1143" s="8" t="e">
        <f t="shared" si="105"/>
        <v>#DIV/0!</v>
      </c>
      <c r="Q1143" t="str">
        <f t="shared" si="106"/>
        <v>games</v>
      </c>
      <c r="R1143" t="str">
        <f t="shared" si="107"/>
        <v>mobile games</v>
      </c>
      <c r="S1143" s="13">
        <f t="shared" si="102"/>
        <v>42164.699652777781</v>
      </c>
      <c r="T1143" s="13">
        <f t="shared" si="103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4"/>
        <v>0</v>
      </c>
      <c r="P1144" s="8" t="e">
        <f t="shared" si="105"/>
        <v>#DIV/0!</v>
      </c>
      <c r="Q1144" t="str">
        <f t="shared" si="106"/>
        <v>games</v>
      </c>
      <c r="R1144" t="str">
        <f t="shared" si="107"/>
        <v>mobile games</v>
      </c>
      <c r="S1144" s="13">
        <f t="shared" si="102"/>
        <v>42022.006099537044</v>
      </c>
      <c r="T1144" s="13">
        <f t="shared" si="103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4"/>
        <v>4.1333333333333335E-3</v>
      </c>
      <c r="P1145" s="8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3">
        <f t="shared" si="102"/>
        <v>42325.19358796296</v>
      </c>
      <c r="T1145" s="13">
        <f t="shared" si="103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4"/>
        <v>0</v>
      </c>
      <c r="P1146" s="8" t="e">
        <f t="shared" si="105"/>
        <v>#DIV/0!</v>
      </c>
      <c r="Q1146" t="str">
        <f t="shared" si="106"/>
        <v>food</v>
      </c>
      <c r="R1146" t="str">
        <f t="shared" si="107"/>
        <v>food trucks</v>
      </c>
      <c r="S1146" s="13">
        <f t="shared" si="102"/>
        <v>42093.181944444441</v>
      </c>
      <c r="T1146" s="13">
        <f t="shared" si="103"/>
        <v>42123.181944444441</v>
      </c>
    </row>
    <row r="1147" spans="1:20" ht="28.8" x14ac:dyDescent="0.55000000000000004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4"/>
        <v>1.25E-3</v>
      </c>
      <c r="P1147" s="8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3">
        <f t="shared" si="102"/>
        <v>41854.747592592597</v>
      </c>
      <c r="T1147" s="13">
        <f t="shared" si="103"/>
        <v>41914.747592592597</v>
      </c>
    </row>
    <row r="1148" spans="1:20" ht="28.8" x14ac:dyDescent="0.55000000000000004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4"/>
        <v>8.8333333333333333E-2</v>
      </c>
      <c r="P1148" s="8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3">
        <f t="shared" si="102"/>
        <v>41723.9533912037</v>
      </c>
      <c r="T1148" s="13">
        <f t="shared" si="103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4"/>
        <v>0</v>
      </c>
      <c r="P1149" s="8" t="e">
        <f t="shared" si="105"/>
        <v>#DIV/0!</v>
      </c>
      <c r="Q1149" t="str">
        <f t="shared" si="106"/>
        <v>food</v>
      </c>
      <c r="R1149" t="str">
        <f t="shared" si="107"/>
        <v>food trucks</v>
      </c>
      <c r="S1149" s="13">
        <f t="shared" si="102"/>
        <v>41871.972025462965</v>
      </c>
      <c r="T1149" s="13">
        <f t="shared" si="103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4"/>
        <v>4.8666666666666667E-3</v>
      </c>
      <c r="P1150" s="8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3">
        <f t="shared" si="102"/>
        <v>42675.171076388884</v>
      </c>
      <c r="T1150" s="13">
        <f t="shared" si="103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4"/>
        <v>1.5E-3</v>
      </c>
      <c r="P1151" s="8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3">
        <f t="shared" si="102"/>
        <v>42507.71025462963</v>
      </c>
      <c r="T1151" s="13">
        <f t="shared" si="103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4"/>
        <v>0.1008</v>
      </c>
      <c r="P1152" s="8">
        <f t="shared" si="105"/>
        <v>42</v>
      </c>
      <c r="Q1152" t="str">
        <f t="shared" si="106"/>
        <v>food</v>
      </c>
      <c r="R1152" t="str">
        <f t="shared" si="107"/>
        <v>food trucks</v>
      </c>
      <c r="S1152" s="13">
        <f t="shared" si="102"/>
        <v>42317.954571759255</v>
      </c>
      <c r="T1152" s="13">
        <f t="shared" si="103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4"/>
        <v>0</v>
      </c>
      <c r="P1153" s="8" t="e">
        <f t="shared" si="105"/>
        <v>#DIV/0!</v>
      </c>
      <c r="Q1153" t="str">
        <f t="shared" si="106"/>
        <v>food</v>
      </c>
      <c r="R1153" t="str">
        <f t="shared" si="107"/>
        <v>food trucks</v>
      </c>
      <c r="S1153" s="13">
        <f t="shared" si="102"/>
        <v>42224.102581018517</v>
      </c>
      <c r="T1153" s="13">
        <f t="shared" si="103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4"/>
        <v>5.6937500000000002E-2</v>
      </c>
      <c r="P1154" s="8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3">
        <f t="shared" ref="S1154:S1217" si="108">(((J1154/60)/60)/24)+DATE(1970,1,1)</f>
        <v>42109.709629629629</v>
      </c>
      <c r="T1154" s="13">
        <f t="shared" ref="T1154:T1217" si="109">(((I1154/60)/60)/24)+DATE(1970,1,1)</f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0">E1155/D1155</f>
        <v>6.2500000000000003E-3</v>
      </c>
      <c r="P1155" s="8">
        <f t="shared" ref="P1155:P1218" si="111">E1155/L1155</f>
        <v>50</v>
      </c>
      <c r="Q1155" t="str">
        <f t="shared" ref="Q1155:Q1218" si="112">LEFT(N1155,FIND("/",N1155)-1)</f>
        <v>food</v>
      </c>
      <c r="R1155" t="str">
        <f t="shared" ref="R1155:R1218" si="113">RIGHT(N1155,LEN(N1155)-FIND("/",N1155))</f>
        <v>food trucks</v>
      </c>
      <c r="S1155" s="13">
        <f t="shared" si="108"/>
        <v>42143.714178240742</v>
      </c>
      <c r="T1155" s="13">
        <f t="shared" si="109"/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0"/>
        <v>6.5000000000000002E-2</v>
      </c>
      <c r="P1156" s="8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3">
        <f t="shared" si="108"/>
        <v>42223.108865740738</v>
      </c>
      <c r="T1156" s="13">
        <f t="shared" si="109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0"/>
        <v>7.5199999999999998E-3</v>
      </c>
      <c r="P1157" s="8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3">
        <f t="shared" si="108"/>
        <v>41835.763981481483</v>
      </c>
      <c r="T1157" s="13">
        <f t="shared" si="109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0"/>
        <v>0</v>
      </c>
      <c r="P1158" s="8" t="e">
        <f t="shared" si="111"/>
        <v>#DIV/0!</v>
      </c>
      <c r="Q1158" t="str">
        <f t="shared" si="112"/>
        <v>food</v>
      </c>
      <c r="R1158" t="str">
        <f t="shared" si="113"/>
        <v>food trucks</v>
      </c>
      <c r="S1158" s="13">
        <f t="shared" si="108"/>
        <v>42029.07131944444</v>
      </c>
      <c r="T1158" s="13">
        <f t="shared" si="109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0"/>
        <v>1.5100000000000001E-2</v>
      </c>
      <c r="P1159" s="8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3">
        <f t="shared" si="108"/>
        <v>41918.628240740742</v>
      </c>
      <c r="T1159" s="13">
        <f t="shared" si="109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0"/>
        <v>4.6666666666666671E-3</v>
      </c>
      <c r="P1160" s="8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3">
        <f t="shared" si="108"/>
        <v>41952.09175925926</v>
      </c>
      <c r="T1160" s="13">
        <f t="shared" si="109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0"/>
        <v>0</v>
      </c>
      <c r="P1161" s="8" t="e">
        <f t="shared" si="111"/>
        <v>#DIV/0!</v>
      </c>
      <c r="Q1161" t="str">
        <f t="shared" si="112"/>
        <v>food</v>
      </c>
      <c r="R1161" t="str">
        <f t="shared" si="113"/>
        <v>food trucks</v>
      </c>
      <c r="S1161" s="13">
        <f t="shared" si="108"/>
        <v>42154.726446759261</v>
      </c>
      <c r="T1161" s="13">
        <f t="shared" si="109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0"/>
        <v>3.85E-2</v>
      </c>
      <c r="P1162" s="8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3">
        <f t="shared" si="108"/>
        <v>42061.154930555553</v>
      </c>
      <c r="T1162" s="13">
        <f t="shared" si="109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0"/>
        <v>0</v>
      </c>
      <c r="P1163" s="8" t="e">
        <f t="shared" si="111"/>
        <v>#DIV/0!</v>
      </c>
      <c r="Q1163" t="str">
        <f t="shared" si="112"/>
        <v>food</v>
      </c>
      <c r="R1163" t="str">
        <f t="shared" si="113"/>
        <v>food trucks</v>
      </c>
      <c r="S1163" s="13">
        <f t="shared" si="108"/>
        <v>42122.629502314812</v>
      </c>
      <c r="T1163" s="13">
        <f t="shared" si="109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0"/>
        <v>5.8333333333333338E-4</v>
      </c>
      <c r="P1164" s="8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3">
        <f t="shared" si="108"/>
        <v>41876.683611111112</v>
      </c>
      <c r="T1164" s="13">
        <f t="shared" si="109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0"/>
        <v>0</v>
      </c>
      <c r="P1165" s="8" t="e">
        <f t="shared" si="111"/>
        <v>#DIV/0!</v>
      </c>
      <c r="Q1165" t="str">
        <f t="shared" si="112"/>
        <v>food</v>
      </c>
      <c r="R1165" t="str">
        <f t="shared" si="113"/>
        <v>food trucks</v>
      </c>
      <c r="S1165" s="13">
        <f t="shared" si="108"/>
        <v>41830.723611111112</v>
      </c>
      <c r="T1165" s="13">
        <f t="shared" si="109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0"/>
        <v>0</v>
      </c>
      <c r="P1166" s="8" t="e">
        <f t="shared" si="111"/>
        <v>#DIV/0!</v>
      </c>
      <c r="Q1166" t="str">
        <f t="shared" si="112"/>
        <v>food</v>
      </c>
      <c r="R1166" t="str">
        <f t="shared" si="113"/>
        <v>food trucks</v>
      </c>
      <c r="S1166" s="13">
        <f t="shared" si="108"/>
        <v>42509.724328703705</v>
      </c>
      <c r="T1166" s="13">
        <f t="shared" si="109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0"/>
        <v>0.20705000000000001</v>
      </c>
      <c r="P1167" s="8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3">
        <f t="shared" si="108"/>
        <v>41792.214467592588</v>
      </c>
      <c r="T1167" s="13">
        <f t="shared" si="109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0"/>
        <v>0.19139999999999999</v>
      </c>
      <c r="P1168" s="8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3">
        <f t="shared" si="108"/>
        <v>42150.485439814816</v>
      </c>
      <c r="T1168" s="13">
        <f t="shared" si="109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0"/>
        <v>1.6316666666666667E-2</v>
      </c>
      <c r="P1169" s="8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3">
        <f t="shared" si="108"/>
        <v>41863.734895833331</v>
      </c>
      <c r="T1169" s="13">
        <f t="shared" si="109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0"/>
        <v>5.6666666666666664E-2</v>
      </c>
      <c r="P1170" s="8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3">
        <f t="shared" si="108"/>
        <v>42605.053993055553</v>
      </c>
      <c r="T1170" s="13">
        <f t="shared" si="109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0"/>
        <v>1.6999999999999999E-3</v>
      </c>
      <c r="P1171" s="8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3">
        <f t="shared" si="108"/>
        <v>42027.353738425925</v>
      </c>
      <c r="T1171" s="13">
        <f t="shared" si="109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0"/>
        <v>4.0000000000000001E-3</v>
      </c>
      <c r="P1172" s="8">
        <f t="shared" si="111"/>
        <v>50</v>
      </c>
      <c r="Q1172" t="str">
        <f t="shared" si="112"/>
        <v>food</v>
      </c>
      <c r="R1172" t="str">
        <f t="shared" si="113"/>
        <v>food trucks</v>
      </c>
      <c r="S1172" s="13">
        <f t="shared" si="108"/>
        <v>42124.893182870372</v>
      </c>
      <c r="T1172" s="13">
        <f t="shared" si="109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0"/>
        <v>1E-3</v>
      </c>
      <c r="P1173" s="8">
        <f t="shared" si="111"/>
        <v>25</v>
      </c>
      <c r="Q1173" t="str">
        <f t="shared" si="112"/>
        <v>food</v>
      </c>
      <c r="R1173" t="str">
        <f t="shared" si="113"/>
        <v>food trucks</v>
      </c>
      <c r="S1173" s="13">
        <f t="shared" si="108"/>
        <v>41938.804710648146</v>
      </c>
      <c r="T1173" s="13">
        <f t="shared" si="109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0"/>
        <v>0</v>
      </c>
      <c r="P1174" s="8" t="e">
        <f t="shared" si="111"/>
        <v>#DIV/0!</v>
      </c>
      <c r="Q1174" t="str">
        <f t="shared" si="112"/>
        <v>food</v>
      </c>
      <c r="R1174" t="str">
        <f t="shared" si="113"/>
        <v>food trucks</v>
      </c>
      <c r="S1174" s="13">
        <f t="shared" si="108"/>
        <v>41841.682314814818</v>
      </c>
      <c r="T1174" s="13">
        <f t="shared" si="109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0"/>
        <v>2.4000000000000001E-4</v>
      </c>
      <c r="P1175" s="8">
        <f t="shared" si="111"/>
        <v>30</v>
      </c>
      <c r="Q1175" t="str">
        <f t="shared" si="112"/>
        <v>food</v>
      </c>
      <c r="R1175" t="str">
        <f t="shared" si="113"/>
        <v>food trucks</v>
      </c>
      <c r="S1175" s="13">
        <f t="shared" si="108"/>
        <v>42184.185844907406</v>
      </c>
      <c r="T1175" s="13">
        <f t="shared" si="109"/>
        <v>42219.185844907406</v>
      </c>
    </row>
    <row r="1176" spans="1:20" ht="28.8" x14ac:dyDescent="0.55000000000000004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0"/>
        <v>5.906666666666667E-2</v>
      </c>
      <c r="P1176" s="8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3">
        <f t="shared" si="108"/>
        <v>42468.84174768519</v>
      </c>
      <c r="T1176" s="13">
        <f t="shared" si="109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0"/>
        <v>2.9250000000000002E-2</v>
      </c>
      <c r="P1177" s="8">
        <f t="shared" si="111"/>
        <v>65</v>
      </c>
      <c r="Q1177" t="str">
        <f t="shared" si="112"/>
        <v>food</v>
      </c>
      <c r="R1177" t="str">
        <f t="shared" si="113"/>
        <v>food trucks</v>
      </c>
      <c r="S1177" s="13">
        <f t="shared" si="108"/>
        <v>42170.728460648148</v>
      </c>
      <c r="T1177" s="13">
        <f t="shared" si="109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0"/>
        <v>5.7142857142857142E-5</v>
      </c>
      <c r="P1178" s="8">
        <f t="shared" si="111"/>
        <v>10</v>
      </c>
      <c r="Q1178" t="str">
        <f t="shared" si="112"/>
        <v>food</v>
      </c>
      <c r="R1178" t="str">
        <f t="shared" si="113"/>
        <v>food trucks</v>
      </c>
      <c r="S1178" s="13">
        <f t="shared" si="108"/>
        <v>42746.019652777773</v>
      </c>
      <c r="T1178" s="13">
        <f t="shared" si="109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0"/>
        <v>0</v>
      </c>
      <c r="P1179" s="8" t="e">
        <f t="shared" si="111"/>
        <v>#DIV/0!</v>
      </c>
      <c r="Q1179" t="str">
        <f t="shared" si="112"/>
        <v>food</v>
      </c>
      <c r="R1179" t="str">
        <f t="shared" si="113"/>
        <v>food trucks</v>
      </c>
      <c r="S1179" s="13">
        <f t="shared" si="108"/>
        <v>41897.660833333335</v>
      </c>
      <c r="T1179" s="13">
        <f t="shared" si="109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0"/>
        <v>6.666666666666667E-5</v>
      </c>
      <c r="P1180" s="8">
        <f t="shared" si="111"/>
        <v>5</v>
      </c>
      <c r="Q1180" t="str">
        <f t="shared" si="112"/>
        <v>food</v>
      </c>
      <c r="R1180" t="str">
        <f t="shared" si="113"/>
        <v>food trucks</v>
      </c>
      <c r="S1180" s="13">
        <f t="shared" si="108"/>
        <v>41837.905694444446</v>
      </c>
      <c r="T1180" s="13">
        <f t="shared" si="109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0"/>
        <v>5.3333333333333337E-2</v>
      </c>
      <c r="P1181" s="8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3">
        <f t="shared" si="108"/>
        <v>42275.720219907409</v>
      </c>
      <c r="T1181" s="13">
        <f t="shared" si="109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0"/>
        <v>0.11749999999999999</v>
      </c>
      <c r="P1182" s="8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3">
        <f t="shared" si="108"/>
        <v>41781.806875000002</v>
      </c>
      <c r="T1182" s="13">
        <f t="shared" si="109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0"/>
        <v>8.0000000000000007E-5</v>
      </c>
      <c r="P1183" s="8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3">
        <f t="shared" si="108"/>
        <v>42034.339363425926</v>
      </c>
      <c r="T1183" s="13">
        <f t="shared" si="109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0"/>
        <v>4.2000000000000003E-2</v>
      </c>
      <c r="P1184" s="8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3">
        <f t="shared" si="108"/>
        <v>42728.827407407407</v>
      </c>
      <c r="T1184" s="13">
        <f t="shared" si="109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0"/>
        <v>0.04</v>
      </c>
      <c r="P1185" s="8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3">
        <f t="shared" si="108"/>
        <v>42656.86137731481</v>
      </c>
      <c r="T1185" s="13">
        <f t="shared" si="109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0"/>
        <v>1.0493636363636363</v>
      </c>
      <c r="P1186" s="8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3">
        <f t="shared" si="108"/>
        <v>42741.599664351852</v>
      </c>
      <c r="T1186" s="13">
        <f t="shared" si="109"/>
        <v>42772.599664351852</v>
      </c>
    </row>
    <row r="1187" spans="1:20" ht="43.2" x14ac:dyDescent="0.55000000000000004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0"/>
        <v>1.0544</v>
      </c>
      <c r="P1187" s="8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3">
        <f t="shared" si="108"/>
        <v>42130.865150462967</v>
      </c>
      <c r="T1187" s="13">
        <f t="shared" si="109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0"/>
        <v>1.0673333333333332</v>
      </c>
      <c r="P1188" s="8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3">
        <f t="shared" si="108"/>
        <v>42123.86336805555</v>
      </c>
      <c r="T1188" s="13">
        <f t="shared" si="109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0"/>
        <v>1.0412571428571429</v>
      </c>
      <c r="P1189" s="8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3">
        <f t="shared" si="108"/>
        <v>42109.894942129627</v>
      </c>
      <c r="T1189" s="13">
        <f t="shared" si="109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0"/>
        <v>1.6054999999999999</v>
      </c>
      <c r="P1190" s="8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3">
        <f t="shared" si="108"/>
        <v>42711.700694444444</v>
      </c>
      <c r="T1190" s="13">
        <f t="shared" si="109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0"/>
        <v>1.0777777777777777</v>
      </c>
      <c r="P1191" s="8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3">
        <f t="shared" si="108"/>
        <v>42529.979108796295</v>
      </c>
      <c r="T1191" s="13">
        <f t="shared" si="109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0"/>
        <v>1.35</v>
      </c>
      <c r="P1192" s="8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3">
        <f t="shared" si="108"/>
        <v>41852.665798611109</v>
      </c>
      <c r="T1192" s="13">
        <f t="shared" si="109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0"/>
        <v>1.0907407407407408</v>
      </c>
      <c r="P1193" s="8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3">
        <f t="shared" si="108"/>
        <v>42419.603703703702</v>
      </c>
      <c r="T1193" s="13">
        <f t="shared" si="109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0"/>
        <v>2.9</v>
      </c>
      <c r="P1194" s="8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3">
        <f t="shared" si="108"/>
        <v>42747.506689814814</v>
      </c>
      <c r="T1194" s="13">
        <f t="shared" si="109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0"/>
        <v>1.0395714285714286</v>
      </c>
      <c r="P1195" s="8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3">
        <f t="shared" si="108"/>
        <v>42409.776076388895</v>
      </c>
      <c r="T1195" s="13">
        <f t="shared" si="109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0"/>
        <v>3.2223999999999999</v>
      </c>
      <c r="P1196" s="8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3">
        <f t="shared" si="108"/>
        <v>42072.488182870366</v>
      </c>
      <c r="T1196" s="13">
        <f t="shared" si="109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0"/>
        <v>1.35</v>
      </c>
      <c r="P1197" s="8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3">
        <f t="shared" si="108"/>
        <v>42298.34783564815</v>
      </c>
      <c r="T1197" s="13">
        <f t="shared" si="109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0"/>
        <v>2.6991034482758622</v>
      </c>
      <c r="P1198" s="8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3">
        <f t="shared" si="108"/>
        <v>42326.818738425922</v>
      </c>
      <c r="T1198" s="13">
        <f t="shared" si="109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0"/>
        <v>2.5329333333333333</v>
      </c>
      <c r="P1199" s="8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3">
        <f t="shared" si="108"/>
        <v>42503.66474537037</v>
      </c>
      <c r="T1199" s="13">
        <f t="shared" si="109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0"/>
        <v>2.6059999999999999</v>
      </c>
      <c r="P1200" s="8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3">
        <f t="shared" si="108"/>
        <v>42333.619050925925</v>
      </c>
      <c r="T1200" s="13">
        <f t="shared" si="109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0"/>
        <v>1.0131677953348381</v>
      </c>
      <c r="P1201" s="8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3">
        <f t="shared" si="108"/>
        <v>42161.770833333328</v>
      </c>
      <c r="T1201" s="13">
        <f t="shared" si="109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0"/>
        <v>1.2560416666666667</v>
      </c>
      <c r="P1202" s="8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3">
        <f t="shared" si="108"/>
        <v>42089.477500000001</v>
      </c>
      <c r="T1202" s="13">
        <f t="shared" si="109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0"/>
        <v>1.0243783333333334</v>
      </c>
      <c r="P1203" s="8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3">
        <f t="shared" si="108"/>
        <v>42536.60701388889</v>
      </c>
      <c r="T1203" s="13">
        <f t="shared" si="109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0"/>
        <v>1.99244</v>
      </c>
      <c r="P1204" s="8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3">
        <f t="shared" si="108"/>
        <v>42152.288819444439</v>
      </c>
      <c r="T1204" s="13">
        <f t="shared" si="109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0"/>
        <v>1.0245398773006136</v>
      </c>
      <c r="P1205" s="8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3">
        <f t="shared" si="108"/>
        <v>42125.614895833336</v>
      </c>
      <c r="T1205" s="13">
        <f t="shared" si="109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0"/>
        <v>1.0294615384615384</v>
      </c>
      <c r="P1206" s="8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3">
        <f t="shared" si="108"/>
        <v>42297.748067129629</v>
      </c>
      <c r="T1206" s="13">
        <f t="shared" si="109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0"/>
        <v>1.0086153846153847</v>
      </c>
      <c r="P1207" s="8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3">
        <f t="shared" si="108"/>
        <v>42138.506377314814</v>
      </c>
      <c r="T1207" s="13">
        <f t="shared" si="109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0"/>
        <v>1.1499999999999999</v>
      </c>
      <c r="P1208" s="8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3">
        <f t="shared" si="108"/>
        <v>42772.776076388895</v>
      </c>
      <c r="T1208" s="13">
        <f t="shared" si="109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0"/>
        <v>1.0416766467065868</v>
      </c>
      <c r="P1209" s="8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3">
        <f t="shared" si="108"/>
        <v>42430.430243055554</v>
      </c>
      <c r="T1209" s="13">
        <f t="shared" si="109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0"/>
        <v>1.5529999999999999</v>
      </c>
      <c r="P1210" s="8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3">
        <f t="shared" si="108"/>
        <v>42423.709074074075</v>
      </c>
      <c r="T1210" s="13">
        <f t="shared" si="109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0"/>
        <v>1.06</v>
      </c>
      <c r="P1211" s="8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3">
        <f t="shared" si="108"/>
        <v>42761.846122685187</v>
      </c>
      <c r="T1211" s="13">
        <f t="shared" si="109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0"/>
        <v>2.5431499999999998</v>
      </c>
      <c r="P1212" s="8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3">
        <f t="shared" si="108"/>
        <v>42132.941805555558</v>
      </c>
      <c r="T1212" s="13">
        <f t="shared" si="109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0"/>
        <v>1.0109999999999999</v>
      </c>
      <c r="P1213" s="8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3">
        <f t="shared" si="108"/>
        <v>42515.866446759261</v>
      </c>
      <c r="T1213" s="13">
        <f t="shared" si="109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0"/>
        <v>1.2904</v>
      </c>
      <c r="P1214" s="8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3">
        <f t="shared" si="108"/>
        <v>42318.950173611112</v>
      </c>
      <c r="T1214" s="13">
        <f t="shared" si="109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0"/>
        <v>1.0223076923076924</v>
      </c>
      <c r="P1215" s="8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3">
        <f t="shared" si="108"/>
        <v>42731.755787037036</v>
      </c>
      <c r="T1215" s="13">
        <f t="shared" si="109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0"/>
        <v>1.3180000000000001</v>
      </c>
      <c r="P1216" s="8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3">
        <f t="shared" si="108"/>
        <v>42104.840335648143</v>
      </c>
      <c r="T1216" s="13">
        <f t="shared" si="109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0"/>
        <v>7.8608020000000005</v>
      </c>
      <c r="P1217" s="8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3">
        <f t="shared" si="108"/>
        <v>41759.923101851848</v>
      </c>
      <c r="T1217" s="13">
        <f t="shared" si="109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0"/>
        <v>1.4570000000000001</v>
      </c>
      <c r="P1218" s="8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3">
        <f t="shared" ref="S1218:S1281" si="114">(((J1218/60)/60)/24)+DATE(1970,1,1)</f>
        <v>42247.616400462968</v>
      </c>
      <c r="T1218" s="13">
        <f t="shared" ref="T1218:T1281" si="115">(((I1218/60)/60)/24)+DATE(1970,1,1)</f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6">E1219/D1219</f>
        <v>1.026</v>
      </c>
      <c r="P1219" s="8">
        <f t="shared" ref="P1219:P1282" si="117">E1219/L1219</f>
        <v>148.57377049180329</v>
      </c>
      <c r="Q1219" t="str">
        <f t="shared" ref="Q1219:Q1282" si="118">LEFT(N1219,FIND("/",N1219)-1)</f>
        <v>photography</v>
      </c>
      <c r="R1219" t="str">
        <f t="shared" ref="R1219:R1282" si="119">RIGHT(N1219,LEN(N1219)-FIND("/",N1219))</f>
        <v>photobooks</v>
      </c>
      <c r="S1219" s="13">
        <f t="shared" si="114"/>
        <v>42535.809490740736</v>
      </c>
      <c r="T1219" s="13">
        <f t="shared" si="115"/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6"/>
        <v>1.7227777777777777</v>
      </c>
      <c r="P1220" s="8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3">
        <f t="shared" si="114"/>
        <v>42278.662037037036</v>
      </c>
      <c r="T1220" s="13">
        <f t="shared" si="115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6"/>
        <v>1.5916819571865444</v>
      </c>
      <c r="P1221" s="8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3">
        <f t="shared" si="114"/>
        <v>42633.461956018517</v>
      </c>
      <c r="T1221" s="13">
        <f t="shared" si="115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6"/>
        <v>1.0376666666666667</v>
      </c>
      <c r="P1222" s="8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3">
        <f t="shared" si="114"/>
        <v>42211.628611111111</v>
      </c>
      <c r="T1222" s="13">
        <f t="shared" si="115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6"/>
        <v>1.1140954545454547</v>
      </c>
      <c r="P1223" s="8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3">
        <f t="shared" si="114"/>
        <v>42680.47555555556</v>
      </c>
      <c r="T1223" s="13">
        <f t="shared" si="115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6"/>
        <v>2.80375</v>
      </c>
      <c r="P1224" s="8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3">
        <f t="shared" si="114"/>
        <v>42430.720451388886</v>
      </c>
      <c r="T1224" s="13">
        <f t="shared" si="115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6"/>
        <v>1.1210606060606061</v>
      </c>
      <c r="P1225" s="8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3">
        <f t="shared" si="114"/>
        <v>42654.177187499998</v>
      </c>
      <c r="T1225" s="13">
        <f t="shared" si="115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6"/>
        <v>7.0666666666666669E-2</v>
      </c>
      <c r="P1226" s="8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3">
        <f t="shared" si="114"/>
        <v>41736.549791666665</v>
      </c>
      <c r="T1226" s="13">
        <f t="shared" si="115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6"/>
        <v>4.3999999999999997E-2</v>
      </c>
      <c r="P1227" s="8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3">
        <f t="shared" si="114"/>
        <v>41509.905995370369</v>
      </c>
      <c r="T1227" s="13">
        <f t="shared" si="115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6"/>
        <v>3.8739999999999997E-2</v>
      </c>
      <c r="P1228" s="8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3">
        <f t="shared" si="114"/>
        <v>41715.874780092592</v>
      </c>
      <c r="T1228" s="13">
        <f t="shared" si="115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6"/>
        <v>0</v>
      </c>
      <c r="P1229" s="8" t="e">
        <f t="shared" si="117"/>
        <v>#DIV/0!</v>
      </c>
      <c r="Q1229" t="str">
        <f t="shared" si="118"/>
        <v>music</v>
      </c>
      <c r="R1229" t="str">
        <f t="shared" si="119"/>
        <v>world music</v>
      </c>
      <c r="S1229" s="13">
        <f t="shared" si="114"/>
        <v>41827.919166666667</v>
      </c>
      <c r="T1229" s="13">
        <f t="shared" si="115"/>
        <v>41858.291666666664</v>
      </c>
    </row>
    <row r="1230" spans="1:20" ht="28.8" x14ac:dyDescent="0.55000000000000004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6"/>
        <v>0.29299999999999998</v>
      </c>
      <c r="P1230" s="8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3">
        <f t="shared" si="114"/>
        <v>40754.729259259257</v>
      </c>
      <c r="T1230" s="13">
        <f t="shared" si="115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6"/>
        <v>9.0909090909090905E-3</v>
      </c>
      <c r="P1231" s="8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3">
        <f t="shared" si="114"/>
        <v>40985.459803240738</v>
      </c>
      <c r="T1231" s="13">
        <f t="shared" si="115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6"/>
        <v>0</v>
      </c>
      <c r="P1232" s="8" t="e">
        <f t="shared" si="117"/>
        <v>#DIV/0!</v>
      </c>
      <c r="Q1232" t="str">
        <f t="shared" si="118"/>
        <v>music</v>
      </c>
      <c r="R1232" t="str">
        <f t="shared" si="119"/>
        <v>world music</v>
      </c>
      <c r="S1232" s="13">
        <f t="shared" si="114"/>
        <v>40568.972569444442</v>
      </c>
      <c r="T1232" s="13">
        <f t="shared" si="115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6"/>
        <v>0</v>
      </c>
      <c r="P1233" s="8" t="e">
        <f t="shared" si="117"/>
        <v>#DIV/0!</v>
      </c>
      <c r="Q1233" t="str">
        <f t="shared" si="118"/>
        <v>music</v>
      </c>
      <c r="R1233" t="str">
        <f t="shared" si="119"/>
        <v>world music</v>
      </c>
      <c r="S1233" s="13">
        <f t="shared" si="114"/>
        <v>42193.941759259258</v>
      </c>
      <c r="T1233" s="13">
        <f t="shared" si="115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6"/>
        <v>8.0000000000000002E-3</v>
      </c>
      <c r="P1234" s="8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3">
        <f t="shared" si="114"/>
        <v>41506.848032407412</v>
      </c>
      <c r="T1234" s="13">
        <f t="shared" si="115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6"/>
        <v>0.11600000000000001</v>
      </c>
      <c r="P1235" s="8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3">
        <f t="shared" si="114"/>
        <v>40939.948773148149</v>
      </c>
      <c r="T1235" s="13">
        <f t="shared" si="115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6"/>
        <v>0</v>
      </c>
      <c r="P1236" s="8" t="e">
        <f t="shared" si="117"/>
        <v>#DIV/0!</v>
      </c>
      <c r="Q1236" t="str">
        <f t="shared" si="118"/>
        <v>music</v>
      </c>
      <c r="R1236" t="str">
        <f t="shared" si="119"/>
        <v>world music</v>
      </c>
      <c r="S1236" s="13">
        <f t="shared" si="114"/>
        <v>42007.788680555561</v>
      </c>
      <c r="T1236" s="13">
        <f t="shared" si="115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6"/>
        <v>2.787363950092912E-2</v>
      </c>
      <c r="P1237" s="8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3">
        <f t="shared" si="114"/>
        <v>41583.135405092595</v>
      </c>
      <c r="T1237" s="13">
        <f t="shared" si="115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6"/>
        <v>0</v>
      </c>
      <c r="P1238" s="8" t="e">
        <f t="shared" si="117"/>
        <v>#DIV/0!</v>
      </c>
      <c r="Q1238" t="str">
        <f t="shared" si="118"/>
        <v>music</v>
      </c>
      <c r="R1238" t="str">
        <f t="shared" si="119"/>
        <v>world music</v>
      </c>
      <c r="S1238" s="13">
        <f t="shared" si="114"/>
        <v>41110.680138888885</v>
      </c>
      <c r="T1238" s="13">
        <f t="shared" si="115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6"/>
        <v>0</v>
      </c>
      <c r="P1239" s="8" t="e">
        <f t="shared" si="117"/>
        <v>#DIV/0!</v>
      </c>
      <c r="Q1239" t="str">
        <f t="shared" si="118"/>
        <v>music</v>
      </c>
      <c r="R1239" t="str">
        <f t="shared" si="119"/>
        <v>world music</v>
      </c>
      <c r="S1239" s="13">
        <f t="shared" si="114"/>
        <v>41125.283159722225</v>
      </c>
      <c r="T1239" s="13">
        <f t="shared" si="115"/>
        <v>41145.283159722225</v>
      </c>
    </row>
    <row r="1240" spans="1:20" ht="43.2" x14ac:dyDescent="0.55000000000000004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6"/>
        <v>0.17799999999999999</v>
      </c>
      <c r="P1240" s="8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3">
        <f t="shared" si="114"/>
        <v>40731.61037037037</v>
      </c>
      <c r="T1240" s="13">
        <f t="shared" si="115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6"/>
        <v>0</v>
      </c>
      <c r="P1241" s="8" t="e">
        <f t="shared" si="117"/>
        <v>#DIV/0!</v>
      </c>
      <c r="Q1241" t="str">
        <f t="shared" si="118"/>
        <v>music</v>
      </c>
      <c r="R1241" t="str">
        <f t="shared" si="119"/>
        <v>world music</v>
      </c>
      <c r="S1241" s="13">
        <f t="shared" si="114"/>
        <v>40883.962581018517</v>
      </c>
      <c r="T1241" s="13">
        <f t="shared" si="115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6"/>
        <v>3.0124999999999999E-2</v>
      </c>
      <c r="P1242" s="8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3">
        <f t="shared" si="114"/>
        <v>41409.040011574078</v>
      </c>
      <c r="T1242" s="13">
        <f t="shared" si="115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6"/>
        <v>0.50739999999999996</v>
      </c>
      <c r="P1243" s="8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3">
        <f t="shared" si="114"/>
        <v>41923.837731481479</v>
      </c>
      <c r="T1243" s="13">
        <f t="shared" si="115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6"/>
        <v>5.4884742041712408E-3</v>
      </c>
      <c r="P1244" s="8">
        <f t="shared" si="117"/>
        <v>5</v>
      </c>
      <c r="Q1244" t="str">
        <f t="shared" si="118"/>
        <v>music</v>
      </c>
      <c r="R1244" t="str">
        <f t="shared" si="119"/>
        <v>world music</v>
      </c>
      <c r="S1244" s="13">
        <f t="shared" si="114"/>
        <v>40782.165532407409</v>
      </c>
      <c r="T1244" s="13">
        <f t="shared" si="115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6"/>
        <v>0.14091666666666666</v>
      </c>
      <c r="P1245" s="8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3">
        <f t="shared" si="114"/>
        <v>40671.879293981481</v>
      </c>
      <c r="T1245" s="13">
        <f t="shared" si="115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6"/>
        <v>1.038</v>
      </c>
      <c r="P1246" s="8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3">
        <f t="shared" si="114"/>
        <v>41355.825497685182</v>
      </c>
      <c r="T1246" s="13">
        <f t="shared" si="115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6"/>
        <v>1.2024999999999999</v>
      </c>
      <c r="P1247" s="8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3">
        <f t="shared" si="114"/>
        <v>41774.599930555552</v>
      </c>
      <c r="T1247" s="13">
        <f t="shared" si="115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6"/>
        <v>1.17</v>
      </c>
      <c r="P1248" s="8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3">
        <f t="shared" si="114"/>
        <v>40838.043391203704</v>
      </c>
      <c r="T1248" s="13">
        <f t="shared" si="115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6"/>
        <v>1.2214285714285715</v>
      </c>
      <c r="P1249" s="8">
        <f t="shared" si="117"/>
        <v>85.5</v>
      </c>
      <c r="Q1249" t="str">
        <f t="shared" si="118"/>
        <v>music</v>
      </c>
      <c r="R1249" t="str">
        <f t="shared" si="119"/>
        <v>rock</v>
      </c>
      <c r="S1249" s="13">
        <f t="shared" si="114"/>
        <v>41370.292303240742</v>
      </c>
      <c r="T1249" s="13">
        <f t="shared" si="115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6"/>
        <v>1.5164</v>
      </c>
      <c r="P1250" s="8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3">
        <f t="shared" si="114"/>
        <v>41767.656863425924</v>
      </c>
      <c r="T1250" s="13">
        <f t="shared" si="115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6"/>
        <v>1.0444</v>
      </c>
      <c r="P1251" s="8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3">
        <f t="shared" si="114"/>
        <v>41067.74086805556</v>
      </c>
      <c r="T1251" s="13">
        <f t="shared" si="115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6"/>
        <v>2.0015333333333332</v>
      </c>
      <c r="P1252" s="8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3">
        <f t="shared" si="114"/>
        <v>41843.64271990741</v>
      </c>
      <c r="T1252" s="13">
        <f t="shared" si="115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6"/>
        <v>1.018</v>
      </c>
      <c r="P1253" s="8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3">
        <f t="shared" si="114"/>
        <v>40751.814432870371</v>
      </c>
      <c r="T1253" s="13">
        <f t="shared" si="115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6"/>
        <v>1.3765714285714286</v>
      </c>
      <c r="P1254" s="8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3">
        <f t="shared" si="114"/>
        <v>41543.988067129627</v>
      </c>
      <c r="T1254" s="13">
        <f t="shared" si="115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6"/>
        <v>3038.3319999999999</v>
      </c>
      <c r="P1255" s="8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3">
        <f t="shared" si="114"/>
        <v>41855.783645833333</v>
      </c>
      <c r="T1255" s="13">
        <f t="shared" si="115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6"/>
        <v>1.9885074626865671</v>
      </c>
      <c r="P1256" s="8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3">
        <f t="shared" si="114"/>
        <v>40487.621365740742</v>
      </c>
      <c r="T1256" s="13">
        <f t="shared" si="115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6"/>
        <v>2.0236666666666667</v>
      </c>
      <c r="P1257" s="8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3">
        <f t="shared" si="114"/>
        <v>41579.845509259263</v>
      </c>
      <c r="T1257" s="13">
        <f t="shared" si="115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6"/>
        <v>1.1796376666666666</v>
      </c>
      <c r="P1258" s="8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3">
        <f t="shared" si="114"/>
        <v>40921.919340277782</v>
      </c>
      <c r="T1258" s="13">
        <f t="shared" si="115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6"/>
        <v>2.9472727272727273</v>
      </c>
      <c r="P1259" s="8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3">
        <f t="shared" si="114"/>
        <v>40587.085532407407</v>
      </c>
      <c r="T1259" s="13">
        <f t="shared" si="115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6"/>
        <v>2.1314633333333335</v>
      </c>
      <c r="P1260" s="8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3">
        <f t="shared" si="114"/>
        <v>41487.611250000002</v>
      </c>
      <c r="T1260" s="13">
        <f t="shared" si="115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6"/>
        <v>1.0424</v>
      </c>
      <c r="P1261" s="8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3">
        <f t="shared" si="114"/>
        <v>41766.970648148148</v>
      </c>
      <c r="T1261" s="13">
        <f t="shared" si="115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6"/>
        <v>1.1366666666666667</v>
      </c>
      <c r="P1262" s="8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3">
        <f t="shared" si="114"/>
        <v>41666.842824074076</v>
      </c>
      <c r="T1262" s="13">
        <f t="shared" si="115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6"/>
        <v>1.0125</v>
      </c>
      <c r="P1263" s="8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3">
        <f t="shared" si="114"/>
        <v>41638.342905092592</v>
      </c>
      <c r="T1263" s="13">
        <f t="shared" si="115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6"/>
        <v>1.2541538461538462</v>
      </c>
      <c r="P1264" s="8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3">
        <f t="shared" si="114"/>
        <v>41656.762638888889</v>
      </c>
      <c r="T1264" s="13">
        <f t="shared" si="115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6"/>
        <v>1.19</v>
      </c>
      <c r="P1265" s="8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3">
        <f t="shared" si="114"/>
        <v>41692.084143518521</v>
      </c>
      <c r="T1265" s="13">
        <f t="shared" si="115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6"/>
        <v>1.6646153846153846</v>
      </c>
      <c r="P1266" s="8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3">
        <f t="shared" si="114"/>
        <v>41547.662997685184</v>
      </c>
      <c r="T1266" s="13">
        <f t="shared" si="115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6"/>
        <v>1.1914771428571429</v>
      </c>
      <c r="P1267" s="8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3">
        <f t="shared" si="114"/>
        <v>40465.655266203699</v>
      </c>
      <c r="T1267" s="13">
        <f t="shared" si="115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6"/>
        <v>1.0047368421052632</v>
      </c>
      <c r="P1268" s="8">
        <f t="shared" si="117"/>
        <v>190.9</v>
      </c>
      <c r="Q1268" t="str">
        <f t="shared" si="118"/>
        <v>music</v>
      </c>
      <c r="R1268" t="str">
        <f t="shared" si="119"/>
        <v>rock</v>
      </c>
      <c r="S1268" s="13">
        <f t="shared" si="114"/>
        <v>41620.87667824074</v>
      </c>
      <c r="T1268" s="13">
        <f t="shared" si="115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6"/>
        <v>1.018</v>
      </c>
      <c r="P1269" s="8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3">
        <f t="shared" si="114"/>
        <v>41449.585162037038</v>
      </c>
      <c r="T1269" s="13">
        <f t="shared" si="115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6"/>
        <v>1.1666666666666667</v>
      </c>
      <c r="P1270" s="8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3">
        <f t="shared" si="114"/>
        <v>41507.845451388886</v>
      </c>
      <c r="T1270" s="13">
        <f t="shared" si="115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6"/>
        <v>1.0864893617021276</v>
      </c>
      <c r="P1271" s="8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3">
        <f t="shared" si="114"/>
        <v>42445.823055555549</v>
      </c>
      <c r="T1271" s="13">
        <f t="shared" si="115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6"/>
        <v>1.1472</v>
      </c>
      <c r="P1272" s="8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3">
        <f t="shared" si="114"/>
        <v>40933.856967592597</v>
      </c>
      <c r="T1272" s="13">
        <f t="shared" si="115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6"/>
        <v>1.018</v>
      </c>
      <c r="P1273" s="8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3">
        <f t="shared" si="114"/>
        <v>41561.683553240742</v>
      </c>
      <c r="T1273" s="13">
        <f t="shared" si="115"/>
        <v>41591.725219907406</v>
      </c>
    </row>
    <row r="1274" spans="1:20" ht="43.2" x14ac:dyDescent="0.55000000000000004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6"/>
        <v>1.06</v>
      </c>
      <c r="P1274" s="8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3">
        <f t="shared" si="114"/>
        <v>40274.745127314818</v>
      </c>
      <c r="T1274" s="13">
        <f t="shared" si="115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6"/>
        <v>1.0349999999999999</v>
      </c>
      <c r="P1275" s="8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3">
        <f t="shared" si="114"/>
        <v>41852.730219907404</v>
      </c>
      <c r="T1275" s="13">
        <f t="shared" si="115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6"/>
        <v>1.5497535999999998</v>
      </c>
      <c r="P1276" s="8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3">
        <f t="shared" si="114"/>
        <v>41116.690104166664</v>
      </c>
      <c r="T1276" s="13">
        <f t="shared" si="115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6"/>
        <v>1.6214066666666667</v>
      </c>
      <c r="P1277" s="8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3">
        <f t="shared" si="114"/>
        <v>41458.867905092593</v>
      </c>
      <c r="T1277" s="13">
        <f t="shared" si="115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6"/>
        <v>1.0442100000000001</v>
      </c>
      <c r="P1278" s="8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3">
        <f t="shared" si="114"/>
        <v>40007.704247685186</v>
      </c>
      <c r="T1278" s="13">
        <f t="shared" si="115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6"/>
        <v>1.0612433333333333</v>
      </c>
      <c r="P1279" s="8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3">
        <f t="shared" si="114"/>
        <v>41121.561886574076</v>
      </c>
      <c r="T1279" s="13">
        <f t="shared" si="115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6"/>
        <v>1.5493846153846154</v>
      </c>
      <c r="P1280" s="8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3">
        <f t="shared" si="114"/>
        <v>41786.555162037039</v>
      </c>
      <c r="T1280" s="13">
        <f t="shared" si="115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6"/>
        <v>1.1077157238734421</v>
      </c>
      <c r="P1281" s="8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3">
        <f t="shared" si="114"/>
        <v>41682.099189814813</v>
      </c>
      <c r="T1281" s="13">
        <f t="shared" si="115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6"/>
        <v>1.1091186666666666</v>
      </c>
      <c r="P1282" s="8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3">
        <f t="shared" ref="S1282:S1345" si="120">(((J1282/60)/60)/24)+DATE(1970,1,1)</f>
        <v>40513.757569444446</v>
      </c>
      <c r="T1282" s="13">
        <f t="shared" ref="T1282:T1345" si="121">(((I1282/60)/60)/24)+DATE(1970,1,1)</f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2">E1283/D1283</f>
        <v>1.1071428571428572</v>
      </c>
      <c r="P1283" s="8">
        <f t="shared" ref="P1283:P1346" si="123">E1283/L1283</f>
        <v>104.72972972972973</v>
      </c>
      <c r="Q1283" t="str">
        <f t="shared" ref="Q1283:Q1346" si="124">LEFT(N1283,FIND("/",N1283)-1)</f>
        <v>music</v>
      </c>
      <c r="R1283" t="str">
        <f t="shared" ref="R1283:R1346" si="125">RIGHT(N1283,LEN(N1283)-FIND("/",N1283))</f>
        <v>rock</v>
      </c>
      <c r="S1283" s="13">
        <f t="shared" si="120"/>
        <v>41463.743472222224</v>
      </c>
      <c r="T1283" s="13">
        <f t="shared" si="121"/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2"/>
        <v>1.2361333333333333</v>
      </c>
      <c r="P1284" s="8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3">
        <f t="shared" si="120"/>
        <v>41586.475173611114</v>
      </c>
      <c r="T1284" s="13">
        <f t="shared" si="121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2"/>
        <v>2.1105</v>
      </c>
      <c r="P1285" s="8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3">
        <f t="shared" si="120"/>
        <v>41320.717465277776</v>
      </c>
      <c r="T1285" s="13">
        <f t="shared" si="121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2"/>
        <v>1.01</v>
      </c>
      <c r="P1286" s="8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3">
        <f t="shared" si="120"/>
        <v>42712.23474537037</v>
      </c>
      <c r="T1286" s="13">
        <f t="shared" si="121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2"/>
        <v>1.0165</v>
      </c>
      <c r="P1287" s="8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3">
        <f t="shared" si="120"/>
        <v>42160.583043981482</v>
      </c>
      <c r="T1287" s="13">
        <f t="shared" si="121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2"/>
        <v>1.0833333333333333</v>
      </c>
      <c r="P1288" s="8">
        <f t="shared" si="123"/>
        <v>81.25</v>
      </c>
      <c r="Q1288" t="str">
        <f t="shared" si="124"/>
        <v>theater</v>
      </c>
      <c r="R1288" t="str">
        <f t="shared" si="125"/>
        <v>plays</v>
      </c>
      <c r="S1288" s="13">
        <f t="shared" si="120"/>
        <v>42039.384571759263</v>
      </c>
      <c r="T1288" s="13">
        <f t="shared" si="121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2"/>
        <v>2.42</v>
      </c>
      <c r="P1289" s="8">
        <f t="shared" si="123"/>
        <v>24.2</v>
      </c>
      <c r="Q1289" t="str">
        <f t="shared" si="124"/>
        <v>theater</v>
      </c>
      <c r="R1289" t="str">
        <f t="shared" si="125"/>
        <v>plays</v>
      </c>
      <c r="S1289" s="13">
        <f t="shared" si="120"/>
        <v>42107.621018518519</v>
      </c>
      <c r="T1289" s="13">
        <f t="shared" si="121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2"/>
        <v>1.0044999999999999</v>
      </c>
      <c r="P1290" s="8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3">
        <f t="shared" si="120"/>
        <v>42561.154664351852</v>
      </c>
      <c r="T1290" s="13">
        <f t="shared" si="121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2"/>
        <v>1.2506666666666666</v>
      </c>
      <c r="P1291" s="8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3">
        <f t="shared" si="120"/>
        <v>42709.134780092587</v>
      </c>
      <c r="T1291" s="13">
        <f t="shared" si="121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2"/>
        <v>1.0857142857142856</v>
      </c>
      <c r="P1292" s="8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3">
        <f t="shared" si="120"/>
        <v>42086.614942129629</v>
      </c>
      <c r="T1292" s="13">
        <f t="shared" si="121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2"/>
        <v>1.4570000000000001</v>
      </c>
      <c r="P1293" s="8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3">
        <f t="shared" si="120"/>
        <v>42064.652673611112</v>
      </c>
      <c r="T1293" s="13">
        <f t="shared" si="121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2"/>
        <v>1.1000000000000001</v>
      </c>
      <c r="P1294" s="8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3">
        <f t="shared" si="120"/>
        <v>42256.764212962968</v>
      </c>
      <c r="T1294" s="13">
        <f t="shared" si="121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2"/>
        <v>1.0223333333333333</v>
      </c>
      <c r="P1295" s="8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3">
        <f t="shared" si="120"/>
        <v>42292.701053240744</v>
      </c>
      <c r="T1295" s="13">
        <f t="shared" si="121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2"/>
        <v>1.22</v>
      </c>
      <c r="P1296" s="8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3">
        <f t="shared" si="120"/>
        <v>42278.453668981485</v>
      </c>
      <c r="T1296" s="13">
        <f t="shared" si="121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2"/>
        <v>1.0196000000000001</v>
      </c>
      <c r="P1297" s="8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3">
        <f t="shared" si="120"/>
        <v>42184.572881944448</v>
      </c>
      <c r="T1297" s="13">
        <f t="shared" si="121"/>
        <v>42214.708333333328</v>
      </c>
    </row>
    <row r="1298" spans="1:20" ht="43.2" x14ac:dyDescent="0.55000000000000004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2"/>
        <v>1.411764705882353</v>
      </c>
      <c r="P1298" s="8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3">
        <f t="shared" si="120"/>
        <v>42423.050613425927</v>
      </c>
      <c r="T1298" s="13">
        <f t="shared" si="121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2"/>
        <v>1.0952500000000001</v>
      </c>
      <c r="P1299" s="8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3">
        <f t="shared" si="120"/>
        <v>42461.747199074074</v>
      </c>
      <c r="T1299" s="13">
        <f t="shared" si="121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2"/>
        <v>1.0465</v>
      </c>
      <c r="P1300" s="8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3">
        <f t="shared" si="120"/>
        <v>42458.680925925932</v>
      </c>
      <c r="T1300" s="13">
        <f t="shared" si="121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2"/>
        <v>1.24</v>
      </c>
      <c r="P1301" s="8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3">
        <f t="shared" si="120"/>
        <v>42169.814340277779</v>
      </c>
      <c r="T1301" s="13">
        <f t="shared" si="121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2"/>
        <v>1.35</v>
      </c>
      <c r="P1302" s="8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3">
        <f t="shared" si="120"/>
        <v>42483.675208333334</v>
      </c>
      <c r="T1302" s="13">
        <f t="shared" si="121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2"/>
        <v>1.0275000000000001</v>
      </c>
      <c r="P1303" s="8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3">
        <f t="shared" si="120"/>
        <v>42195.749745370369</v>
      </c>
      <c r="T1303" s="13">
        <f t="shared" si="121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2"/>
        <v>1</v>
      </c>
      <c r="P1304" s="8">
        <f t="shared" si="123"/>
        <v>50</v>
      </c>
      <c r="Q1304" t="str">
        <f t="shared" si="124"/>
        <v>theater</v>
      </c>
      <c r="R1304" t="str">
        <f t="shared" si="125"/>
        <v>plays</v>
      </c>
      <c r="S1304" s="13">
        <f t="shared" si="120"/>
        <v>42675.057997685188</v>
      </c>
      <c r="T1304" s="13">
        <f t="shared" si="121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2"/>
        <v>1.3026085714285716</v>
      </c>
      <c r="P1305" s="8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3">
        <f t="shared" si="120"/>
        <v>42566.441203703704</v>
      </c>
      <c r="T1305" s="13">
        <f t="shared" si="121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2"/>
        <v>0.39627499999999999</v>
      </c>
      <c r="P1306" s="8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3">
        <f t="shared" si="120"/>
        <v>42747.194502314815</v>
      </c>
      <c r="T1306" s="13">
        <f t="shared" si="121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2"/>
        <v>0.25976666666666665</v>
      </c>
      <c r="P1307" s="8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3">
        <f t="shared" si="120"/>
        <v>42543.665601851855</v>
      </c>
      <c r="T1307" s="13">
        <f t="shared" si="121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2"/>
        <v>0.65246363636363636</v>
      </c>
      <c r="P1308" s="8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3">
        <f t="shared" si="120"/>
        <v>41947.457569444443</v>
      </c>
      <c r="T1308" s="13">
        <f t="shared" si="121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2"/>
        <v>0.11514000000000001</v>
      </c>
      <c r="P1309" s="8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3">
        <f t="shared" si="120"/>
        <v>42387.503229166665</v>
      </c>
      <c r="T1309" s="13">
        <f t="shared" si="121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2"/>
        <v>0.11360000000000001</v>
      </c>
      <c r="P1310" s="8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3">
        <f t="shared" si="120"/>
        <v>42611.613564814819</v>
      </c>
      <c r="T1310" s="13">
        <f t="shared" si="121"/>
        <v>42651.613564814819</v>
      </c>
    </row>
    <row r="1311" spans="1:20" ht="28.8" x14ac:dyDescent="0.55000000000000004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2"/>
        <v>1.1199130434782609</v>
      </c>
      <c r="P1311" s="8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3">
        <f t="shared" si="120"/>
        <v>42257.882731481484</v>
      </c>
      <c r="T1311" s="13">
        <f t="shared" si="121"/>
        <v>42292.882731481484</v>
      </c>
    </row>
    <row r="1312" spans="1:20" ht="28.8" x14ac:dyDescent="0.55000000000000004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2"/>
        <v>0.155</v>
      </c>
      <c r="P1312" s="8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3">
        <f t="shared" si="120"/>
        <v>42556.667245370365</v>
      </c>
      <c r="T1312" s="13">
        <f t="shared" si="121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2"/>
        <v>0.32028000000000001</v>
      </c>
      <c r="P1313" s="8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3">
        <f t="shared" si="120"/>
        <v>42669.802303240736</v>
      </c>
      <c r="T1313" s="13">
        <f t="shared" si="121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2"/>
        <v>6.0869565217391303E-3</v>
      </c>
      <c r="P1314" s="8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3">
        <f t="shared" si="120"/>
        <v>42082.702800925923</v>
      </c>
      <c r="T1314" s="13">
        <f t="shared" si="121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2"/>
        <v>0.31114999999999998</v>
      </c>
      <c r="P1315" s="8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3">
        <f t="shared" si="120"/>
        <v>42402.709652777776</v>
      </c>
      <c r="T1315" s="13">
        <f t="shared" si="121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2"/>
        <v>1.1266666666666666E-2</v>
      </c>
      <c r="P1316" s="8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3">
        <f t="shared" si="120"/>
        <v>42604.669675925921</v>
      </c>
      <c r="T1316" s="13">
        <f t="shared" si="121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2"/>
        <v>0.40404000000000001</v>
      </c>
      <c r="P1317" s="8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3">
        <f t="shared" si="120"/>
        <v>42278.498240740737</v>
      </c>
      <c r="T1317" s="13">
        <f t="shared" si="121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2"/>
        <v>1.3333333333333333E-5</v>
      </c>
      <c r="P1318" s="8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3">
        <f t="shared" si="120"/>
        <v>42393.961909722217</v>
      </c>
      <c r="T1318" s="13">
        <f t="shared" si="121"/>
        <v>42428.961909722217</v>
      </c>
    </row>
    <row r="1319" spans="1:20" ht="43.2" x14ac:dyDescent="0.55000000000000004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2"/>
        <v>5.7334999999999997E-2</v>
      </c>
      <c r="P1319" s="8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3">
        <f t="shared" si="120"/>
        <v>42520.235486111109</v>
      </c>
      <c r="T1319" s="13">
        <f t="shared" si="121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2"/>
        <v>0.15325</v>
      </c>
      <c r="P1320" s="8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3">
        <f t="shared" si="120"/>
        <v>41985.043657407412</v>
      </c>
      <c r="T1320" s="13">
        <f t="shared" si="121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2"/>
        <v>0.15103448275862069</v>
      </c>
      <c r="P1321" s="8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3">
        <f t="shared" si="120"/>
        <v>41816.812094907407</v>
      </c>
      <c r="T1321" s="13">
        <f t="shared" si="121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2"/>
        <v>5.0299999999999997E-3</v>
      </c>
      <c r="P1322" s="8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3">
        <f t="shared" si="120"/>
        <v>42705.690347222218</v>
      </c>
      <c r="T1322" s="13">
        <f t="shared" si="121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2"/>
        <v>1.3028138528138528E-2</v>
      </c>
      <c r="P1323" s="8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3">
        <f t="shared" si="120"/>
        <v>42697.74927083333</v>
      </c>
      <c r="T1323" s="13">
        <f t="shared" si="121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2"/>
        <v>3.0285714285714286E-3</v>
      </c>
      <c r="P1324" s="8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3">
        <f t="shared" si="120"/>
        <v>42115.656539351854</v>
      </c>
      <c r="T1324" s="13">
        <f t="shared" si="121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2"/>
        <v>8.8800000000000004E-2</v>
      </c>
      <c r="P1325" s="8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3">
        <f t="shared" si="120"/>
        <v>42451.698449074072</v>
      </c>
      <c r="T1325" s="13">
        <f t="shared" si="121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2"/>
        <v>9.8400000000000001E-2</v>
      </c>
      <c r="P1326" s="8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3">
        <f t="shared" si="120"/>
        <v>42626.633703703701</v>
      </c>
      <c r="T1326" s="13">
        <f t="shared" si="121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2"/>
        <v>2.4299999999999999E-2</v>
      </c>
      <c r="P1327" s="8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3">
        <f t="shared" si="120"/>
        <v>42704.086053240739</v>
      </c>
      <c r="T1327" s="13">
        <f t="shared" si="121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2"/>
        <v>1.1299999999999999E-2</v>
      </c>
      <c r="P1328" s="8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3">
        <f t="shared" si="120"/>
        <v>41974.791990740734</v>
      </c>
      <c r="T1328" s="13">
        <f t="shared" si="121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2"/>
        <v>3.5520833333333335E-2</v>
      </c>
      <c r="P1329" s="8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3">
        <f t="shared" si="120"/>
        <v>42123.678645833337</v>
      </c>
      <c r="T1329" s="13">
        <f t="shared" si="121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2"/>
        <v>2.3306666666666667E-2</v>
      </c>
      <c r="P1330" s="8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3">
        <f t="shared" si="120"/>
        <v>42612.642754629633</v>
      </c>
      <c r="T1330" s="13">
        <f t="shared" si="121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2"/>
        <v>8.1600000000000006E-3</v>
      </c>
      <c r="P1331" s="8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3">
        <f t="shared" si="120"/>
        <v>41935.221585648149</v>
      </c>
      <c r="T1331" s="13">
        <f t="shared" si="121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2"/>
        <v>0.22494285714285714</v>
      </c>
      <c r="P1332" s="8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3">
        <f t="shared" si="120"/>
        <v>42522.276724537034</v>
      </c>
      <c r="T1332" s="13">
        <f t="shared" si="121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2"/>
        <v>1.3668E-2</v>
      </c>
      <c r="P1333" s="8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3">
        <f t="shared" si="120"/>
        <v>42569.50409722222</v>
      </c>
      <c r="T1333" s="13">
        <f t="shared" si="121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2"/>
        <v>0</v>
      </c>
      <c r="P1334" s="8" t="e">
        <f t="shared" si="123"/>
        <v>#DIV/0!</v>
      </c>
      <c r="Q1334" t="str">
        <f t="shared" si="124"/>
        <v>technology</v>
      </c>
      <c r="R1334" t="str">
        <f t="shared" si="125"/>
        <v>wearables</v>
      </c>
      <c r="S1334" s="13">
        <f t="shared" si="120"/>
        <v>42732.060277777782</v>
      </c>
      <c r="T1334" s="13">
        <f t="shared" si="121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2"/>
        <v>0</v>
      </c>
      <c r="P1335" s="8" t="e">
        <f t="shared" si="123"/>
        <v>#DIV/0!</v>
      </c>
      <c r="Q1335" t="str">
        <f t="shared" si="124"/>
        <v>technology</v>
      </c>
      <c r="R1335" t="str">
        <f t="shared" si="125"/>
        <v>wearables</v>
      </c>
      <c r="S1335" s="13">
        <f t="shared" si="120"/>
        <v>41806.106770833336</v>
      </c>
      <c r="T1335" s="13">
        <f t="shared" si="121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2"/>
        <v>0.10754135338345865</v>
      </c>
      <c r="P1336" s="8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3">
        <f t="shared" si="120"/>
        <v>42410.774155092593</v>
      </c>
      <c r="T1336" s="13">
        <f t="shared" si="121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2"/>
        <v>0.1976</v>
      </c>
      <c r="P1337" s="8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3">
        <f t="shared" si="120"/>
        <v>42313.936365740738</v>
      </c>
      <c r="T1337" s="13">
        <f t="shared" si="121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2"/>
        <v>0.84946999999999995</v>
      </c>
      <c r="P1338" s="8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3">
        <f t="shared" si="120"/>
        <v>41955.863750000004</v>
      </c>
      <c r="T1338" s="13">
        <f t="shared" si="121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2"/>
        <v>0.49381999999999998</v>
      </c>
      <c r="P1339" s="8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3">
        <f t="shared" si="120"/>
        <v>42767.577303240745</v>
      </c>
      <c r="T1339" s="13">
        <f t="shared" si="121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2"/>
        <v>3.3033333333333331E-2</v>
      </c>
      <c r="P1340" s="8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3">
        <f t="shared" si="120"/>
        <v>42188.803622685184</v>
      </c>
      <c r="T1340" s="13">
        <f t="shared" si="121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2"/>
        <v>6.6339999999999996E-2</v>
      </c>
      <c r="P1341" s="8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3">
        <f t="shared" si="120"/>
        <v>41936.647164351853</v>
      </c>
      <c r="T1341" s="13">
        <f t="shared" si="121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2"/>
        <v>0</v>
      </c>
      <c r="P1342" s="8" t="e">
        <f t="shared" si="123"/>
        <v>#DIV/0!</v>
      </c>
      <c r="Q1342" t="str">
        <f t="shared" si="124"/>
        <v>technology</v>
      </c>
      <c r="R1342" t="str">
        <f t="shared" si="125"/>
        <v>wearables</v>
      </c>
      <c r="S1342" s="13">
        <f t="shared" si="120"/>
        <v>41836.595520833333</v>
      </c>
      <c r="T1342" s="13">
        <f t="shared" si="121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2"/>
        <v>0.7036</v>
      </c>
      <c r="P1343" s="8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3">
        <f t="shared" si="120"/>
        <v>42612.624039351853</v>
      </c>
      <c r="T1343" s="13">
        <f t="shared" si="121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2"/>
        <v>2E-3</v>
      </c>
      <c r="P1344" s="8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3">
        <f t="shared" si="120"/>
        <v>42172.816423611104</v>
      </c>
      <c r="T1344" s="13">
        <f t="shared" si="121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2"/>
        <v>1.02298</v>
      </c>
      <c r="P1345" s="8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3">
        <f t="shared" si="120"/>
        <v>42542.526423611111</v>
      </c>
      <c r="T1345" s="13">
        <f t="shared" si="121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2"/>
        <v>3.7773333333333334</v>
      </c>
      <c r="P1346" s="8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3">
        <f t="shared" ref="S1346:S1409" si="126">(((J1346/60)/60)/24)+DATE(1970,1,1)</f>
        <v>42522.789803240739</v>
      </c>
      <c r="T1346" s="13">
        <f t="shared" ref="T1346:T1409" si="127">(((I1346/60)/60)/24)+DATE(1970,1,1)</f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8">E1347/D1347</f>
        <v>1.25</v>
      </c>
      <c r="P1347" s="8">
        <f t="shared" ref="P1347:P1410" si="129">E1347/L1347</f>
        <v>53.571428571428569</v>
      </c>
      <c r="Q1347" t="str">
        <f t="shared" ref="Q1347:Q1410" si="130">LEFT(N1347,FIND("/",N1347)-1)</f>
        <v>publishing</v>
      </c>
      <c r="R1347" t="str">
        <f t="shared" ref="R1347:R1410" si="131">RIGHT(N1347,LEN(N1347)-FIND("/",N1347))</f>
        <v>nonfiction</v>
      </c>
      <c r="S1347" s="13">
        <f t="shared" si="126"/>
        <v>41799.814340277779</v>
      </c>
      <c r="T1347" s="13">
        <f t="shared" si="127"/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8"/>
        <v>1.473265306122449</v>
      </c>
      <c r="P1348" s="8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3">
        <f t="shared" si="126"/>
        <v>41422.075821759259</v>
      </c>
      <c r="T1348" s="13">
        <f t="shared" si="12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8"/>
        <v>1.022</v>
      </c>
      <c r="P1349" s="8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3">
        <f t="shared" si="126"/>
        <v>42040.638020833328</v>
      </c>
      <c r="T1349" s="13">
        <f t="shared" si="12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8"/>
        <v>1.018723404255319</v>
      </c>
      <c r="P1350" s="8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3">
        <f t="shared" si="126"/>
        <v>41963.506168981476</v>
      </c>
      <c r="T1350" s="13">
        <f t="shared" si="12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8"/>
        <v>2.0419999999999998</v>
      </c>
      <c r="P1351" s="8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3">
        <f t="shared" si="126"/>
        <v>42317.33258101852</v>
      </c>
      <c r="T1351" s="13">
        <f t="shared" si="12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8"/>
        <v>1.0405</v>
      </c>
      <c r="P1352" s="8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3">
        <f t="shared" si="126"/>
        <v>42334.013124999998</v>
      </c>
      <c r="T1352" s="13">
        <f t="shared" si="12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8"/>
        <v>1.0126500000000001</v>
      </c>
      <c r="P1353" s="8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3">
        <f t="shared" si="126"/>
        <v>42382.74009259259</v>
      </c>
      <c r="T1353" s="13">
        <f t="shared" si="12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8"/>
        <v>1.3613999999999999</v>
      </c>
      <c r="P1354" s="8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3">
        <f t="shared" si="126"/>
        <v>42200.578310185185</v>
      </c>
      <c r="T1354" s="13">
        <f t="shared" si="12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8"/>
        <v>1.3360000000000001</v>
      </c>
      <c r="P1355" s="8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3">
        <f t="shared" si="126"/>
        <v>41309.11791666667</v>
      </c>
      <c r="T1355" s="13">
        <f t="shared" si="12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8"/>
        <v>1.3025</v>
      </c>
      <c r="P1356" s="8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3">
        <f t="shared" si="126"/>
        <v>42502.807627314818</v>
      </c>
      <c r="T1356" s="13">
        <f t="shared" si="127"/>
        <v>42532.807627314818</v>
      </c>
    </row>
    <row r="1357" spans="1:20" ht="43.2" x14ac:dyDescent="0.55000000000000004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8"/>
        <v>1.2267999999999999</v>
      </c>
      <c r="P1357" s="8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3">
        <f t="shared" si="126"/>
        <v>41213.254687499997</v>
      </c>
      <c r="T1357" s="13">
        <f t="shared" si="12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8"/>
        <v>1.8281058823529412</v>
      </c>
      <c r="P1358" s="8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3">
        <f t="shared" si="126"/>
        <v>41430.038888888892</v>
      </c>
      <c r="T1358" s="13">
        <f t="shared" si="12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8"/>
        <v>1.2529999999999999</v>
      </c>
      <c r="P1359" s="8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3">
        <f t="shared" si="126"/>
        <v>41304.962233796294</v>
      </c>
      <c r="T1359" s="13">
        <f t="shared" si="12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8"/>
        <v>1.1166666666666667</v>
      </c>
      <c r="P1360" s="8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3">
        <f t="shared" si="126"/>
        <v>40689.570868055554</v>
      </c>
      <c r="T1360" s="13">
        <f t="shared" si="12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8"/>
        <v>1.1575757575757575</v>
      </c>
      <c r="P1361" s="8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3">
        <f t="shared" si="126"/>
        <v>40668.814699074072</v>
      </c>
      <c r="T1361" s="13">
        <f t="shared" si="12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8"/>
        <v>1.732</v>
      </c>
      <c r="P1362" s="8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3">
        <f t="shared" si="126"/>
        <v>41095.900694444441</v>
      </c>
      <c r="T1362" s="13">
        <f t="shared" si="12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8"/>
        <v>1.2598333333333334</v>
      </c>
      <c r="P1363" s="8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3">
        <f t="shared" si="126"/>
        <v>41781.717268518521</v>
      </c>
      <c r="T1363" s="13">
        <f t="shared" si="12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8"/>
        <v>1.091</v>
      </c>
      <c r="P1364" s="8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3">
        <f t="shared" si="126"/>
        <v>41464.934386574074</v>
      </c>
      <c r="T1364" s="13">
        <f t="shared" si="12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8"/>
        <v>1</v>
      </c>
      <c r="P1365" s="8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3">
        <f t="shared" si="126"/>
        <v>42396.8440625</v>
      </c>
      <c r="T1365" s="13">
        <f t="shared" si="12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8"/>
        <v>1.1864285714285714</v>
      </c>
      <c r="P1366" s="8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3">
        <f t="shared" si="126"/>
        <v>41951.695671296293</v>
      </c>
      <c r="T1366" s="13">
        <f t="shared" si="12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8"/>
        <v>1.0026666666666666</v>
      </c>
      <c r="P1367" s="8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3">
        <f t="shared" si="126"/>
        <v>42049.733240740738</v>
      </c>
      <c r="T1367" s="13">
        <f t="shared" si="12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8"/>
        <v>1.2648920000000001</v>
      </c>
      <c r="P1368" s="8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3">
        <f t="shared" si="126"/>
        <v>41924.996099537035</v>
      </c>
      <c r="T1368" s="13">
        <f t="shared" si="12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8"/>
        <v>1.1426000000000001</v>
      </c>
      <c r="P1369" s="8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3">
        <f t="shared" si="126"/>
        <v>42292.002893518518</v>
      </c>
      <c r="T1369" s="13">
        <f t="shared" si="12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8"/>
        <v>1.107</v>
      </c>
      <c r="P1370" s="8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3">
        <f t="shared" si="126"/>
        <v>42146.190902777773</v>
      </c>
      <c r="T1370" s="13">
        <f t="shared" si="12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8"/>
        <v>1.0534805315203954</v>
      </c>
      <c r="P1371" s="8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3">
        <f t="shared" si="126"/>
        <v>41710.594282407408</v>
      </c>
      <c r="T1371" s="13">
        <f t="shared" si="12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8"/>
        <v>1.0366666666666666</v>
      </c>
      <c r="P1372" s="8">
        <f t="shared" si="129"/>
        <v>77.75</v>
      </c>
      <c r="Q1372" t="str">
        <f t="shared" si="130"/>
        <v>music</v>
      </c>
      <c r="R1372" t="str">
        <f t="shared" si="131"/>
        <v>rock</v>
      </c>
      <c r="S1372" s="13">
        <f t="shared" si="126"/>
        <v>41548.00335648148</v>
      </c>
      <c r="T1372" s="13">
        <f t="shared" si="12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8"/>
        <v>1.0708672667523933</v>
      </c>
      <c r="P1373" s="8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3">
        <f t="shared" si="126"/>
        <v>42101.758587962962</v>
      </c>
      <c r="T1373" s="13">
        <f t="shared" si="12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8"/>
        <v>1.24</v>
      </c>
      <c r="P1374" s="8">
        <f t="shared" si="129"/>
        <v>38.75</v>
      </c>
      <c r="Q1374" t="str">
        <f t="shared" si="130"/>
        <v>music</v>
      </c>
      <c r="R1374" t="str">
        <f t="shared" si="131"/>
        <v>rock</v>
      </c>
      <c r="S1374" s="13">
        <f t="shared" si="126"/>
        <v>41072.739953703705</v>
      </c>
      <c r="T1374" s="13">
        <f t="shared" si="12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8"/>
        <v>1.0501</v>
      </c>
      <c r="P1375" s="8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3">
        <f t="shared" si="126"/>
        <v>42704.95177083333</v>
      </c>
      <c r="T1375" s="13">
        <f t="shared" si="12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8"/>
        <v>1.8946666666666667</v>
      </c>
      <c r="P1376" s="8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3">
        <f t="shared" si="126"/>
        <v>42424.161898148144</v>
      </c>
      <c r="T1376" s="13">
        <f t="shared" si="12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8"/>
        <v>1.7132499999999999</v>
      </c>
      <c r="P1377" s="8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3">
        <f t="shared" si="126"/>
        <v>42720.066192129627</v>
      </c>
      <c r="T1377" s="13">
        <f t="shared" si="12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8"/>
        <v>2.5248648648648651</v>
      </c>
      <c r="P1378" s="8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3">
        <f t="shared" si="126"/>
        <v>42677.669050925921</v>
      </c>
      <c r="T1378" s="13">
        <f t="shared" si="12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8"/>
        <v>1.1615384615384616</v>
      </c>
      <c r="P1379" s="8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3">
        <f t="shared" si="126"/>
        <v>42747.219560185185</v>
      </c>
      <c r="T1379" s="13">
        <f t="shared" si="12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8"/>
        <v>2.0335000000000001</v>
      </c>
      <c r="P1380" s="8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3">
        <f t="shared" si="126"/>
        <v>42568.759374999994</v>
      </c>
      <c r="T1380" s="13">
        <f t="shared" si="12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8"/>
        <v>1.1160000000000001</v>
      </c>
      <c r="P1381" s="8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3">
        <f t="shared" si="126"/>
        <v>42130.491620370376</v>
      </c>
      <c r="T1381" s="13">
        <f t="shared" si="12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8"/>
        <v>4.24</v>
      </c>
      <c r="P1382" s="8">
        <f t="shared" si="129"/>
        <v>21.2</v>
      </c>
      <c r="Q1382" t="str">
        <f t="shared" si="130"/>
        <v>music</v>
      </c>
      <c r="R1382" t="str">
        <f t="shared" si="131"/>
        <v>rock</v>
      </c>
      <c r="S1382" s="13">
        <f t="shared" si="126"/>
        <v>42141.762800925921</v>
      </c>
      <c r="T1382" s="13">
        <f t="shared" si="12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8"/>
        <v>1.071</v>
      </c>
      <c r="P1383" s="8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3">
        <f t="shared" si="126"/>
        <v>42703.214409722219</v>
      </c>
      <c r="T1383" s="13">
        <f t="shared" si="12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8"/>
        <v>1.043625</v>
      </c>
      <c r="P1384" s="8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3">
        <f t="shared" si="126"/>
        <v>41370.800185185188</v>
      </c>
      <c r="T1384" s="13">
        <f t="shared" si="12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8"/>
        <v>2.124090909090909</v>
      </c>
      <c r="P1385" s="8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3">
        <f t="shared" si="126"/>
        <v>42707.074976851851</v>
      </c>
      <c r="T1385" s="13">
        <f t="shared" si="12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8"/>
        <v>1.2408571428571429</v>
      </c>
      <c r="P1386" s="8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3">
        <f t="shared" si="126"/>
        <v>42160.735208333332</v>
      </c>
      <c r="T1386" s="13">
        <f t="shared" si="12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8"/>
        <v>1.10406125</v>
      </c>
      <c r="P1387" s="8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3">
        <f t="shared" si="126"/>
        <v>42433.688900462963</v>
      </c>
      <c r="T1387" s="13">
        <f t="shared" si="12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8"/>
        <v>2.1875</v>
      </c>
      <c r="P1388" s="8">
        <f t="shared" si="129"/>
        <v>62.5</v>
      </c>
      <c r="Q1388" t="str">
        <f t="shared" si="130"/>
        <v>music</v>
      </c>
      <c r="R1388" t="str">
        <f t="shared" si="131"/>
        <v>rock</v>
      </c>
      <c r="S1388" s="13">
        <f t="shared" si="126"/>
        <v>42184.646863425922</v>
      </c>
      <c r="T1388" s="13">
        <f t="shared" si="12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8"/>
        <v>1.36625</v>
      </c>
      <c r="P1389" s="8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3">
        <f t="shared" si="126"/>
        <v>42126.92123842593</v>
      </c>
      <c r="T1389" s="13">
        <f t="shared" si="12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8"/>
        <v>1.348074</v>
      </c>
      <c r="P1390" s="8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3">
        <f t="shared" si="126"/>
        <v>42634.614780092597</v>
      </c>
      <c r="T1390" s="13">
        <f t="shared" si="12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8"/>
        <v>1.454</v>
      </c>
      <c r="P1391" s="8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3">
        <f t="shared" si="126"/>
        <v>42565.480983796297</v>
      </c>
      <c r="T1391" s="13">
        <f t="shared" si="127"/>
        <v>42595.480983796297</v>
      </c>
    </row>
    <row r="1392" spans="1:20" ht="28.8" x14ac:dyDescent="0.55000000000000004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8"/>
        <v>1.0910714285714285</v>
      </c>
      <c r="P1392" s="8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3">
        <f t="shared" si="126"/>
        <v>42087.803310185183</v>
      </c>
      <c r="T1392" s="13">
        <f t="shared" si="12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8"/>
        <v>1.1020000000000001</v>
      </c>
      <c r="P1393" s="8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3">
        <f t="shared" si="126"/>
        <v>42193.650671296295</v>
      </c>
      <c r="T1393" s="13">
        <f t="shared" si="127"/>
        <v>42238.207638888889</v>
      </c>
    </row>
    <row r="1394" spans="1:20" ht="28.8" x14ac:dyDescent="0.55000000000000004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8"/>
        <v>1.1364000000000001</v>
      </c>
      <c r="P1394" s="8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3">
        <f t="shared" si="126"/>
        <v>42401.154930555553</v>
      </c>
      <c r="T1394" s="13">
        <f t="shared" si="12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8"/>
        <v>1.0235000000000001</v>
      </c>
      <c r="P1395" s="8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3">
        <f t="shared" si="126"/>
        <v>42553.681979166664</v>
      </c>
      <c r="T1395" s="13">
        <f t="shared" si="12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8"/>
        <v>1.2213333333333334</v>
      </c>
      <c r="P1396" s="8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3">
        <f t="shared" si="126"/>
        <v>42752.144976851851</v>
      </c>
      <c r="T1396" s="13">
        <f t="shared" si="12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8"/>
        <v>1.1188571428571428</v>
      </c>
      <c r="P1397" s="8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3">
        <f t="shared" si="126"/>
        <v>42719.90834490741</v>
      </c>
      <c r="T1397" s="13">
        <f t="shared" si="12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8"/>
        <v>1.073</v>
      </c>
      <c r="P1398" s="8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3">
        <f t="shared" si="126"/>
        <v>42018.99863425926</v>
      </c>
      <c r="T1398" s="13">
        <f t="shared" si="12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8"/>
        <v>1.1385000000000001</v>
      </c>
      <c r="P1399" s="8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3">
        <f t="shared" si="126"/>
        <v>42640.917939814812</v>
      </c>
      <c r="T1399" s="13">
        <f t="shared" si="12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8"/>
        <v>1.0968181818181819</v>
      </c>
      <c r="P1400" s="8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3">
        <f t="shared" si="126"/>
        <v>42526.874236111107</v>
      </c>
      <c r="T1400" s="13">
        <f t="shared" si="12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8"/>
        <v>1.2614444444444444</v>
      </c>
      <c r="P1401" s="8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3">
        <f t="shared" si="126"/>
        <v>41889.004317129627</v>
      </c>
      <c r="T1401" s="13">
        <f t="shared" si="12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8"/>
        <v>1.6742857142857144</v>
      </c>
      <c r="P1402" s="8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3">
        <f t="shared" si="126"/>
        <v>42498.341122685189</v>
      </c>
      <c r="T1402" s="13">
        <f t="shared" si="12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8"/>
        <v>4.9652000000000003</v>
      </c>
      <c r="P1403" s="8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3">
        <f t="shared" si="126"/>
        <v>41399.99622685185</v>
      </c>
      <c r="T1403" s="13">
        <f t="shared" si="12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8"/>
        <v>1.0915999999999999</v>
      </c>
      <c r="P1404" s="8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3">
        <f t="shared" si="126"/>
        <v>42065.053368055553</v>
      </c>
      <c r="T1404" s="13">
        <f t="shared" si="12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8"/>
        <v>1.0257499999999999</v>
      </c>
      <c r="P1405" s="8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3">
        <f t="shared" si="126"/>
        <v>41451.062905092593</v>
      </c>
      <c r="T1405" s="13">
        <f t="shared" si="12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8"/>
        <v>1.6620689655172414E-2</v>
      </c>
      <c r="P1406" s="8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3">
        <f t="shared" si="126"/>
        <v>42032.510243055556</v>
      </c>
      <c r="T1406" s="13">
        <f t="shared" si="12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8"/>
        <v>4.1999999999999997E-3</v>
      </c>
      <c r="P1407" s="8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3">
        <f t="shared" si="126"/>
        <v>41941.680567129632</v>
      </c>
      <c r="T1407" s="13">
        <f t="shared" si="12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8"/>
        <v>1.25E-3</v>
      </c>
      <c r="P1408" s="8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3">
        <f t="shared" si="126"/>
        <v>42297.432951388888</v>
      </c>
      <c r="T1408" s="13">
        <f t="shared" si="12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8"/>
        <v>5.0000000000000001E-3</v>
      </c>
      <c r="P1409" s="8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3">
        <f t="shared" si="126"/>
        <v>41838.536782407406</v>
      </c>
      <c r="T1409" s="13">
        <f t="shared" si="12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8"/>
        <v>7.1999999999999995E-2</v>
      </c>
      <c r="P1410" s="8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3">
        <f t="shared" ref="S1410:S1473" si="132">(((J1410/60)/60)/24)+DATE(1970,1,1)</f>
        <v>42291.872175925921</v>
      </c>
      <c r="T1410" s="13">
        <f t="shared" ref="T1410:T1473" si="133">(((I1410/60)/60)/24)+DATE(1970,1,1)</f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4">E1411/D1411</f>
        <v>0</v>
      </c>
      <c r="P1411" s="8" t="e">
        <f t="shared" ref="P1411:P1474" si="135">E1411/L1411</f>
        <v>#DIV/0!</v>
      </c>
      <c r="Q1411" t="str">
        <f t="shared" ref="Q1411:Q1474" si="136">LEFT(N1411,FIND("/",N1411)-1)</f>
        <v>publishing</v>
      </c>
      <c r="R1411" t="str">
        <f t="shared" ref="R1411:R1474" si="137">RIGHT(N1411,LEN(N1411)-FIND("/",N1411))</f>
        <v>translations</v>
      </c>
      <c r="S1411" s="13">
        <f t="shared" si="132"/>
        <v>41945.133506944447</v>
      </c>
      <c r="T1411" s="13">
        <f t="shared" si="133"/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4"/>
        <v>1.6666666666666666E-4</v>
      </c>
      <c r="P1412" s="8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3">
        <f t="shared" si="132"/>
        <v>42479.318518518514</v>
      </c>
      <c r="T1412" s="13">
        <f t="shared" si="133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4"/>
        <v>2.3333333333333335E-3</v>
      </c>
      <c r="P1413" s="8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3">
        <f t="shared" si="132"/>
        <v>42013.059027777781</v>
      </c>
      <c r="T1413" s="13">
        <f t="shared" si="133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4"/>
        <v>4.5714285714285714E-2</v>
      </c>
      <c r="P1414" s="8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3">
        <f t="shared" si="132"/>
        <v>41947.063645833332</v>
      </c>
      <c r="T1414" s="13">
        <f t="shared" si="133"/>
        <v>41977.063645833332</v>
      </c>
    </row>
    <row r="1415" spans="1:20" ht="43.2" x14ac:dyDescent="0.55000000000000004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4"/>
        <v>0.05</v>
      </c>
      <c r="P1415" s="8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3">
        <f t="shared" si="132"/>
        <v>42360.437152777777</v>
      </c>
      <c r="T1415" s="13">
        <f t="shared" si="133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4"/>
        <v>2E-3</v>
      </c>
      <c r="P1416" s="8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3">
        <f t="shared" si="132"/>
        <v>42708.25309027778</v>
      </c>
      <c r="T1416" s="13">
        <f t="shared" si="133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4"/>
        <v>0.18181818181818182</v>
      </c>
      <c r="P1417" s="8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3">
        <f t="shared" si="132"/>
        <v>42192.675821759258</v>
      </c>
      <c r="T1417" s="13">
        <f t="shared" si="133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4"/>
        <v>0</v>
      </c>
      <c r="P1418" s="8" t="e">
        <f t="shared" si="135"/>
        <v>#DIV/0!</v>
      </c>
      <c r="Q1418" t="str">
        <f t="shared" si="136"/>
        <v>publishing</v>
      </c>
      <c r="R1418" t="str">
        <f t="shared" si="137"/>
        <v>translations</v>
      </c>
      <c r="S1418" s="13">
        <f t="shared" si="132"/>
        <v>42299.926145833335</v>
      </c>
      <c r="T1418" s="13">
        <f t="shared" si="133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4"/>
        <v>1.2222222222222223E-2</v>
      </c>
      <c r="P1419" s="8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3">
        <f t="shared" si="132"/>
        <v>42232.15016203704</v>
      </c>
      <c r="T1419" s="13">
        <f t="shared" si="133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4"/>
        <v>2E-3</v>
      </c>
      <c r="P1420" s="8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3">
        <f t="shared" si="132"/>
        <v>42395.456412037034</v>
      </c>
      <c r="T1420" s="13">
        <f t="shared" si="133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4"/>
        <v>7.0634920634920634E-2</v>
      </c>
      <c r="P1421" s="8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3">
        <f t="shared" si="132"/>
        <v>42622.456238425926</v>
      </c>
      <c r="T1421" s="13">
        <f t="shared" si="133"/>
        <v>42652.456238425926</v>
      </c>
    </row>
    <row r="1422" spans="1:20" x14ac:dyDescent="0.55000000000000004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4"/>
        <v>2.7272727272727271E-2</v>
      </c>
      <c r="P1422" s="8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3">
        <f t="shared" si="132"/>
        <v>42524.667662037042</v>
      </c>
      <c r="T1422" s="13">
        <f t="shared" si="133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4"/>
        <v>1E-3</v>
      </c>
      <c r="P1423" s="8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3">
        <f t="shared" si="132"/>
        <v>42013.915613425925</v>
      </c>
      <c r="T1423" s="13">
        <f t="shared" si="133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4"/>
        <v>1.0399999999999999E-3</v>
      </c>
      <c r="P1424" s="8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3">
        <f t="shared" si="132"/>
        <v>42604.239629629628</v>
      </c>
      <c r="T1424" s="13">
        <f t="shared" si="133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4"/>
        <v>3.3333333333333335E-3</v>
      </c>
      <c r="P1425" s="8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3">
        <f t="shared" si="132"/>
        <v>42340.360312500001</v>
      </c>
      <c r="T1425" s="13">
        <f t="shared" si="133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4"/>
        <v>0.2036</v>
      </c>
      <c r="P1426" s="8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3">
        <f t="shared" si="132"/>
        <v>42676.717615740738</v>
      </c>
      <c r="T1426" s="13">
        <f t="shared" si="133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4"/>
        <v>0</v>
      </c>
      <c r="P1427" s="8" t="e">
        <f t="shared" si="135"/>
        <v>#DIV/0!</v>
      </c>
      <c r="Q1427" t="str">
        <f t="shared" si="136"/>
        <v>publishing</v>
      </c>
      <c r="R1427" t="str">
        <f t="shared" si="137"/>
        <v>translations</v>
      </c>
      <c r="S1427" s="13">
        <f t="shared" si="132"/>
        <v>42093.131469907406</v>
      </c>
      <c r="T1427" s="13">
        <f t="shared" si="133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4"/>
        <v>0</v>
      </c>
      <c r="P1428" s="8" t="e">
        <f t="shared" si="135"/>
        <v>#DIV/0!</v>
      </c>
      <c r="Q1428" t="str">
        <f t="shared" si="136"/>
        <v>publishing</v>
      </c>
      <c r="R1428" t="str">
        <f t="shared" si="137"/>
        <v>translations</v>
      </c>
      <c r="S1428" s="13">
        <f t="shared" si="132"/>
        <v>42180.390277777777</v>
      </c>
      <c r="T1428" s="13">
        <f t="shared" si="133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4"/>
        <v>8.3799999999999999E-2</v>
      </c>
      <c r="P1429" s="8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3">
        <f t="shared" si="132"/>
        <v>42601.851678240739</v>
      </c>
      <c r="T1429" s="13">
        <f t="shared" si="133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4"/>
        <v>4.4999999999999998E-2</v>
      </c>
      <c r="P1430" s="8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3">
        <f t="shared" si="132"/>
        <v>42432.379826388889</v>
      </c>
      <c r="T1430" s="13">
        <f t="shared" si="133"/>
        <v>42462.338159722218</v>
      </c>
    </row>
    <row r="1431" spans="1:20" ht="28.8" x14ac:dyDescent="0.55000000000000004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4"/>
        <v>0</v>
      </c>
      <c r="P1431" s="8" t="e">
        <f t="shared" si="135"/>
        <v>#DIV/0!</v>
      </c>
      <c r="Q1431" t="str">
        <f t="shared" si="136"/>
        <v>publishing</v>
      </c>
      <c r="R1431" t="str">
        <f t="shared" si="137"/>
        <v>translations</v>
      </c>
      <c r="S1431" s="13">
        <f t="shared" si="132"/>
        <v>42074.060671296291</v>
      </c>
      <c r="T1431" s="13">
        <f t="shared" si="133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4"/>
        <v>8.0600000000000005E-2</v>
      </c>
      <c r="P1432" s="8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3">
        <f t="shared" si="132"/>
        <v>41961.813518518517</v>
      </c>
      <c r="T1432" s="13">
        <f t="shared" si="133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4"/>
        <v>0.31947058823529412</v>
      </c>
      <c r="P1433" s="8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3">
        <f t="shared" si="132"/>
        <v>42304.210833333331</v>
      </c>
      <c r="T1433" s="13">
        <f t="shared" si="133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4"/>
        <v>0</v>
      </c>
      <c r="P1434" s="8" t="e">
        <f t="shared" si="135"/>
        <v>#DIV/0!</v>
      </c>
      <c r="Q1434" t="str">
        <f t="shared" si="136"/>
        <v>publishing</v>
      </c>
      <c r="R1434" t="str">
        <f t="shared" si="137"/>
        <v>translations</v>
      </c>
      <c r="S1434" s="13">
        <f t="shared" si="132"/>
        <v>42175.780416666668</v>
      </c>
      <c r="T1434" s="13">
        <f t="shared" si="133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4"/>
        <v>6.7083333333333328E-2</v>
      </c>
      <c r="P1435" s="8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3">
        <f t="shared" si="132"/>
        <v>42673.625868055555</v>
      </c>
      <c r="T1435" s="13">
        <f t="shared" si="133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4"/>
        <v>9.987804878048781E-2</v>
      </c>
      <c r="P1436" s="8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3">
        <f t="shared" si="132"/>
        <v>42142.767106481479</v>
      </c>
      <c r="T1436" s="13">
        <f t="shared" si="133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4"/>
        <v>1E-3</v>
      </c>
      <c r="P1437" s="8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3">
        <f t="shared" si="132"/>
        <v>42258.780324074076</v>
      </c>
      <c r="T1437" s="13">
        <f t="shared" si="133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4"/>
        <v>7.7000000000000002E-3</v>
      </c>
      <c r="P1438" s="8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3">
        <f t="shared" si="132"/>
        <v>42391.35019675926</v>
      </c>
      <c r="T1438" s="13">
        <f t="shared" si="133"/>
        <v>42421.35019675926</v>
      </c>
    </row>
    <row r="1439" spans="1:20" ht="43.2" x14ac:dyDescent="0.55000000000000004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4"/>
        <v>0.26900000000000002</v>
      </c>
      <c r="P1439" s="8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3">
        <f t="shared" si="132"/>
        <v>41796.531701388885</v>
      </c>
      <c r="T1439" s="13">
        <f t="shared" si="133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4"/>
        <v>0.03</v>
      </c>
      <c r="P1440" s="8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3">
        <f t="shared" si="132"/>
        <v>42457.871516203704</v>
      </c>
      <c r="T1440" s="13">
        <f t="shared" si="133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4"/>
        <v>6.6055045871559637E-2</v>
      </c>
      <c r="P1441" s="8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3">
        <f t="shared" si="132"/>
        <v>42040.829872685179</v>
      </c>
      <c r="T1441" s="13">
        <f t="shared" si="133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4"/>
        <v>7.6923076923076926E-5</v>
      </c>
      <c r="P1442" s="8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3">
        <f t="shared" si="132"/>
        <v>42486.748414351852</v>
      </c>
      <c r="T1442" s="13">
        <f t="shared" si="133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4"/>
        <v>1.1222222222222222E-2</v>
      </c>
      <c r="P1443" s="8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3">
        <f t="shared" si="132"/>
        <v>42198.765844907408</v>
      </c>
      <c r="T1443" s="13">
        <f t="shared" si="133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4"/>
        <v>0</v>
      </c>
      <c r="P1444" s="8" t="e">
        <f t="shared" si="135"/>
        <v>#DIV/0!</v>
      </c>
      <c r="Q1444" t="str">
        <f t="shared" si="136"/>
        <v>publishing</v>
      </c>
      <c r="R1444" t="str">
        <f t="shared" si="137"/>
        <v>translations</v>
      </c>
      <c r="S1444" s="13">
        <f t="shared" si="132"/>
        <v>42485.64534722222</v>
      </c>
      <c r="T1444" s="13">
        <f t="shared" si="133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4"/>
        <v>0</v>
      </c>
      <c r="P1445" s="8" t="e">
        <f t="shared" si="135"/>
        <v>#DIV/0!</v>
      </c>
      <c r="Q1445" t="str">
        <f t="shared" si="136"/>
        <v>publishing</v>
      </c>
      <c r="R1445" t="str">
        <f t="shared" si="137"/>
        <v>translations</v>
      </c>
      <c r="S1445" s="13">
        <f t="shared" si="132"/>
        <v>42707.926030092596</v>
      </c>
      <c r="T1445" s="13">
        <f t="shared" si="133"/>
        <v>42737.926030092596</v>
      </c>
    </row>
    <row r="1446" spans="1:20" ht="28.8" x14ac:dyDescent="0.55000000000000004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4"/>
        <v>0</v>
      </c>
      <c r="P1446" s="8" t="e">
        <f t="shared" si="135"/>
        <v>#DIV/0!</v>
      </c>
      <c r="Q1446" t="str">
        <f t="shared" si="136"/>
        <v>publishing</v>
      </c>
      <c r="R1446" t="str">
        <f t="shared" si="137"/>
        <v>translations</v>
      </c>
      <c r="S1446" s="13">
        <f t="shared" si="132"/>
        <v>42199.873402777783</v>
      </c>
      <c r="T1446" s="13">
        <f t="shared" si="133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4"/>
        <v>0</v>
      </c>
      <c r="P1447" s="8" t="e">
        <f t="shared" si="135"/>
        <v>#DIV/0!</v>
      </c>
      <c r="Q1447" t="str">
        <f t="shared" si="136"/>
        <v>publishing</v>
      </c>
      <c r="R1447" t="str">
        <f t="shared" si="137"/>
        <v>translations</v>
      </c>
      <c r="S1447" s="13">
        <f t="shared" si="132"/>
        <v>42139.542303240742</v>
      </c>
      <c r="T1447" s="13">
        <f t="shared" si="133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4"/>
        <v>0</v>
      </c>
      <c r="P1448" s="8" t="e">
        <f t="shared" si="135"/>
        <v>#DIV/0!</v>
      </c>
      <c r="Q1448" t="str">
        <f t="shared" si="136"/>
        <v>publishing</v>
      </c>
      <c r="R1448" t="str">
        <f t="shared" si="137"/>
        <v>translations</v>
      </c>
      <c r="S1448" s="13">
        <f t="shared" si="132"/>
        <v>42461.447662037041</v>
      </c>
      <c r="T1448" s="13">
        <f t="shared" si="133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4"/>
        <v>1.4999999999999999E-4</v>
      </c>
      <c r="P1449" s="8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3">
        <f t="shared" si="132"/>
        <v>42529.730717592596</v>
      </c>
      <c r="T1449" s="13">
        <f t="shared" si="133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4"/>
        <v>0</v>
      </c>
      <c r="P1450" s="8" t="e">
        <f t="shared" si="135"/>
        <v>#DIV/0!</v>
      </c>
      <c r="Q1450" t="str">
        <f t="shared" si="136"/>
        <v>publishing</v>
      </c>
      <c r="R1450" t="str">
        <f t="shared" si="137"/>
        <v>translations</v>
      </c>
      <c r="S1450" s="13">
        <f t="shared" si="132"/>
        <v>42115.936550925922</v>
      </c>
      <c r="T1450" s="13">
        <f t="shared" si="133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4"/>
        <v>0</v>
      </c>
      <c r="P1451" s="8" t="e">
        <f t="shared" si="135"/>
        <v>#DIV/0!</v>
      </c>
      <c r="Q1451" t="str">
        <f t="shared" si="136"/>
        <v>publishing</v>
      </c>
      <c r="R1451" t="str">
        <f t="shared" si="137"/>
        <v>translations</v>
      </c>
      <c r="S1451" s="13">
        <f t="shared" si="132"/>
        <v>42086.811400462961</v>
      </c>
      <c r="T1451" s="13">
        <f t="shared" si="133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4"/>
        <v>1.0000000000000001E-5</v>
      </c>
      <c r="P1452" s="8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3">
        <f t="shared" si="132"/>
        <v>42390.171261574069</v>
      </c>
      <c r="T1452" s="13">
        <f t="shared" si="133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4"/>
        <v>1.0554089709762533E-4</v>
      </c>
      <c r="P1453" s="8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3">
        <f t="shared" si="132"/>
        <v>41931.959016203706</v>
      </c>
      <c r="T1453" s="13">
        <f t="shared" si="133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4"/>
        <v>0</v>
      </c>
      <c r="P1454" s="8" t="e">
        <f t="shared" si="135"/>
        <v>#DIV/0!</v>
      </c>
      <c r="Q1454" t="str">
        <f t="shared" si="136"/>
        <v>publishing</v>
      </c>
      <c r="R1454" t="str">
        <f t="shared" si="137"/>
        <v>translations</v>
      </c>
      <c r="S1454" s="13">
        <f t="shared" si="132"/>
        <v>41818.703275462962</v>
      </c>
      <c r="T1454" s="13">
        <f t="shared" si="133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4"/>
        <v>0</v>
      </c>
      <c r="P1455" s="8" t="e">
        <f t="shared" si="135"/>
        <v>#DIV/0!</v>
      </c>
      <c r="Q1455" t="str">
        <f t="shared" si="136"/>
        <v>publishing</v>
      </c>
      <c r="R1455" t="str">
        <f t="shared" si="137"/>
        <v>translations</v>
      </c>
      <c r="S1455" s="13">
        <f t="shared" si="132"/>
        <v>42795.696145833332</v>
      </c>
      <c r="T1455" s="13">
        <f t="shared" si="133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4"/>
        <v>8.5714285714285719E-3</v>
      </c>
      <c r="P1456" s="8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3">
        <f t="shared" si="132"/>
        <v>42463.866666666669</v>
      </c>
      <c r="T1456" s="13">
        <f t="shared" si="133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4"/>
        <v>0.105</v>
      </c>
      <c r="P1457" s="8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3">
        <f t="shared" si="132"/>
        <v>41832.672685185185</v>
      </c>
      <c r="T1457" s="13">
        <f t="shared" si="133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4"/>
        <v>2.9000000000000001E-2</v>
      </c>
      <c r="P1458" s="8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3">
        <f t="shared" si="132"/>
        <v>42708.668576388889</v>
      </c>
      <c r="T1458" s="13">
        <f t="shared" si="133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4"/>
        <v>0</v>
      </c>
      <c r="P1459" s="8" t="e">
        <f t="shared" si="135"/>
        <v>#DIV/0!</v>
      </c>
      <c r="Q1459" t="str">
        <f t="shared" si="136"/>
        <v>publishing</v>
      </c>
      <c r="R1459" t="str">
        <f t="shared" si="137"/>
        <v>translations</v>
      </c>
      <c r="S1459" s="13">
        <f t="shared" si="132"/>
        <v>42289.89634259259</v>
      </c>
      <c r="T1459" s="13">
        <f t="shared" si="133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4"/>
        <v>0</v>
      </c>
      <c r="P1460" s="8" t="e">
        <f t="shared" si="135"/>
        <v>#DIV/0!</v>
      </c>
      <c r="Q1460" t="str">
        <f t="shared" si="136"/>
        <v>publishing</v>
      </c>
      <c r="R1460" t="str">
        <f t="shared" si="137"/>
        <v>translations</v>
      </c>
      <c r="S1460" s="13">
        <f t="shared" si="132"/>
        <v>41831.705555555556</v>
      </c>
      <c r="T1460" s="13">
        <f t="shared" si="133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4"/>
        <v>0</v>
      </c>
      <c r="P1461" s="8" t="e">
        <f t="shared" si="135"/>
        <v>#DIV/0!</v>
      </c>
      <c r="Q1461" t="str">
        <f t="shared" si="136"/>
        <v>publishing</v>
      </c>
      <c r="R1461" t="str">
        <f t="shared" si="137"/>
        <v>translations</v>
      </c>
      <c r="S1461" s="13">
        <f t="shared" si="132"/>
        <v>42312.204814814817</v>
      </c>
      <c r="T1461" s="13">
        <f t="shared" si="133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4"/>
        <v>0</v>
      </c>
      <c r="P1462" s="8" t="e">
        <f t="shared" si="135"/>
        <v>#DIV/0!</v>
      </c>
      <c r="Q1462" t="str">
        <f t="shared" si="136"/>
        <v>publishing</v>
      </c>
      <c r="R1462" t="str">
        <f t="shared" si="137"/>
        <v>translations</v>
      </c>
      <c r="S1462" s="13">
        <f t="shared" si="132"/>
        <v>41915.896967592591</v>
      </c>
      <c r="T1462" s="13">
        <f t="shared" si="133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4"/>
        <v>1.012446</v>
      </c>
      <c r="P1463" s="8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3">
        <f t="shared" si="132"/>
        <v>41899.645300925928</v>
      </c>
      <c r="T1463" s="13">
        <f t="shared" si="133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4"/>
        <v>1.085175</v>
      </c>
      <c r="P1464" s="8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3">
        <f t="shared" si="132"/>
        <v>41344.662858796299</v>
      </c>
      <c r="T1464" s="13">
        <f t="shared" si="133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4"/>
        <v>1.4766666666666666</v>
      </c>
      <c r="P1465" s="8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3">
        <f t="shared" si="132"/>
        <v>41326.911319444444</v>
      </c>
      <c r="T1465" s="13">
        <f t="shared" si="133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4"/>
        <v>1.6319999999999999</v>
      </c>
      <c r="P1466" s="8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3">
        <f t="shared" si="132"/>
        <v>41291.661550925928</v>
      </c>
      <c r="T1466" s="13">
        <f t="shared" si="133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4"/>
        <v>4.5641449999999999</v>
      </c>
      <c r="P1467" s="8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3">
        <f t="shared" si="132"/>
        <v>40959.734398148146</v>
      </c>
      <c r="T1467" s="13">
        <f t="shared" si="133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4"/>
        <v>1.0787731249999999</v>
      </c>
      <c r="P1468" s="8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3">
        <f t="shared" si="132"/>
        <v>42340.172060185185</v>
      </c>
      <c r="T1468" s="13">
        <f t="shared" si="133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4"/>
        <v>1.1508</v>
      </c>
      <c r="P1469" s="8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3">
        <f t="shared" si="132"/>
        <v>40933.80190972222</v>
      </c>
      <c r="T1469" s="13">
        <f t="shared" si="133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4"/>
        <v>1.0236842105263158</v>
      </c>
      <c r="P1470" s="8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3">
        <f t="shared" si="132"/>
        <v>40646.014456018522</v>
      </c>
      <c r="T1470" s="13">
        <f t="shared" si="133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4"/>
        <v>1.0842485875706214</v>
      </c>
      <c r="P1471" s="8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3">
        <f t="shared" si="132"/>
        <v>41290.598483796297</v>
      </c>
      <c r="T1471" s="13">
        <f t="shared" si="133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4"/>
        <v>1.2513333333333334</v>
      </c>
      <c r="P1472" s="8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3">
        <f t="shared" si="132"/>
        <v>41250.827118055553</v>
      </c>
      <c r="T1472" s="13">
        <f t="shared" si="133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4"/>
        <v>1.03840625</v>
      </c>
      <c r="P1473" s="8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3">
        <f t="shared" si="132"/>
        <v>42073.957569444443</v>
      </c>
      <c r="T1473" s="13">
        <f t="shared" si="133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4"/>
        <v>1.3870400000000001</v>
      </c>
      <c r="P1474" s="8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3">
        <f t="shared" ref="S1474:S1537" si="138">(((J1474/60)/60)/24)+DATE(1970,1,1)</f>
        <v>41533.542858796296</v>
      </c>
      <c r="T1474" s="13">
        <f t="shared" ref="T1474:T1537" si="139">(((I1474/60)/60)/24)+DATE(1970,1,1)</f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0">E1475/D1475</f>
        <v>1.20516</v>
      </c>
      <c r="P1475" s="8">
        <f t="shared" ref="P1475:P1538" si="141">E1475/L1475</f>
        <v>38.462553191489363</v>
      </c>
      <c r="Q1475" t="str">
        <f t="shared" ref="Q1475:Q1538" si="142">LEFT(N1475,FIND("/",N1475)-1)</f>
        <v>publishing</v>
      </c>
      <c r="R1475" t="str">
        <f t="shared" ref="R1475:R1538" si="143">RIGHT(N1475,LEN(N1475)-FIND("/",N1475))</f>
        <v>radio &amp; podcasts</v>
      </c>
      <c r="S1475" s="13">
        <f t="shared" si="138"/>
        <v>40939.979618055557</v>
      </c>
      <c r="T1475" s="13">
        <f t="shared" si="139"/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0"/>
        <v>1.1226666666666667</v>
      </c>
      <c r="P1476" s="8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3">
        <f t="shared" si="138"/>
        <v>41500.727916666663</v>
      </c>
      <c r="T1476" s="13">
        <f t="shared" si="139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0"/>
        <v>1.8866966666666667</v>
      </c>
      <c r="P1477" s="8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3">
        <f t="shared" si="138"/>
        <v>41960.722951388889</v>
      </c>
      <c r="T1477" s="13">
        <f t="shared" si="139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0"/>
        <v>6.6155466666666669</v>
      </c>
      <c r="P1478" s="8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3">
        <f t="shared" si="138"/>
        <v>40766.041921296295</v>
      </c>
      <c r="T1478" s="13">
        <f t="shared" si="139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0"/>
        <v>1.1131</v>
      </c>
      <c r="P1479" s="8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3">
        <f t="shared" si="138"/>
        <v>40840.615787037037</v>
      </c>
      <c r="T1479" s="13">
        <f t="shared" si="139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0"/>
        <v>11.8161422</v>
      </c>
      <c r="P1480" s="8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3">
        <f t="shared" si="138"/>
        <v>41394.871678240743</v>
      </c>
      <c r="T1480" s="13">
        <f t="shared" si="139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0"/>
        <v>1.37375</v>
      </c>
      <c r="P1481" s="8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3">
        <f t="shared" si="138"/>
        <v>41754.745243055557</v>
      </c>
      <c r="T1481" s="13">
        <f t="shared" si="139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0"/>
        <v>1.170404</v>
      </c>
      <c r="P1482" s="8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3">
        <f t="shared" si="138"/>
        <v>41464.934016203704</v>
      </c>
      <c r="T1482" s="13">
        <f t="shared" si="139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0"/>
        <v>2.1000000000000001E-2</v>
      </c>
      <c r="P1483" s="8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3">
        <f t="shared" si="138"/>
        <v>41550.922974537039</v>
      </c>
      <c r="T1483" s="13">
        <f t="shared" si="139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0"/>
        <v>1E-3</v>
      </c>
      <c r="P1484" s="8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3">
        <f t="shared" si="138"/>
        <v>41136.85805555556</v>
      </c>
      <c r="T1484" s="13">
        <f t="shared" si="139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0"/>
        <v>7.1428571428571426E-3</v>
      </c>
      <c r="P1485" s="8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3">
        <f t="shared" si="138"/>
        <v>42548.192997685182</v>
      </c>
      <c r="T1485" s="13">
        <f t="shared" si="139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0"/>
        <v>0</v>
      </c>
      <c r="P1486" s="8" t="e">
        <f t="shared" si="141"/>
        <v>#DIV/0!</v>
      </c>
      <c r="Q1486" t="str">
        <f t="shared" si="142"/>
        <v>publishing</v>
      </c>
      <c r="R1486" t="str">
        <f t="shared" si="143"/>
        <v>fiction</v>
      </c>
      <c r="S1486" s="13">
        <f t="shared" si="138"/>
        <v>41053.200960648144</v>
      </c>
      <c r="T1486" s="13">
        <f t="shared" si="139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0"/>
        <v>2.2388059701492536E-2</v>
      </c>
      <c r="P1487" s="8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3">
        <f t="shared" si="138"/>
        <v>42130.795983796299</v>
      </c>
      <c r="T1487" s="13">
        <f t="shared" si="139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0"/>
        <v>2.3999999999999998E-3</v>
      </c>
      <c r="P1488" s="8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3">
        <f t="shared" si="138"/>
        <v>42032.168530092589</v>
      </c>
      <c r="T1488" s="13">
        <f t="shared" si="139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0"/>
        <v>0</v>
      </c>
      <c r="P1489" s="8" t="e">
        <f t="shared" si="141"/>
        <v>#DIV/0!</v>
      </c>
      <c r="Q1489" t="str">
        <f t="shared" si="142"/>
        <v>publishing</v>
      </c>
      <c r="R1489" t="str">
        <f t="shared" si="143"/>
        <v>fiction</v>
      </c>
      <c r="S1489" s="13">
        <f t="shared" si="138"/>
        <v>42554.917488425926</v>
      </c>
      <c r="T1489" s="13">
        <f t="shared" si="139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0"/>
        <v>2.4E-2</v>
      </c>
      <c r="P1490" s="8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3">
        <f t="shared" si="138"/>
        <v>41614.563194444447</v>
      </c>
      <c r="T1490" s="13">
        <f t="shared" si="139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0"/>
        <v>0</v>
      </c>
      <c r="P1491" s="8" t="e">
        <f t="shared" si="141"/>
        <v>#DIV/0!</v>
      </c>
      <c r="Q1491" t="str">
        <f t="shared" si="142"/>
        <v>publishing</v>
      </c>
      <c r="R1491" t="str">
        <f t="shared" si="143"/>
        <v>fiction</v>
      </c>
      <c r="S1491" s="13">
        <f t="shared" si="138"/>
        <v>41198.611712962964</v>
      </c>
      <c r="T1491" s="13">
        <f t="shared" si="139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0"/>
        <v>0.30862068965517242</v>
      </c>
      <c r="P1492" s="8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3">
        <f t="shared" si="138"/>
        <v>41520.561041666668</v>
      </c>
      <c r="T1492" s="13">
        <f t="shared" si="139"/>
        <v>41549.561041666668</v>
      </c>
    </row>
    <row r="1493" spans="1:20" ht="28.8" x14ac:dyDescent="0.55000000000000004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0"/>
        <v>8.3333333333333329E-2</v>
      </c>
      <c r="P1493" s="8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3">
        <f t="shared" si="138"/>
        <v>41991.713460648149</v>
      </c>
      <c r="T1493" s="13">
        <f t="shared" si="139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0"/>
        <v>7.4999999999999997E-3</v>
      </c>
      <c r="P1494" s="8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3">
        <f t="shared" si="138"/>
        <v>40682.884791666671</v>
      </c>
      <c r="T1494" s="13">
        <f t="shared" si="139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0"/>
        <v>0</v>
      </c>
      <c r="P1495" s="8" t="e">
        <f t="shared" si="141"/>
        <v>#DIV/0!</v>
      </c>
      <c r="Q1495" t="str">
        <f t="shared" si="142"/>
        <v>publishing</v>
      </c>
      <c r="R1495" t="str">
        <f t="shared" si="143"/>
        <v>fiction</v>
      </c>
      <c r="S1495" s="13">
        <f t="shared" si="138"/>
        <v>41411.866608796299</v>
      </c>
      <c r="T1495" s="13">
        <f t="shared" si="139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0"/>
        <v>8.8999999999999996E-2</v>
      </c>
      <c r="P1496" s="8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3">
        <f t="shared" si="138"/>
        <v>42067.722372685181</v>
      </c>
      <c r="T1496" s="13">
        <f t="shared" si="139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0"/>
        <v>0</v>
      </c>
      <c r="P1497" s="8" t="e">
        <f t="shared" si="141"/>
        <v>#DIV/0!</v>
      </c>
      <c r="Q1497" t="str">
        <f t="shared" si="142"/>
        <v>publishing</v>
      </c>
      <c r="R1497" t="str">
        <f t="shared" si="143"/>
        <v>fiction</v>
      </c>
      <c r="S1497" s="13">
        <f t="shared" si="138"/>
        <v>40752.789710648147</v>
      </c>
      <c r="T1497" s="13">
        <f t="shared" si="139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0"/>
        <v>0</v>
      </c>
      <c r="P1498" s="8" t="e">
        <f t="shared" si="141"/>
        <v>#DIV/0!</v>
      </c>
      <c r="Q1498" t="str">
        <f t="shared" si="142"/>
        <v>publishing</v>
      </c>
      <c r="R1498" t="str">
        <f t="shared" si="143"/>
        <v>fiction</v>
      </c>
      <c r="S1498" s="13">
        <f t="shared" si="138"/>
        <v>41838.475219907406</v>
      </c>
      <c r="T1498" s="13">
        <f t="shared" si="139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0"/>
        <v>6.666666666666667E-5</v>
      </c>
      <c r="P1499" s="8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3">
        <f t="shared" si="138"/>
        <v>41444.64261574074</v>
      </c>
      <c r="T1499" s="13">
        <f t="shared" si="139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0"/>
        <v>1.9E-2</v>
      </c>
      <c r="P1500" s="8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3">
        <f t="shared" si="138"/>
        <v>41840.983541666668</v>
      </c>
      <c r="T1500" s="13">
        <f t="shared" si="139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0"/>
        <v>2.5000000000000001E-3</v>
      </c>
      <c r="P1501" s="8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3">
        <f t="shared" si="138"/>
        <v>42527.007326388892</v>
      </c>
      <c r="T1501" s="13">
        <f t="shared" si="139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0"/>
        <v>0.25035714285714283</v>
      </c>
      <c r="P1502" s="8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3">
        <f t="shared" si="138"/>
        <v>41365.904594907406</v>
      </c>
      <c r="T1502" s="13">
        <f t="shared" si="139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0"/>
        <v>1.6633076923076924</v>
      </c>
      <c r="P1503" s="8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3">
        <f t="shared" si="138"/>
        <v>42163.583599537036</v>
      </c>
      <c r="T1503" s="13">
        <f t="shared" si="139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0"/>
        <v>1.0144545454545455</v>
      </c>
      <c r="P1504" s="8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3">
        <f t="shared" si="138"/>
        <v>42426.542592592596</v>
      </c>
      <c r="T1504" s="13">
        <f t="shared" si="139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0"/>
        <v>1.0789146666666667</v>
      </c>
      <c r="P1505" s="8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3">
        <f t="shared" si="138"/>
        <v>42606.347233796296</v>
      </c>
      <c r="T1505" s="13">
        <f t="shared" si="139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0"/>
        <v>2.7793846153846156</v>
      </c>
      <c r="P1506" s="8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3">
        <f t="shared" si="138"/>
        <v>41772.657685185186</v>
      </c>
      <c r="T1506" s="13">
        <f t="shared" si="139"/>
        <v>41800.356249999997</v>
      </c>
    </row>
    <row r="1507" spans="1:20" ht="43.2" x14ac:dyDescent="0.55000000000000004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0"/>
        <v>1.0358125</v>
      </c>
      <c r="P1507" s="8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3">
        <f t="shared" si="138"/>
        <v>42414.44332175926</v>
      </c>
      <c r="T1507" s="13">
        <f t="shared" si="139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0"/>
        <v>1.1140000000000001</v>
      </c>
      <c r="P1508" s="8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3">
        <f t="shared" si="138"/>
        <v>41814.785925925928</v>
      </c>
      <c r="T1508" s="13">
        <f t="shared" si="139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0"/>
        <v>2.15</v>
      </c>
      <c r="P1509" s="8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3">
        <f t="shared" si="138"/>
        <v>40254.450335648151</v>
      </c>
      <c r="T1509" s="13">
        <f t="shared" si="139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0"/>
        <v>1.1076216216216217</v>
      </c>
      <c r="P1510" s="8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3">
        <f t="shared" si="138"/>
        <v>41786.614363425928</v>
      </c>
      <c r="T1510" s="13">
        <f t="shared" si="139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0"/>
        <v>1.2364125714285714</v>
      </c>
      <c r="P1511" s="8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3">
        <f t="shared" si="138"/>
        <v>42751.533391203702</v>
      </c>
      <c r="T1511" s="13">
        <f t="shared" si="139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0"/>
        <v>1.0103500000000001</v>
      </c>
      <c r="P1512" s="8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3">
        <f t="shared" si="138"/>
        <v>41809.385162037033</v>
      </c>
      <c r="T1512" s="13">
        <f t="shared" si="139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0"/>
        <v>1.1179285714285714</v>
      </c>
      <c r="P1513" s="8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3">
        <f t="shared" si="138"/>
        <v>42296.583379629628</v>
      </c>
      <c r="T1513" s="13">
        <f t="shared" si="139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0"/>
        <v>5.5877142857142861</v>
      </c>
      <c r="P1514" s="8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3">
        <f t="shared" si="138"/>
        <v>42741.684479166666</v>
      </c>
      <c r="T1514" s="13">
        <f t="shared" si="139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0"/>
        <v>1.5001875</v>
      </c>
      <c r="P1515" s="8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3">
        <f t="shared" si="138"/>
        <v>41806.637337962966</v>
      </c>
      <c r="T1515" s="13">
        <f t="shared" si="139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0"/>
        <v>1.0647599999999999</v>
      </c>
      <c r="P1516" s="8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3">
        <f t="shared" si="138"/>
        <v>42234.597685185188</v>
      </c>
      <c r="T1516" s="13">
        <f t="shared" si="139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0"/>
        <v>1.57189</v>
      </c>
      <c r="P1517" s="8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3">
        <f t="shared" si="138"/>
        <v>42415.253437499996</v>
      </c>
      <c r="T1517" s="13">
        <f t="shared" si="139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0"/>
        <v>1.0865882352941176</v>
      </c>
      <c r="P1518" s="8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3">
        <f t="shared" si="138"/>
        <v>42619.466342592597</v>
      </c>
      <c r="T1518" s="13">
        <f t="shared" si="139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0"/>
        <v>1.6197999999999999</v>
      </c>
      <c r="P1519" s="8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3">
        <f t="shared" si="138"/>
        <v>41948.56658564815</v>
      </c>
      <c r="T1519" s="13">
        <f t="shared" si="139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0"/>
        <v>2.0536666666666665</v>
      </c>
      <c r="P1520" s="8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3">
        <f t="shared" si="138"/>
        <v>41760.8200462963</v>
      </c>
      <c r="T1520" s="13">
        <f t="shared" si="139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0"/>
        <v>1.033638888888889</v>
      </c>
      <c r="P1521" s="8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3">
        <f t="shared" si="138"/>
        <v>41782.741701388892</v>
      </c>
      <c r="T1521" s="13">
        <f t="shared" si="139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0"/>
        <v>1.0347222222222223</v>
      </c>
      <c r="P1522" s="8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3">
        <f t="shared" si="138"/>
        <v>41955.857789351852</v>
      </c>
      <c r="T1522" s="13">
        <f t="shared" si="139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0"/>
        <v>1.0681333333333334</v>
      </c>
      <c r="P1523" s="8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3">
        <f t="shared" si="138"/>
        <v>42493.167719907404</v>
      </c>
      <c r="T1523" s="13">
        <f t="shared" si="139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0"/>
        <v>1.3896574712643677</v>
      </c>
      <c r="P1524" s="8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3">
        <f t="shared" si="138"/>
        <v>41899.830312500002</v>
      </c>
      <c r="T1524" s="13">
        <f t="shared" si="139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0"/>
        <v>1.2484324324324325</v>
      </c>
      <c r="P1525" s="8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3">
        <f t="shared" si="138"/>
        <v>41964.751342592594</v>
      </c>
      <c r="T1525" s="13">
        <f t="shared" si="139"/>
        <v>41996</v>
      </c>
    </row>
    <row r="1526" spans="1:20" ht="28.8" x14ac:dyDescent="0.55000000000000004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0"/>
        <v>2.0699999999999998</v>
      </c>
      <c r="P1526" s="8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3">
        <f t="shared" si="138"/>
        <v>42756.501041666663</v>
      </c>
      <c r="T1526" s="13">
        <f t="shared" si="139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0"/>
        <v>1.7400576923076922</v>
      </c>
      <c r="P1527" s="8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3">
        <f t="shared" si="138"/>
        <v>42570.702986111108</v>
      </c>
      <c r="T1527" s="13">
        <f t="shared" si="139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0"/>
        <v>1.2032608695652174</v>
      </c>
      <c r="P1528" s="8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3">
        <f t="shared" si="138"/>
        <v>42339.276006944448</v>
      </c>
      <c r="T1528" s="13">
        <f t="shared" si="139"/>
        <v>42388.276006944448</v>
      </c>
    </row>
    <row r="1529" spans="1:20" ht="28.8" x14ac:dyDescent="0.55000000000000004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0"/>
        <v>1.1044428571428573</v>
      </c>
      <c r="P1529" s="8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3">
        <f t="shared" si="138"/>
        <v>42780.600532407407</v>
      </c>
      <c r="T1529" s="13">
        <f t="shared" si="139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0"/>
        <v>2.8156666666666665</v>
      </c>
      <c r="P1530" s="8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3">
        <f t="shared" si="138"/>
        <v>42736.732893518521</v>
      </c>
      <c r="T1530" s="13">
        <f t="shared" si="139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0"/>
        <v>1.0067894736842105</v>
      </c>
      <c r="P1531" s="8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3">
        <f t="shared" si="138"/>
        <v>42052.628703703704</v>
      </c>
      <c r="T1531" s="13">
        <f t="shared" si="139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0"/>
        <v>1.3482571428571428</v>
      </c>
      <c r="P1532" s="8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3">
        <f t="shared" si="138"/>
        <v>42275.767303240747</v>
      </c>
      <c r="T1532" s="13">
        <f t="shared" si="139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0"/>
        <v>1.7595744680851064</v>
      </c>
      <c r="P1533" s="8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3">
        <f t="shared" si="138"/>
        <v>41941.802384259259</v>
      </c>
      <c r="T1533" s="13">
        <f t="shared" si="139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0"/>
        <v>4.8402000000000003</v>
      </c>
      <c r="P1534" s="8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3">
        <f t="shared" si="138"/>
        <v>42391.475289351853</v>
      </c>
      <c r="T1534" s="13">
        <f t="shared" si="139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0"/>
        <v>1.4514</v>
      </c>
      <c r="P1535" s="8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3">
        <f t="shared" si="138"/>
        <v>42443.00204861111</v>
      </c>
      <c r="T1535" s="13">
        <f t="shared" si="139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0"/>
        <v>4.1773333333333333</v>
      </c>
      <c r="P1536" s="8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3">
        <f t="shared" si="138"/>
        <v>42221.67432870371</v>
      </c>
      <c r="T1536" s="13">
        <f t="shared" si="139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0"/>
        <v>1.3242499999999999</v>
      </c>
      <c r="P1537" s="8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3">
        <f t="shared" si="138"/>
        <v>42484.829062500001</v>
      </c>
      <c r="T1537" s="13">
        <f t="shared" si="139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0"/>
        <v>2.5030841666666666</v>
      </c>
      <c r="P1538" s="8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3">
        <f t="shared" ref="S1538:S1601" si="144">(((J1538/60)/60)/24)+DATE(1970,1,1)</f>
        <v>42213.802199074074</v>
      </c>
      <c r="T1538" s="13">
        <f t="shared" ref="T1538:T1601" si="145">(((I1538/60)/60)/24)+DATE(1970,1,1)</f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6">E1539/D1539</f>
        <v>1.7989999999999999</v>
      </c>
      <c r="P1539" s="8">
        <f t="shared" ref="P1539:P1602" si="147">E1539/L1539</f>
        <v>96.375</v>
      </c>
      <c r="Q1539" t="str">
        <f t="shared" ref="Q1539:Q1602" si="148">LEFT(N1539,FIND("/",N1539)-1)</f>
        <v>photography</v>
      </c>
      <c r="R1539" t="str">
        <f t="shared" ref="R1539:R1602" si="149">RIGHT(N1539,LEN(N1539)-FIND("/",N1539))</f>
        <v>photobooks</v>
      </c>
      <c r="S1539" s="13">
        <f t="shared" si="144"/>
        <v>42552.315127314811</v>
      </c>
      <c r="T1539" s="13">
        <f t="shared" si="145"/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6"/>
        <v>1.0262857142857142</v>
      </c>
      <c r="P1540" s="8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3">
        <f t="shared" si="144"/>
        <v>41981.782060185185</v>
      </c>
      <c r="T1540" s="13">
        <f t="shared" si="145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6"/>
        <v>1.359861</v>
      </c>
      <c r="P1541" s="8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3">
        <f t="shared" si="144"/>
        <v>42705.919201388882</v>
      </c>
      <c r="T1541" s="13">
        <f t="shared" si="145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6"/>
        <v>1.1786666666666668</v>
      </c>
      <c r="P1542" s="8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3">
        <f t="shared" si="144"/>
        <v>41939.00712962963</v>
      </c>
      <c r="T1542" s="13">
        <f t="shared" si="145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6"/>
        <v>3.3333333333333332E-4</v>
      </c>
      <c r="P1543" s="8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3">
        <f t="shared" si="144"/>
        <v>41974.712245370371</v>
      </c>
      <c r="T1543" s="13">
        <f t="shared" si="145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6"/>
        <v>0.04</v>
      </c>
      <c r="P1544" s="8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3">
        <f t="shared" si="144"/>
        <v>42170.996527777781</v>
      </c>
      <c r="T1544" s="13">
        <f t="shared" si="145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6"/>
        <v>4.4444444444444444E-3</v>
      </c>
      <c r="P1545" s="8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3">
        <f t="shared" si="144"/>
        <v>41935.509652777779</v>
      </c>
      <c r="T1545" s="13">
        <f t="shared" si="145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6"/>
        <v>0</v>
      </c>
      <c r="P1546" s="8" t="e">
        <f t="shared" si="147"/>
        <v>#DIV/0!</v>
      </c>
      <c r="Q1546" t="str">
        <f t="shared" si="148"/>
        <v>photography</v>
      </c>
      <c r="R1546" t="str">
        <f t="shared" si="149"/>
        <v>nature</v>
      </c>
      <c r="S1546" s="13">
        <f t="shared" si="144"/>
        <v>42053.051203703704</v>
      </c>
      <c r="T1546" s="13">
        <f t="shared" si="145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6"/>
        <v>3.3333333333333332E-4</v>
      </c>
      <c r="P1547" s="8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3">
        <f t="shared" si="144"/>
        <v>42031.884652777779</v>
      </c>
      <c r="T1547" s="13">
        <f t="shared" si="145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6"/>
        <v>0.28899999999999998</v>
      </c>
      <c r="P1548" s="8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3">
        <f t="shared" si="144"/>
        <v>41839.212951388887</v>
      </c>
      <c r="T1548" s="13">
        <f t="shared" si="145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6"/>
        <v>0</v>
      </c>
      <c r="P1549" s="8" t="e">
        <f t="shared" si="147"/>
        <v>#DIV/0!</v>
      </c>
      <c r="Q1549" t="str">
        <f t="shared" si="148"/>
        <v>photography</v>
      </c>
      <c r="R1549" t="str">
        <f t="shared" si="149"/>
        <v>nature</v>
      </c>
      <c r="S1549" s="13">
        <f t="shared" si="144"/>
        <v>42782.426875000005</v>
      </c>
      <c r="T1549" s="13">
        <f t="shared" si="145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6"/>
        <v>8.5714285714285715E-2</v>
      </c>
      <c r="P1550" s="8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3">
        <f t="shared" si="144"/>
        <v>42286.88217592593</v>
      </c>
      <c r="T1550" s="13">
        <f t="shared" si="145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6"/>
        <v>0.34</v>
      </c>
      <c r="P1551" s="8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3">
        <f t="shared" si="144"/>
        <v>42281.136099537034</v>
      </c>
      <c r="T1551" s="13">
        <f t="shared" si="145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6"/>
        <v>0.13466666666666666</v>
      </c>
      <c r="P1552" s="8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3">
        <f t="shared" si="144"/>
        <v>42472.449467592596</v>
      </c>
      <c r="T1552" s="13">
        <f t="shared" si="145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6"/>
        <v>0</v>
      </c>
      <c r="P1553" s="8" t="e">
        <f t="shared" si="147"/>
        <v>#DIV/0!</v>
      </c>
      <c r="Q1553" t="str">
        <f t="shared" si="148"/>
        <v>photography</v>
      </c>
      <c r="R1553" t="str">
        <f t="shared" si="149"/>
        <v>nature</v>
      </c>
      <c r="S1553" s="13">
        <f t="shared" si="144"/>
        <v>42121.824525462958</v>
      </c>
      <c r="T1553" s="13">
        <f t="shared" si="145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6"/>
        <v>0.49186046511627907</v>
      </c>
      <c r="P1554" s="8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3">
        <f t="shared" si="144"/>
        <v>41892.688750000001</v>
      </c>
      <c r="T1554" s="13">
        <f t="shared" si="145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6"/>
        <v>0</v>
      </c>
      <c r="P1555" s="8" t="e">
        <f t="shared" si="147"/>
        <v>#DIV/0!</v>
      </c>
      <c r="Q1555" t="str">
        <f t="shared" si="148"/>
        <v>photography</v>
      </c>
      <c r="R1555" t="str">
        <f t="shared" si="149"/>
        <v>nature</v>
      </c>
      <c r="S1555" s="13">
        <f t="shared" si="144"/>
        <v>42219.282951388886</v>
      </c>
      <c r="T1555" s="13">
        <f t="shared" si="145"/>
        <v>42249.282951388886</v>
      </c>
    </row>
    <row r="1556" spans="1:20" ht="43.2" x14ac:dyDescent="0.55000000000000004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6"/>
        <v>0</v>
      </c>
      <c r="P1556" s="8" t="e">
        <f t="shared" si="147"/>
        <v>#DIV/0!</v>
      </c>
      <c r="Q1556" t="str">
        <f t="shared" si="148"/>
        <v>photography</v>
      </c>
      <c r="R1556" t="str">
        <f t="shared" si="149"/>
        <v>nature</v>
      </c>
      <c r="S1556" s="13">
        <f t="shared" si="144"/>
        <v>42188.252199074079</v>
      </c>
      <c r="T1556" s="13">
        <f t="shared" si="145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6"/>
        <v>0</v>
      </c>
      <c r="P1557" s="8" t="e">
        <f t="shared" si="147"/>
        <v>#DIV/0!</v>
      </c>
      <c r="Q1557" t="str">
        <f t="shared" si="148"/>
        <v>photography</v>
      </c>
      <c r="R1557" t="str">
        <f t="shared" si="149"/>
        <v>nature</v>
      </c>
      <c r="S1557" s="13">
        <f t="shared" si="144"/>
        <v>42241.613796296297</v>
      </c>
      <c r="T1557" s="13">
        <f t="shared" si="145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6"/>
        <v>0.45133333333333331</v>
      </c>
      <c r="P1558" s="8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3">
        <f t="shared" si="144"/>
        <v>42525.153055555551</v>
      </c>
      <c r="T1558" s="13">
        <f t="shared" si="145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6"/>
        <v>0.04</v>
      </c>
      <c r="P1559" s="8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3">
        <f t="shared" si="144"/>
        <v>41871.65315972222</v>
      </c>
      <c r="T1559" s="13">
        <f t="shared" si="145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6"/>
        <v>4.6666666666666669E-2</v>
      </c>
      <c r="P1560" s="8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3">
        <f t="shared" si="144"/>
        <v>42185.397673611107</v>
      </c>
      <c r="T1560" s="13">
        <f t="shared" si="145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6"/>
        <v>3.3333333333333335E-3</v>
      </c>
      <c r="P1561" s="8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3">
        <f t="shared" si="144"/>
        <v>42108.05322916666</v>
      </c>
      <c r="T1561" s="13">
        <f t="shared" si="145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6"/>
        <v>3.7600000000000001E-2</v>
      </c>
      <c r="P1562" s="8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3">
        <f t="shared" si="144"/>
        <v>41936.020752314813</v>
      </c>
      <c r="T1562" s="13">
        <f t="shared" si="145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6"/>
        <v>6.7000000000000002E-3</v>
      </c>
      <c r="P1563" s="8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3">
        <f t="shared" si="144"/>
        <v>41555.041701388887</v>
      </c>
      <c r="T1563" s="13">
        <f t="shared" si="145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6"/>
        <v>0</v>
      </c>
      <c r="P1564" s="8" t="e">
        <f t="shared" si="147"/>
        <v>#DIV/0!</v>
      </c>
      <c r="Q1564" t="str">
        <f t="shared" si="148"/>
        <v>publishing</v>
      </c>
      <c r="R1564" t="str">
        <f t="shared" si="149"/>
        <v>art books</v>
      </c>
      <c r="S1564" s="13">
        <f t="shared" si="144"/>
        <v>40079.566157407404</v>
      </c>
      <c r="T1564" s="13">
        <f t="shared" si="145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6"/>
        <v>1.4166666666666666E-2</v>
      </c>
      <c r="P1565" s="8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3">
        <f t="shared" si="144"/>
        <v>41652.742488425924</v>
      </c>
      <c r="T1565" s="13">
        <f t="shared" si="145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6"/>
        <v>1E-3</v>
      </c>
      <c r="P1566" s="8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3">
        <f t="shared" si="144"/>
        <v>42121.367002314815</v>
      </c>
      <c r="T1566" s="13">
        <f t="shared" si="145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6"/>
        <v>2.5000000000000001E-2</v>
      </c>
      <c r="P1567" s="8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3">
        <f t="shared" si="144"/>
        <v>40672.729872685188</v>
      </c>
      <c r="T1567" s="13">
        <f t="shared" si="145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6"/>
        <v>0.21249999999999999</v>
      </c>
      <c r="P1568" s="8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3">
        <f t="shared" si="144"/>
        <v>42549.916712962964</v>
      </c>
      <c r="T1568" s="13">
        <f t="shared" si="145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6"/>
        <v>4.1176470588235294E-2</v>
      </c>
      <c r="P1569" s="8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3">
        <f t="shared" si="144"/>
        <v>41671.936863425923</v>
      </c>
      <c r="T1569" s="13">
        <f t="shared" si="145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6"/>
        <v>0.13639999999999999</v>
      </c>
      <c r="P1570" s="8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3">
        <f t="shared" si="144"/>
        <v>41962.062326388885</v>
      </c>
      <c r="T1570" s="13">
        <f t="shared" si="145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6"/>
        <v>0</v>
      </c>
      <c r="P1571" s="8" t="e">
        <f t="shared" si="147"/>
        <v>#DIV/0!</v>
      </c>
      <c r="Q1571" t="str">
        <f t="shared" si="148"/>
        <v>publishing</v>
      </c>
      <c r="R1571" t="str">
        <f t="shared" si="149"/>
        <v>art books</v>
      </c>
      <c r="S1571" s="13">
        <f t="shared" si="144"/>
        <v>41389.679560185185</v>
      </c>
      <c r="T1571" s="13">
        <f t="shared" si="145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6"/>
        <v>0.41399999999999998</v>
      </c>
      <c r="P1572" s="8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3">
        <f t="shared" si="144"/>
        <v>42438.813449074078</v>
      </c>
      <c r="T1572" s="13">
        <f t="shared" si="145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6"/>
        <v>6.6115702479338841E-3</v>
      </c>
      <c r="P1573" s="8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3">
        <f t="shared" si="144"/>
        <v>42144.769479166673</v>
      </c>
      <c r="T1573" s="13">
        <f t="shared" si="145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6"/>
        <v>0.05</v>
      </c>
      <c r="P1574" s="8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3">
        <f t="shared" si="144"/>
        <v>42404.033090277779</v>
      </c>
      <c r="T1574" s="13">
        <f t="shared" si="145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6"/>
        <v>2.4777777777777777E-2</v>
      </c>
      <c r="P1575" s="8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3">
        <f t="shared" si="144"/>
        <v>42786.000023148154</v>
      </c>
      <c r="T1575" s="13">
        <f t="shared" si="145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6"/>
        <v>5.0599999999999999E-2</v>
      </c>
      <c r="P1576" s="8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3">
        <f t="shared" si="144"/>
        <v>42017.927418981482</v>
      </c>
      <c r="T1576" s="13">
        <f t="shared" si="145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6"/>
        <v>0.2291</v>
      </c>
      <c r="P1577" s="8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3">
        <f t="shared" si="144"/>
        <v>41799.524259259262</v>
      </c>
      <c r="T1577" s="13">
        <f t="shared" si="145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6"/>
        <v>0.13</v>
      </c>
      <c r="P1578" s="8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3">
        <f t="shared" si="144"/>
        <v>42140.879259259258</v>
      </c>
      <c r="T1578" s="13">
        <f t="shared" si="145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6"/>
        <v>5.4999999999999997E-3</v>
      </c>
      <c r="P1579" s="8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3">
        <f t="shared" si="144"/>
        <v>41054.847777777781</v>
      </c>
      <c r="T1579" s="13">
        <f t="shared" si="145"/>
        <v>41114.847777777781</v>
      </c>
    </row>
    <row r="1580" spans="1:20" ht="43.2" x14ac:dyDescent="0.55000000000000004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6"/>
        <v>0.10806536636794939</v>
      </c>
      <c r="P1580" s="8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3">
        <f t="shared" si="144"/>
        <v>40399.065868055557</v>
      </c>
      <c r="T1580" s="13">
        <f t="shared" si="145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6"/>
        <v>8.4008400840084006E-3</v>
      </c>
      <c r="P1581" s="8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3">
        <f t="shared" si="144"/>
        <v>41481.996423611112</v>
      </c>
      <c r="T1581" s="13">
        <f t="shared" si="145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6"/>
        <v>0</v>
      </c>
      <c r="P1582" s="8" t="e">
        <f t="shared" si="147"/>
        <v>#DIV/0!</v>
      </c>
      <c r="Q1582" t="str">
        <f t="shared" si="148"/>
        <v>publishing</v>
      </c>
      <c r="R1582" t="str">
        <f t="shared" si="149"/>
        <v>art books</v>
      </c>
      <c r="S1582" s="13">
        <f t="shared" si="144"/>
        <v>40990.050069444449</v>
      </c>
      <c r="T1582" s="13">
        <f t="shared" si="145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6"/>
        <v>5.0000000000000001E-3</v>
      </c>
      <c r="P1583" s="8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3">
        <f t="shared" si="144"/>
        <v>42325.448958333334</v>
      </c>
      <c r="T1583" s="13">
        <f t="shared" si="145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6"/>
        <v>9.2999999999999999E-2</v>
      </c>
      <c r="P1584" s="8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3">
        <f t="shared" si="144"/>
        <v>42246.789965277778</v>
      </c>
      <c r="T1584" s="13">
        <f t="shared" si="145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6"/>
        <v>7.5000000000000002E-4</v>
      </c>
      <c r="P1585" s="8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3">
        <f t="shared" si="144"/>
        <v>41877.904988425929</v>
      </c>
      <c r="T1585" s="13">
        <f t="shared" si="145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6"/>
        <v>0</v>
      </c>
      <c r="P1586" s="8" t="e">
        <f t="shared" si="147"/>
        <v>#DIV/0!</v>
      </c>
      <c r="Q1586" t="str">
        <f t="shared" si="148"/>
        <v>photography</v>
      </c>
      <c r="R1586" t="str">
        <f t="shared" si="149"/>
        <v>places</v>
      </c>
      <c r="S1586" s="13">
        <f t="shared" si="144"/>
        <v>41779.649317129632</v>
      </c>
      <c r="T1586" s="13">
        <f t="shared" si="145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6"/>
        <v>0.79</v>
      </c>
      <c r="P1587" s="8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3">
        <f t="shared" si="144"/>
        <v>42707.895462962959</v>
      </c>
      <c r="T1587" s="13">
        <f t="shared" si="145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6"/>
        <v>0</v>
      </c>
      <c r="P1588" s="8" t="e">
        <f t="shared" si="147"/>
        <v>#DIV/0!</v>
      </c>
      <c r="Q1588" t="str">
        <f t="shared" si="148"/>
        <v>photography</v>
      </c>
      <c r="R1588" t="str">
        <f t="shared" si="149"/>
        <v>places</v>
      </c>
      <c r="S1588" s="13">
        <f t="shared" si="144"/>
        <v>42069.104421296302</v>
      </c>
      <c r="T1588" s="13">
        <f t="shared" si="145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6"/>
        <v>1.3333333333333334E-4</v>
      </c>
      <c r="P1589" s="8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3">
        <f t="shared" si="144"/>
        <v>41956.950983796298</v>
      </c>
      <c r="T1589" s="13">
        <f t="shared" si="145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6"/>
        <v>0</v>
      </c>
      <c r="P1590" s="8" t="e">
        <f t="shared" si="147"/>
        <v>#DIV/0!</v>
      </c>
      <c r="Q1590" t="str">
        <f t="shared" si="148"/>
        <v>photography</v>
      </c>
      <c r="R1590" t="str">
        <f t="shared" si="149"/>
        <v>places</v>
      </c>
      <c r="S1590" s="13">
        <f t="shared" si="144"/>
        <v>42005.24998842593</v>
      </c>
      <c r="T1590" s="13">
        <f t="shared" si="145"/>
        <v>42035.841666666667</v>
      </c>
    </row>
    <row r="1591" spans="1:20" ht="28.8" x14ac:dyDescent="0.55000000000000004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6"/>
        <v>0</v>
      </c>
      <c r="P1591" s="8" t="e">
        <f t="shared" si="147"/>
        <v>#DIV/0!</v>
      </c>
      <c r="Q1591" t="str">
        <f t="shared" si="148"/>
        <v>photography</v>
      </c>
      <c r="R1591" t="str">
        <f t="shared" si="149"/>
        <v>places</v>
      </c>
      <c r="S1591" s="13">
        <f t="shared" si="144"/>
        <v>42256.984791666662</v>
      </c>
      <c r="T1591" s="13">
        <f t="shared" si="145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6"/>
        <v>1.7000000000000001E-2</v>
      </c>
      <c r="P1592" s="8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3">
        <f t="shared" si="144"/>
        <v>42240.857222222221</v>
      </c>
      <c r="T1592" s="13">
        <f t="shared" si="145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6"/>
        <v>0.29228571428571426</v>
      </c>
      <c r="P1593" s="8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3">
        <f t="shared" si="144"/>
        <v>42433.726168981477</v>
      </c>
      <c r="T1593" s="13">
        <f t="shared" si="145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6"/>
        <v>0</v>
      </c>
      <c r="P1594" s="8" t="e">
        <f t="shared" si="147"/>
        <v>#DIV/0!</v>
      </c>
      <c r="Q1594" t="str">
        <f t="shared" si="148"/>
        <v>photography</v>
      </c>
      <c r="R1594" t="str">
        <f t="shared" si="149"/>
        <v>places</v>
      </c>
      <c r="S1594" s="13">
        <f t="shared" si="144"/>
        <v>42046.072743055556</v>
      </c>
      <c r="T1594" s="13">
        <f t="shared" si="145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6"/>
        <v>1.3636363636363637E-4</v>
      </c>
      <c r="P1595" s="8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3">
        <f t="shared" si="144"/>
        <v>42033.845543981486</v>
      </c>
      <c r="T1595" s="13">
        <f t="shared" si="145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6"/>
        <v>0.20499999999999999</v>
      </c>
      <c r="P1596" s="8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3">
        <f t="shared" si="144"/>
        <v>42445.712754629625</v>
      </c>
      <c r="T1596" s="13">
        <f t="shared" si="145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6"/>
        <v>2.8E-3</v>
      </c>
      <c r="P1597" s="8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3">
        <f t="shared" si="144"/>
        <v>41780.050092592595</v>
      </c>
      <c r="T1597" s="13">
        <f t="shared" si="145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6"/>
        <v>2.3076923076923078E-2</v>
      </c>
      <c r="P1598" s="8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3">
        <f t="shared" si="144"/>
        <v>41941.430196759262</v>
      </c>
      <c r="T1598" s="13">
        <f t="shared" si="145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6"/>
        <v>0</v>
      </c>
      <c r="P1599" s="8" t="e">
        <f t="shared" si="147"/>
        <v>#DIV/0!</v>
      </c>
      <c r="Q1599" t="str">
        <f t="shared" si="148"/>
        <v>photography</v>
      </c>
      <c r="R1599" t="str">
        <f t="shared" si="149"/>
        <v>places</v>
      </c>
      <c r="S1599" s="13">
        <f t="shared" si="144"/>
        <v>42603.354131944448</v>
      </c>
      <c r="T1599" s="13">
        <f t="shared" si="145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6"/>
        <v>1.25E-3</v>
      </c>
      <c r="P1600" s="8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3">
        <f t="shared" si="144"/>
        <v>42151.667337962965</v>
      </c>
      <c r="T1600" s="13">
        <f t="shared" si="145"/>
        <v>42211.667337962965</v>
      </c>
    </row>
    <row r="1601" spans="1:20" ht="28.8" x14ac:dyDescent="0.55000000000000004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6"/>
        <v>0</v>
      </c>
      <c r="P1601" s="8" t="e">
        <f t="shared" si="147"/>
        <v>#DIV/0!</v>
      </c>
      <c r="Q1601" t="str">
        <f t="shared" si="148"/>
        <v>photography</v>
      </c>
      <c r="R1601" t="str">
        <f t="shared" si="149"/>
        <v>places</v>
      </c>
      <c r="S1601" s="13">
        <f t="shared" si="144"/>
        <v>42438.53907407407</v>
      </c>
      <c r="T1601" s="13">
        <f t="shared" si="145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6"/>
        <v>7.3400000000000007E-2</v>
      </c>
      <c r="P1602" s="8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3">
        <f t="shared" ref="S1602:S1665" si="150">(((J1602/60)/60)/24)+DATE(1970,1,1)</f>
        <v>41791.057314814818</v>
      </c>
      <c r="T1602" s="13">
        <f t="shared" ref="T1602:T1665" si="151">(((I1602/60)/60)/24)+DATE(1970,1,1)</f>
        <v>41835.21597222222</v>
      </c>
    </row>
    <row r="1603" spans="1:20" ht="28.8" x14ac:dyDescent="0.55000000000000004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2">E1603/D1603</f>
        <v>1.082492</v>
      </c>
      <c r="P1603" s="8">
        <f t="shared" ref="P1603:P1666" si="153">E1603/L1603</f>
        <v>48.325535714285714</v>
      </c>
      <c r="Q1603" t="str">
        <f t="shared" ref="Q1603:Q1666" si="154">LEFT(N1603,FIND("/",N1603)-1)</f>
        <v>music</v>
      </c>
      <c r="R1603" t="str">
        <f t="shared" ref="R1603:R1666" si="155">RIGHT(N1603,LEN(N1603)-FIND("/",N1603))</f>
        <v>rock</v>
      </c>
      <c r="S1603" s="13">
        <f t="shared" si="150"/>
        <v>40638.092974537038</v>
      </c>
      <c r="T1603" s="13">
        <f t="shared" si="151"/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2"/>
        <v>1.0016666666666667</v>
      </c>
      <c r="P1604" s="8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3">
        <f t="shared" si="150"/>
        <v>40788.297650462962</v>
      </c>
      <c r="T1604" s="13">
        <f t="shared" si="151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2"/>
        <v>1.0003299999999999</v>
      </c>
      <c r="P1605" s="8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3">
        <f t="shared" si="150"/>
        <v>40876.169664351852</v>
      </c>
      <c r="T1605" s="13">
        <f t="shared" si="151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2"/>
        <v>1.2210714285714286</v>
      </c>
      <c r="P1606" s="8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3">
        <f t="shared" si="150"/>
        <v>40945.845312500001</v>
      </c>
      <c r="T1606" s="13">
        <f t="shared" si="151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2"/>
        <v>1.0069333333333335</v>
      </c>
      <c r="P1607" s="8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3">
        <f t="shared" si="150"/>
        <v>40747.012881944444</v>
      </c>
      <c r="T1607" s="13">
        <f t="shared" si="151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2"/>
        <v>1.01004125</v>
      </c>
      <c r="P1608" s="8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3">
        <f t="shared" si="150"/>
        <v>40536.111550925925</v>
      </c>
      <c r="T1608" s="13">
        <f t="shared" si="151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2"/>
        <v>1.4511000000000001</v>
      </c>
      <c r="P1609" s="8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3">
        <f t="shared" si="150"/>
        <v>41053.80846064815</v>
      </c>
      <c r="T1609" s="13">
        <f t="shared" si="151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2"/>
        <v>1.0125</v>
      </c>
      <c r="P1610" s="8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3">
        <f t="shared" si="150"/>
        <v>41607.83085648148</v>
      </c>
      <c r="T1610" s="13">
        <f t="shared" si="151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2"/>
        <v>1.1833333333333333</v>
      </c>
      <c r="P1611" s="8">
        <f t="shared" si="153"/>
        <v>443.75</v>
      </c>
      <c r="Q1611" t="str">
        <f t="shared" si="154"/>
        <v>music</v>
      </c>
      <c r="R1611" t="str">
        <f t="shared" si="155"/>
        <v>rock</v>
      </c>
      <c r="S1611" s="13">
        <f t="shared" si="150"/>
        <v>40796.001261574071</v>
      </c>
      <c r="T1611" s="13">
        <f t="shared" si="151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2"/>
        <v>2.7185000000000001</v>
      </c>
      <c r="P1612" s="8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3">
        <f t="shared" si="150"/>
        <v>41228.924884259257</v>
      </c>
      <c r="T1612" s="13">
        <f t="shared" si="151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2"/>
        <v>1.25125</v>
      </c>
      <c r="P1613" s="8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3">
        <f t="shared" si="150"/>
        <v>41409.00037037037</v>
      </c>
      <c r="T1613" s="13">
        <f t="shared" si="151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2"/>
        <v>1.1000000000000001</v>
      </c>
      <c r="P1614" s="8">
        <f t="shared" si="153"/>
        <v>50</v>
      </c>
      <c r="Q1614" t="str">
        <f t="shared" si="154"/>
        <v>music</v>
      </c>
      <c r="R1614" t="str">
        <f t="shared" si="155"/>
        <v>rock</v>
      </c>
      <c r="S1614" s="13">
        <f t="shared" si="150"/>
        <v>41246.874814814815</v>
      </c>
      <c r="T1614" s="13">
        <f t="shared" si="151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2"/>
        <v>1.0149999999999999</v>
      </c>
      <c r="P1615" s="8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3">
        <f t="shared" si="150"/>
        <v>41082.069467592592</v>
      </c>
      <c r="T1615" s="13">
        <f t="shared" si="151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2"/>
        <v>1.0269999999999999</v>
      </c>
      <c r="P1616" s="8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3">
        <f t="shared" si="150"/>
        <v>41794.981122685182</v>
      </c>
      <c r="T1616" s="13">
        <f t="shared" si="151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2"/>
        <v>1.1412500000000001</v>
      </c>
      <c r="P1617" s="8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3">
        <f t="shared" si="150"/>
        <v>40845.050879629627</v>
      </c>
      <c r="T1617" s="13">
        <f t="shared" si="151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2"/>
        <v>1.042</v>
      </c>
      <c r="P1618" s="8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3">
        <f t="shared" si="150"/>
        <v>41194.715520833335</v>
      </c>
      <c r="T1618" s="13">
        <f t="shared" si="151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2"/>
        <v>1.4585714285714286</v>
      </c>
      <c r="P1619" s="8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3">
        <f t="shared" si="150"/>
        <v>41546.664212962962</v>
      </c>
      <c r="T1619" s="13">
        <f t="shared" si="151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2"/>
        <v>1.0506666666666666</v>
      </c>
      <c r="P1620" s="8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3">
        <f t="shared" si="150"/>
        <v>41301.654340277775</v>
      </c>
      <c r="T1620" s="13">
        <f t="shared" si="151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2"/>
        <v>1.3333333333333333</v>
      </c>
      <c r="P1621" s="8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3">
        <f t="shared" si="150"/>
        <v>41876.18618055556</v>
      </c>
      <c r="T1621" s="13">
        <f t="shared" si="151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2"/>
        <v>1.1299999999999999</v>
      </c>
      <c r="P1622" s="8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3">
        <f t="shared" si="150"/>
        <v>41321.339583333334</v>
      </c>
      <c r="T1622" s="13">
        <f t="shared" si="151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2"/>
        <v>1.212</v>
      </c>
      <c r="P1623" s="8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3">
        <f t="shared" si="150"/>
        <v>41003.60665509259</v>
      </c>
      <c r="T1623" s="13">
        <f t="shared" si="151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2"/>
        <v>1.0172463768115942</v>
      </c>
      <c r="P1624" s="8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3">
        <f t="shared" si="150"/>
        <v>41950.29483796296</v>
      </c>
      <c r="T1624" s="13">
        <f t="shared" si="151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2"/>
        <v>1.0106666666666666</v>
      </c>
      <c r="P1625" s="8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3">
        <f t="shared" si="150"/>
        <v>41453.688530092593</v>
      </c>
      <c r="T1625" s="13">
        <f t="shared" si="151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2"/>
        <v>1.18</v>
      </c>
      <c r="P1626" s="8">
        <f t="shared" si="153"/>
        <v>47.2</v>
      </c>
      <c r="Q1626" t="str">
        <f t="shared" si="154"/>
        <v>music</v>
      </c>
      <c r="R1626" t="str">
        <f t="shared" si="155"/>
        <v>rock</v>
      </c>
      <c r="S1626" s="13">
        <f t="shared" si="150"/>
        <v>41243.367303240739</v>
      </c>
      <c r="T1626" s="13">
        <f t="shared" si="151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2"/>
        <v>1.5533333333333332</v>
      </c>
      <c r="P1627" s="8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3">
        <f t="shared" si="150"/>
        <v>41135.699687500004</v>
      </c>
      <c r="T1627" s="13">
        <f t="shared" si="151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2"/>
        <v>1.0118750000000001</v>
      </c>
      <c r="P1628" s="8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3">
        <f t="shared" si="150"/>
        <v>41579.847997685189</v>
      </c>
      <c r="T1628" s="13">
        <f t="shared" si="151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2"/>
        <v>1.17</v>
      </c>
      <c r="P1629" s="8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3">
        <f t="shared" si="150"/>
        <v>41205.707048611112</v>
      </c>
      <c r="T1629" s="13">
        <f t="shared" si="151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2"/>
        <v>1.00925</v>
      </c>
      <c r="P1630" s="8">
        <f t="shared" si="153"/>
        <v>45.875</v>
      </c>
      <c r="Q1630" t="str">
        <f t="shared" si="154"/>
        <v>music</v>
      </c>
      <c r="R1630" t="str">
        <f t="shared" si="155"/>
        <v>rock</v>
      </c>
      <c r="S1630" s="13">
        <f t="shared" si="150"/>
        <v>41774.737060185187</v>
      </c>
      <c r="T1630" s="13">
        <f t="shared" si="151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2"/>
        <v>1.0366666666666666</v>
      </c>
      <c r="P1631" s="8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3">
        <f t="shared" si="150"/>
        <v>41645.867280092592</v>
      </c>
      <c r="T1631" s="13">
        <f t="shared" si="151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2"/>
        <v>2.6524999999999999</v>
      </c>
      <c r="P1632" s="8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3">
        <f t="shared" si="150"/>
        <v>40939.837673611109</v>
      </c>
      <c r="T1632" s="13">
        <f t="shared" si="151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2"/>
        <v>1.5590999999999999</v>
      </c>
      <c r="P1633" s="8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3">
        <f t="shared" si="150"/>
        <v>41164.859502314815</v>
      </c>
      <c r="T1633" s="13">
        <f t="shared" si="151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2"/>
        <v>1.0162500000000001</v>
      </c>
      <c r="P1634" s="8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3">
        <f t="shared" si="150"/>
        <v>40750.340902777774</v>
      </c>
      <c r="T1634" s="13">
        <f t="shared" si="151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2"/>
        <v>1</v>
      </c>
      <c r="P1635" s="8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3">
        <f t="shared" si="150"/>
        <v>40896.883750000001</v>
      </c>
      <c r="T1635" s="13">
        <f t="shared" si="151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2"/>
        <v>1.0049999999999999</v>
      </c>
      <c r="P1636" s="8">
        <f t="shared" si="153"/>
        <v>62.8125</v>
      </c>
      <c r="Q1636" t="str">
        <f t="shared" si="154"/>
        <v>music</v>
      </c>
      <c r="R1636" t="str">
        <f t="shared" si="155"/>
        <v>rock</v>
      </c>
      <c r="S1636" s="13">
        <f t="shared" si="150"/>
        <v>40658.189826388887</v>
      </c>
      <c r="T1636" s="13">
        <f t="shared" si="151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2"/>
        <v>1.2529999999999999</v>
      </c>
      <c r="P1637" s="8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3">
        <f t="shared" si="150"/>
        <v>42502.868761574078</v>
      </c>
      <c r="T1637" s="13">
        <f t="shared" si="151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2"/>
        <v>1.0355555555555556</v>
      </c>
      <c r="P1638" s="8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3">
        <f t="shared" si="150"/>
        <v>40663.08666666667</v>
      </c>
      <c r="T1638" s="13">
        <f t="shared" si="151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2"/>
        <v>1.038</v>
      </c>
      <c r="P1639" s="8">
        <f t="shared" si="153"/>
        <v>34.6</v>
      </c>
      <c r="Q1639" t="str">
        <f t="shared" si="154"/>
        <v>music</v>
      </c>
      <c r="R1639" t="str">
        <f t="shared" si="155"/>
        <v>rock</v>
      </c>
      <c r="S1639" s="13">
        <f t="shared" si="150"/>
        <v>40122.751620370371</v>
      </c>
      <c r="T1639" s="13">
        <f t="shared" si="151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2"/>
        <v>1.05</v>
      </c>
      <c r="P1640" s="8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3">
        <f t="shared" si="150"/>
        <v>41288.68712962963</v>
      </c>
      <c r="T1640" s="13">
        <f t="shared" si="151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2"/>
        <v>1</v>
      </c>
      <c r="P1641" s="8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3">
        <f t="shared" si="150"/>
        <v>40941.652372685188</v>
      </c>
      <c r="T1641" s="13">
        <f t="shared" si="151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2"/>
        <v>1.6986000000000001</v>
      </c>
      <c r="P1642" s="8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3">
        <f t="shared" si="150"/>
        <v>40379.23096064815</v>
      </c>
      <c r="T1642" s="13">
        <f t="shared" si="151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2"/>
        <v>1.014</v>
      </c>
      <c r="P1643" s="8">
        <f t="shared" si="153"/>
        <v>97.5</v>
      </c>
      <c r="Q1643" t="str">
        <f t="shared" si="154"/>
        <v>music</v>
      </c>
      <c r="R1643" t="str">
        <f t="shared" si="155"/>
        <v>pop</v>
      </c>
      <c r="S1643" s="13">
        <f t="shared" si="150"/>
        <v>41962.596574074079</v>
      </c>
      <c r="T1643" s="13">
        <f t="shared" si="151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2"/>
        <v>1</v>
      </c>
      <c r="P1644" s="8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3">
        <f t="shared" si="150"/>
        <v>40688.024618055555</v>
      </c>
      <c r="T1644" s="13">
        <f t="shared" si="151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2"/>
        <v>1.2470000000000001</v>
      </c>
      <c r="P1645" s="8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3">
        <f t="shared" si="150"/>
        <v>41146.824212962965</v>
      </c>
      <c r="T1645" s="13">
        <f t="shared" si="151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2"/>
        <v>1.095</v>
      </c>
      <c r="P1646" s="8">
        <f t="shared" si="153"/>
        <v>85.546875</v>
      </c>
      <c r="Q1646" t="str">
        <f t="shared" si="154"/>
        <v>music</v>
      </c>
      <c r="R1646" t="str">
        <f t="shared" si="155"/>
        <v>pop</v>
      </c>
      <c r="S1646" s="13">
        <f t="shared" si="150"/>
        <v>41175.05972222222</v>
      </c>
      <c r="T1646" s="13">
        <f t="shared" si="151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2"/>
        <v>1.1080000000000001</v>
      </c>
      <c r="P1647" s="8">
        <f t="shared" si="153"/>
        <v>554</v>
      </c>
      <c r="Q1647" t="str">
        <f t="shared" si="154"/>
        <v>music</v>
      </c>
      <c r="R1647" t="str">
        <f t="shared" si="155"/>
        <v>pop</v>
      </c>
      <c r="S1647" s="13">
        <f t="shared" si="150"/>
        <v>41521.617361111108</v>
      </c>
      <c r="T1647" s="13">
        <f t="shared" si="151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2"/>
        <v>1.1020000000000001</v>
      </c>
      <c r="P1648" s="8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3">
        <f t="shared" si="150"/>
        <v>41833.450266203705</v>
      </c>
      <c r="T1648" s="13">
        <f t="shared" si="151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2"/>
        <v>1.0471999999999999</v>
      </c>
      <c r="P1649" s="8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3">
        <f t="shared" si="150"/>
        <v>41039.409456018519</v>
      </c>
      <c r="T1649" s="13">
        <f t="shared" si="151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2"/>
        <v>1.2526086956521738</v>
      </c>
      <c r="P1650" s="8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3">
        <f t="shared" si="150"/>
        <v>40592.704652777778</v>
      </c>
      <c r="T1650" s="13">
        <f t="shared" si="151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2"/>
        <v>1.0058763157894737</v>
      </c>
      <c r="P1651" s="8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3">
        <f t="shared" si="150"/>
        <v>41737.684664351851</v>
      </c>
      <c r="T1651" s="13">
        <f t="shared" si="151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2"/>
        <v>1.4155</v>
      </c>
      <c r="P1652" s="8">
        <f t="shared" si="153"/>
        <v>88.46875</v>
      </c>
      <c r="Q1652" t="str">
        <f t="shared" si="154"/>
        <v>music</v>
      </c>
      <c r="R1652" t="str">
        <f t="shared" si="155"/>
        <v>pop</v>
      </c>
      <c r="S1652" s="13">
        <f t="shared" si="150"/>
        <v>41526.435613425929</v>
      </c>
      <c r="T1652" s="13">
        <f t="shared" si="151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2"/>
        <v>1.0075000000000001</v>
      </c>
      <c r="P1653" s="8">
        <f t="shared" si="153"/>
        <v>100.75</v>
      </c>
      <c r="Q1653" t="str">
        <f t="shared" si="154"/>
        <v>music</v>
      </c>
      <c r="R1653" t="str">
        <f t="shared" si="155"/>
        <v>pop</v>
      </c>
      <c r="S1653" s="13">
        <f t="shared" si="150"/>
        <v>40625.900694444441</v>
      </c>
      <c r="T1653" s="13">
        <f t="shared" si="151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2"/>
        <v>1.0066666666666666</v>
      </c>
      <c r="P1654" s="8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3">
        <f t="shared" si="150"/>
        <v>41572.492974537039</v>
      </c>
      <c r="T1654" s="13">
        <f t="shared" si="151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2"/>
        <v>1.7423040000000001</v>
      </c>
      <c r="P1655" s="8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3">
        <f t="shared" si="150"/>
        <v>40626.834444444445</v>
      </c>
      <c r="T1655" s="13">
        <f t="shared" si="151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2"/>
        <v>1.199090909090909</v>
      </c>
      <c r="P1656" s="8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3">
        <f t="shared" si="150"/>
        <v>40987.890740740739</v>
      </c>
      <c r="T1656" s="13">
        <f t="shared" si="151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2"/>
        <v>1.4286666666666668</v>
      </c>
      <c r="P1657" s="8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3">
        <f t="shared" si="150"/>
        <v>40974.791898148149</v>
      </c>
      <c r="T1657" s="13">
        <f t="shared" si="151"/>
        <v>41004.750231481477</v>
      </c>
    </row>
    <row r="1658" spans="1:20" ht="43.2" x14ac:dyDescent="0.55000000000000004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2"/>
        <v>1.0033493333333334</v>
      </c>
      <c r="P1658" s="8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3">
        <f t="shared" si="150"/>
        <v>41226.928842592592</v>
      </c>
      <c r="T1658" s="13">
        <f t="shared" si="151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2"/>
        <v>1.0493380000000001</v>
      </c>
      <c r="P1659" s="8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3">
        <f t="shared" si="150"/>
        <v>41023.782037037039</v>
      </c>
      <c r="T1659" s="13">
        <f t="shared" si="151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2"/>
        <v>1.3223333333333334</v>
      </c>
      <c r="P1660" s="8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3">
        <f t="shared" si="150"/>
        <v>41223.22184027778</v>
      </c>
      <c r="T1660" s="13">
        <f t="shared" si="151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2"/>
        <v>1.1279999999999999</v>
      </c>
      <c r="P1661" s="8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3">
        <f t="shared" si="150"/>
        <v>41596.913437499999</v>
      </c>
      <c r="T1661" s="13">
        <f t="shared" si="151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2"/>
        <v>12.5375</v>
      </c>
      <c r="P1662" s="8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3">
        <f t="shared" si="150"/>
        <v>42459.693865740745</v>
      </c>
      <c r="T1662" s="13">
        <f t="shared" si="151"/>
        <v>42490.915972222225</v>
      </c>
    </row>
    <row r="1663" spans="1:20" ht="43.2" x14ac:dyDescent="0.55000000000000004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2"/>
        <v>1.0250632911392406</v>
      </c>
      <c r="P1663" s="8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3">
        <f t="shared" si="150"/>
        <v>42343.998043981483</v>
      </c>
      <c r="T1663" s="13">
        <f t="shared" si="151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2"/>
        <v>1.026375</v>
      </c>
      <c r="P1664" s="8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3">
        <f t="shared" si="150"/>
        <v>40848.198333333334</v>
      </c>
      <c r="T1664" s="13">
        <f t="shared" si="151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2"/>
        <v>1.08</v>
      </c>
      <c r="P1665" s="8">
        <f t="shared" si="153"/>
        <v>33.75</v>
      </c>
      <c r="Q1665" t="str">
        <f t="shared" si="154"/>
        <v>music</v>
      </c>
      <c r="R1665" t="str">
        <f t="shared" si="155"/>
        <v>pop</v>
      </c>
      <c r="S1665" s="13">
        <f t="shared" si="150"/>
        <v>42006.02207175926</v>
      </c>
      <c r="T1665" s="13">
        <f t="shared" si="151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2"/>
        <v>1.2240879999999998</v>
      </c>
      <c r="P1666" s="8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3">
        <f t="shared" ref="S1666:S1729" si="156">(((J1666/60)/60)/24)+DATE(1970,1,1)</f>
        <v>40939.761782407404</v>
      </c>
      <c r="T1666" s="13">
        <f t="shared" ref="T1666:T1729" si="157">(((I1666/60)/60)/24)+DATE(1970,1,1)</f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8">E1667/D1667</f>
        <v>1.1945714285714286</v>
      </c>
      <c r="P1667" s="8">
        <f t="shared" ref="P1667:P1730" si="159">E1667/L1667</f>
        <v>44.956989247311824</v>
      </c>
      <c r="Q1667" t="str">
        <f t="shared" ref="Q1667:Q1730" si="160">LEFT(N1667,FIND("/",N1667)-1)</f>
        <v>music</v>
      </c>
      <c r="R1667" t="str">
        <f t="shared" ref="R1667:R1730" si="161">RIGHT(N1667,LEN(N1667)-FIND("/",N1667))</f>
        <v>pop</v>
      </c>
      <c r="S1667" s="13">
        <f t="shared" si="156"/>
        <v>40564.649456018517</v>
      </c>
      <c r="T1667" s="13">
        <f t="shared" si="157"/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8"/>
        <v>1.6088</v>
      </c>
      <c r="P1668" s="8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3">
        <f t="shared" si="156"/>
        <v>41331.253159722226</v>
      </c>
      <c r="T1668" s="13">
        <f t="shared" si="15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8"/>
        <v>1.2685294117647059</v>
      </c>
      <c r="P1669" s="8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3">
        <f t="shared" si="156"/>
        <v>41682.0705787037</v>
      </c>
      <c r="T1669" s="13">
        <f t="shared" si="15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8"/>
        <v>1.026375</v>
      </c>
      <c r="P1670" s="8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3">
        <f t="shared" si="156"/>
        <v>40845.14975694444</v>
      </c>
      <c r="T1670" s="13">
        <f t="shared" si="15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8"/>
        <v>1.3975</v>
      </c>
      <c r="P1671" s="8">
        <f t="shared" si="159"/>
        <v>53.75</v>
      </c>
      <c r="Q1671" t="str">
        <f t="shared" si="160"/>
        <v>music</v>
      </c>
      <c r="R1671" t="str">
        <f t="shared" si="161"/>
        <v>pop</v>
      </c>
      <c r="S1671" s="13">
        <f t="shared" si="156"/>
        <v>42461.885138888887</v>
      </c>
      <c r="T1671" s="13">
        <f t="shared" si="157"/>
        <v>42521.885138888887</v>
      </c>
    </row>
    <row r="1672" spans="1:20" ht="43.2" x14ac:dyDescent="0.55000000000000004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8"/>
        <v>1.026</v>
      </c>
      <c r="P1672" s="8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3">
        <f t="shared" si="156"/>
        <v>40313.930543981485</v>
      </c>
      <c r="T1672" s="13">
        <f t="shared" si="15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8"/>
        <v>1.0067349999999999</v>
      </c>
      <c r="P1673" s="8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3">
        <f t="shared" si="156"/>
        <v>42553.54414351852</v>
      </c>
      <c r="T1673" s="13">
        <f t="shared" si="15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8"/>
        <v>1.1294117647058823</v>
      </c>
      <c r="P1674" s="8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3">
        <f t="shared" si="156"/>
        <v>41034.656597222223</v>
      </c>
      <c r="T1674" s="13">
        <f t="shared" si="15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8"/>
        <v>1.2809523809523808</v>
      </c>
      <c r="P1675" s="8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3">
        <f t="shared" si="156"/>
        <v>42039.878379629634</v>
      </c>
      <c r="T1675" s="13">
        <f t="shared" si="15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8"/>
        <v>2.0169999999999999</v>
      </c>
      <c r="P1676" s="8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3">
        <f t="shared" si="156"/>
        <v>42569.605393518519</v>
      </c>
      <c r="T1676" s="13">
        <f t="shared" si="15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8"/>
        <v>1.37416</v>
      </c>
      <c r="P1677" s="8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3">
        <f t="shared" si="156"/>
        <v>40802.733101851853</v>
      </c>
      <c r="T1677" s="13">
        <f t="shared" si="15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8"/>
        <v>1.1533333333333333</v>
      </c>
      <c r="P1678" s="8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3">
        <f t="shared" si="156"/>
        <v>40973.72623842593</v>
      </c>
      <c r="T1678" s="13">
        <f t="shared" si="15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8"/>
        <v>1.1166666666666667</v>
      </c>
      <c r="P1679" s="8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3">
        <f t="shared" si="156"/>
        <v>42416.407129629632</v>
      </c>
      <c r="T1679" s="13">
        <f t="shared" si="157"/>
        <v>42476.249305555553</v>
      </c>
    </row>
    <row r="1680" spans="1:20" ht="28.8" x14ac:dyDescent="0.55000000000000004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8"/>
        <v>1.1839999999999999</v>
      </c>
      <c r="P1680" s="8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3">
        <f t="shared" si="156"/>
        <v>41662.854988425926</v>
      </c>
      <c r="T1680" s="13">
        <f t="shared" si="15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8"/>
        <v>1.75</v>
      </c>
      <c r="P1681" s="8">
        <f t="shared" si="159"/>
        <v>62.5</v>
      </c>
      <c r="Q1681" t="str">
        <f t="shared" si="160"/>
        <v>music</v>
      </c>
      <c r="R1681" t="str">
        <f t="shared" si="161"/>
        <v>pop</v>
      </c>
      <c r="S1681" s="13">
        <f t="shared" si="156"/>
        <v>40723.068807870368</v>
      </c>
      <c r="T1681" s="13">
        <f t="shared" si="15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8"/>
        <v>1.175</v>
      </c>
      <c r="P1682" s="8">
        <f t="shared" si="159"/>
        <v>47</v>
      </c>
      <c r="Q1682" t="str">
        <f t="shared" si="160"/>
        <v>music</v>
      </c>
      <c r="R1682" t="str">
        <f t="shared" si="161"/>
        <v>pop</v>
      </c>
      <c r="S1682" s="13">
        <f t="shared" si="156"/>
        <v>41802.757719907408</v>
      </c>
      <c r="T1682" s="13">
        <f t="shared" si="15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8"/>
        <v>1.0142212307692309</v>
      </c>
      <c r="P1683" s="8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3">
        <f t="shared" si="156"/>
        <v>42774.121342592596</v>
      </c>
      <c r="T1683" s="13">
        <f t="shared" si="15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8"/>
        <v>0</v>
      </c>
      <c r="P1684" s="8" t="e">
        <f t="shared" si="159"/>
        <v>#DIV/0!</v>
      </c>
      <c r="Q1684" t="str">
        <f t="shared" si="160"/>
        <v>music</v>
      </c>
      <c r="R1684" t="str">
        <f t="shared" si="161"/>
        <v>faith</v>
      </c>
      <c r="S1684" s="13">
        <f t="shared" si="156"/>
        <v>42779.21365740741</v>
      </c>
      <c r="T1684" s="13">
        <f t="shared" si="15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8"/>
        <v>0.21714285714285714</v>
      </c>
      <c r="P1685" s="8">
        <f t="shared" si="159"/>
        <v>76</v>
      </c>
      <c r="Q1685" t="str">
        <f t="shared" si="160"/>
        <v>music</v>
      </c>
      <c r="R1685" t="str">
        <f t="shared" si="161"/>
        <v>faith</v>
      </c>
      <c r="S1685" s="13">
        <f t="shared" si="156"/>
        <v>42808.781689814816</v>
      </c>
      <c r="T1685" s="13">
        <f t="shared" si="15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8"/>
        <v>1.0912500000000001</v>
      </c>
      <c r="P1686" s="8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3">
        <f t="shared" si="156"/>
        <v>42783.815289351856</v>
      </c>
      <c r="T1686" s="13">
        <f t="shared" si="15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8"/>
        <v>1.0285714285714285</v>
      </c>
      <c r="P1687" s="8">
        <f t="shared" si="159"/>
        <v>24</v>
      </c>
      <c r="Q1687" t="str">
        <f t="shared" si="160"/>
        <v>music</v>
      </c>
      <c r="R1687" t="str">
        <f t="shared" si="161"/>
        <v>faith</v>
      </c>
      <c r="S1687" s="13">
        <f t="shared" si="156"/>
        <v>42788.2502662037</v>
      </c>
      <c r="T1687" s="13">
        <f t="shared" si="15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8"/>
        <v>3.5999999999999999E-3</v>
      </c>
      <c r="P1688" s="8">
        <f t="shared" si="159"/>
        <v>18</v>
      </c>
      <c r="Q1688" t="str">
        <f t="shared" si="160"/>
        <v>music</v>
      </c>
      <c r="R1688" t="str">
        <f t="shared" si="161"/>
        <v>faith</v>
      </c>
      <c r="S1688" s="13">
        <f t="shared" si="156"/>
        <v>42792.843969907408</v>
      </c>
      <c r="T1688" s="13">
        <f t="shared" si="15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8"/>
        <v>0.3125</v>
      </c>
      <c r="P1689" s="8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3">
        <f t="shared" si="156"/>
        <v>42802.046817129631</v>
      </c>
      <c r="T1689" s="13">
        <f t="shared" si="157"/>
        <v>42835.84375</v>
      </c>
    </row>
    <row r="1690" spans="1:20" ht="43.2" x14ac:dyDescent="0.55000000000000004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8"/>
        <v>0.443</v>
      </c>
      <c r="P1690" s="8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3">
        <f t="shared" si="156"/>
        <v>42804.534652777773</v>
      </c>
      <c r="T1690" s="13">
        <f t="shared" si="15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8"/>
        <v>1</v>
      </c>
      <c r="P1691" s="8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3">
        <f t="shared" si="156"/>
        <v>42780.942476851851</v>
      </c>
      <c r="T1691" s="13">
        <f t="shared" si="15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8"/>
        <v>0.254</v>
      </c>
      <c r="P1692" s="8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3">
        <f t="shared" si="156"/>
        <v>42801.43104166667</v>
      </c>
      <c r="T1692" s="13">
        <f t="shared" si="15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8"/>
        <v>0.33473333333333333</v>
      </c>
      <c r="P1693" s="8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3">
        <f t="shared" si="156"/>
        <v>42795.701481481476</v>
      </c>
      <c r="T1693" s="13">
        <f t="shared" si="15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8"/>
        <v>0.47799999999999998</v>
      </c>
      <c r="P1694" s="8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3">
        <f t="shared" si="156"/>
        <v>42788.151238425926</v>
      </c>
      <c r="T1694" s="13">
        <f t="shared" si="15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8"/>
        <v>9.3333333333333338E-2</v>
      </c>
      <c r="P1695" s="8">
        <f t="shared" si="159"/>
        <v>35</v>
      </c>
      <c r="Q1695" t="str">
        <f t="shared" si="160"/>
        <v>music</v>
      </c>
      <c r="R1695" t="str">
        <f t="shared" si="161"/>
        <v>faith</v>
      </c>
      <c r="S1695" s="13">
        <f t="shared" si="156"/>
        <v>42803.920277777783</v>
      </c>
      <c r="T1695" s="13">
        <f t="shared" si="15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8"/>
        <v>5.0000000000000001E-4</v>
      </c>
      <c r="P1696" s="8">
        <f t="shared" si="159"/>
        <v>5</v>
      </c>
      <c r="Q1696" t="str">
        <f t="shared" si="160"/>
        <v>music</v>
      </c>
      <c r="R1696" t="str">
        <f t="shared" si="161"/>
        <v>faith</v>
      </c>
      <c r="S1696" s="13">
        <f t="shared" si="156"/>
        <v>42791.669837962967</v>
      </c>
      <c r="T1696" s="13">
        <f t="shared" si="15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8"/>
        <v>0.11708333333333333</v>
      </c>
      <c r="P1697" s="8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3">
        <f t="shared" si="156"/>
        <v>42801.031412037039</v>
      </c>
      <c r="T1697" s="13">
        <f t="shared" si="15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8"/>
        <v>0</v>
      </c>
      <c r="P1698" s="8" t="e">
        <f t="shared" si="159"/>
        <v>#DIV/0!</v>
      </c>
      <c r="Q1698" t="str">
        <f t="shared" si="160"/>
        <v>music</v>
      </c>
      <c r="R1698" t="str">
        <f t="shared" si="161"/>
        <v>faith</v>
      </c>
      <c r="S1698" s="13">
        <f t="shared" si="156"/>
        <v>42796.069571759261</v>
      </c>
      <c r="T1698" s="13">
        <f t="shared" si="15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8"/>
        <v>0.20208000000000001</v>
      </c>
      <c r="P1699" s="8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3">
        <f t="shared" si="156"/>
        <v>42805.032962962956</v>
      </c>
      <c r="T1699" s="13">
        <f t="shared" si="15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8"/>
        <v>0</v>
      </c>
      <c r="P1700" s="8" t="e">
        <f t="shared" si="159"/>
        <v>#DIV/0!</v>
      </c>
      <c r="Q1700" t="str">
        <f t="shared" si="160"/>
        <v>music</v>
      </c>
      <c r="R1700" t="str">
        <f t="shared" si="161"/>
        <v>faith</v>
      </c>
      <c r="S1700" s="13">
        <f t="shared" si="156"/>
        <v>42796.207870370374</v>
      </c>
      <c r="T1700" s="13">
        <f t="shared" si="15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8"/>
        <v>4.2311459353574929E-2</v>
      </c>
      <c r="P1701" s="8">
        <f t="shared" si="159"/>
        <v>54</v>
      </c>
      <c r="Q1701" t="str">
        <f t="shared" si="160"/>
        <v>music</v>
      </c>
      <c r="R1701" t="str">
        <f t="shared" si="161"/>
        <v>faith</v>
      </c>
      <c r="S1701" s="13">
        <f t="shared" si="156"/>
        <v>42806.863946759258</v>
      </c>
      <c r="T1701" s="13">
        <f t="shared" si="15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8"/>
        <v>0.2606</v>
      </c>
      <c r="P1702" s="8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3">
        <f t="shared" si="156"/>
        <v>42796.071643518517</v>
      </c>
      <c r="T1702" s="13">
        <f t="shared" si="15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8"/>
        <v>1.9801980198019802E-3</v>
      </c>
      <c r="P1703" s="8">
        <f t="shared" si="159"/>
        <v>5</v>
      </c>
      <c r="Q1703" t="str">
        <f t="shared" si="160"/>
        <v>music</v>
      </c>
      <c r="R1703" t="str">
        <f t="shared" si="161"/>
        <v>faith</v>
      </c>
      <c r="S1703" s="13">
        <f t="shared" si="156"/>
        <v>41989.664409722223</v>
      </c>
      <c r="T1703" s="13">
        <f t="shared" si="15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8"/>
        <v>6.0606060606060605E-5</v>
      </c>
      <c r="P1704" s="8">
        <f t="shared" si="159"/>
        <v>1</v>
      </c>
      <c r="Q1704" t="str">
        <f t="shared" si="160"/>
        <v>music</v>
      </c>
      <c r="R1704" t="str">
        <f t="shared" si="161"/>
        <v>faith</v>
      </c>
      <c r="S1704" s="13">
        <f t="shared" si="156"/>
        <v>42063.869791666672</v>
      </c>
      <c r="T1704" s="13">
        <f t="shared" si="15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8"/>
        <v>1.0200000000000001E-2</v>
      </c>
      <c r="P1705" s="8">
        <f t="shared" si="159"/>
        <v>25.5</v>
      </c>
      <c r="Q1705" t="str">
        <f t="shared" si="160"/>
        <v>music</v>
      </c>
      <c r="R1705" t="str">
        <f t="shared" si="161"/>
        <v>faith</v>
      </c>
      <c r="S1705" s="13">
        <f t="shared" si="156"/>
        <v>42187.281678240746</v>
      </c>
      <c r="T1705" s="13">
        <f t="shared" si="15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8"/>
        <v>0.65100000000000002</v>
      </c>
      <c r="P1706" s="8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3">
        <f t="shared" si="156"/>
        <v>42021.139733796299</v>
      </c>
      <c r="T1706" s="13">
        <f t="shared" si="15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8"/>
        <v>0</v>
      </c>
      <c r="P1707" s="8" t="e">
        <f t="shared" si="159"/>
        <v>#DIV/0!</v>
      </c>
      <c r="Q1707" t="str">
        <f t="shared" si="160"/>
        <v>music</v>
      </c>
      <c r="R1707" t="str">
        <f t="shared" si="161"/>
        <v>faith</v>
      </c>
      <c r="S1707" s="13">
        <f t="shared" si="156"/>
        <v>42245.016736111109</v>
      </c>
      <c r="T1707" s="13">
        <f t="shared" si="15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8"/>
        <v>0</v>
      </c>
      <c r="P1708" s="8" t="e">
        <f t="shared" si="159"/>
        <v>#DIV/0!</v>
      </c>
      <c r="Q1708" t="str">
        <f t="shared" si="160"/>
        <v>music</v>
      </c>
      <c r="R1708" t="str">
        <f t="shared" si="161"/>
        <v>faith</v>
      </c>
      <c r="S1708" s="13">
        <f t="shared" si="156"/>
        <v>42179.306388888886</v>
      </c>
      <c r="T1708" s="13">
        <f t="shared" si="15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8"/>
        <v>9.74E-2</v>
      </c>
      <c r="P1709" s="8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3">
        <f t="shared" si="156"/>
        <v>42427.721006944441</v>
      </c>
      <c r="T1709" s="13">
        <f t="shared" si="15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8"/>
        <v>0</v>
      </c>
      <c r="P1710" s="8" t="e">
        <f t="shared" si="159"/>
        <v>#DIV/0!</v>
      </c>
      <c r="Q1710" t="str">
        <f t="shared" si="160"/>
        <v>music</v>
      </c>
      <c r="R1710" t="str">
        <f t="shared" si="161"/>
        <v>faith</v>
      </c>
      <c r="S1710" s="13">
        <f t="shared" si="156"/>
        <v>42451.866967592592</v>
      </c>
      <c r="T1710" s="13">
        <f t="shared" si="15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8"/>
        <v>4.8571428571428571E-2</v>
      </c>
      <c r="P1711" s="8">
        <f t="shared" si="159"/>
        <v>21.25</v>
      </c>
      <c r="Q1711" t="str">
        <f t="shared" si="160"/>
        <v>music</v>
      </c>
      <c r="R1711" t="str">
        <f t="shared" si="161"/>
        <v>faith</v>
      </c>
      <c r="S1711" s="13">
        <f t="shared" si="156"/>
        <v>41841.56381944444</v>
      </c>
      <c r="T1711" s="13">
        <f t="shared" si="15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8"/>
        <v>6.7999999999999996E-3</v>
      </c>
      <c r="P1712" s="8">
        <f t="shared" si="159"/>
        <v>34</v>
      </c>
      <c r="Q1712" t="str">
        <f t="shared" si="160"/>
        <v>music</v>
      </c>
      <c r="R1712" t="str">
        <f t="shared" si="161"/>
        <v>faith</v>
      </c>
      <c r="S1712" s="13">
        <f t="shared" si="156"/>
        <v>42341.59129629629</v>
      </c>
      <c r="T1712" s="13">
        <f t="shared" si="15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8"/>
        <v>0.105</v>
      </c>
      <c r="P1713" s="8">
        <f t="shared" si="159"/>
        <v>525</v>
      </c>
      <c r="Q1713" t="str">
        <f t="shared" si="160"/>
        <v>music</v>
      </c>
      <c r="R1713" t="str">
        <f t="shared" si="161"/>
        <v>faith</v>
      </c>
      <c r="S1713" s="13">
        <f t="shared" si="156"/>
        <v>41852.646226851852</v>
      </c>
      <c r="T1713" s="13">
        <f t="shared" si="15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8"/>
        <v>0</v>
      </c>
      <c r="P1714" s="8" t="e">
        <f t="shared" si="159"/>
        <v>#DIV/0!</v>
      </c>
      <c r="Q1714" t="str">
        <f t="shared" si="160"/>
        <v>music</v>
      </c>
      <c r="R1714" t="str">
        <f t="shared" si="161"/>
        <v>faith</v>
      </c>
      <c r="S1714" s="13">
        <f t="shared" si="156"/>
        <v>42125.913807870369</v>
      </c>
      <c r="T1714" s="13">
        <f t="shared" si="157"/>
        <v>42185.913807870369</v>
      </c>
    </row>
    <row r="1715" spans="1:20" ht="43.2" x14ac:dyDescent="0.55000000000000004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8"/>
        <v>1.6666666666666666E-2</v>
      </c>
      <c r="P1715" s="8">
        <f t="shared" si="159"/>
        <v>50</v>
      </c>
      <c r="Q1715" t="str">
        <f t="shared" si="160"/>
        <v>music</v>
      </c>
      <c r="R1715" t="str">
        <f t="shared" si="161"/>
        <v>faith</v>
      </c>
      <c r="S1715" s="13">
        <f t="shared" si="156"/>
        <v>41887.801064814819</v>
      </c>
      <c r="T1715" s="13">
        <f t="shared" si="15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8"/>
        <v>7.868E-2</v>
      </c>
      <c r="P1716" s="8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3">
        <f t="shared" si="156"/>
        <v>42095.918530092589</v>
      </c>
      <c r="T1716" s="13">
        <f t="shared" si="15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8"/>
        <v>2.2000000000000001E-3</v>
      </c>
      <c r="P1717" s="8">
        <f t="shared" si="159"/>
        <v>5.5</v>
      </c>
      <c r="Q1717" t="str">
        <f t="shared" si="160"/>
        <v>music</v>
      </c>
      <c r="R1717" t="str">
        <f t="shared" si="161"/>
        <v>faith</v>
      </c>
      <c r="S1717" s="13">
        <f t="shared" si="156"/>
        <v>42064.217418981483</v>
      </c>
      <c r="T1717" s="13">
        <f t="shared" si="15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8"/>
        <v>7.4999999999999997E-2</v>
      </c>
      <c r="P1718" s="8">
        <f t="shared" si="159"/>
        <v>50</v>
      </c>
      <c r="Q1718" t="str">
        <f t="shared" si="160"/>
        <v>music</v>
      </c>
      <c r="R1718" t="str">
        <f t="shared" si="161"/>
        <v>faith</v>
      </c>
      <c r="S1718" s="13">
        <f t="shared" si="156"/>
        <v>42673.577534722222</v>
      </c>
      <c r="T1718" s="13">
        <f t="shared" si="15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8"/>
        <v>0.42725880551301687</v>
      </c>
      <c r="P1719" s="8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3">
        <f t="shared" si="156"/>
        <v>42460.98192129629</v>
      </c>
      <c r="T1719" s="13">
        <f t="shared" si="15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8"/>
        <v>2.142857142857143E-3</v>
      </c>
      <c r="P1720" s="8">
        <f t="shared" si="159"/>
        <v>37.5</v>
      </c>
      <c r="Q1720" t="str">
        <f t="shared" si="160"/>
        <v>music</v>
      </c>
      <c r="R1720" t="str">
        <f t="shared" si="161"/>
        <v>faith</v>
      </c>
      <c r="S1720" s="13">
        <f t="shared" si="156"/>
        <v>42460.610520833332</v>
      </c>
      <c r="T1720" s="13">
        <f t="shared" si="15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8"/>
        <v>8.7500000000000008E-3</v>
      </c>
      <c r="P1721" s="8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3">
        <f t="shared" si="156"/>
        <v>41869.534618055557</v>
      </c>
      <c r="T1721" s="13">
        <f t="shared" si="15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8"/>
        <v>5.6250000000000001E-2</v>
      </c>
      <c r="P1722" s="8">
        <f t="shared" si="159"/>
        <v>28.125</v>
      </c>
      <c r="Q1722" t="str">
        <f t="shared" si="160"/>
        <v>music</v>
      </c>
      <c r="R1722" t="str">
        <f t="shared" si="161"/>
        <v>faith</v>
      </c>
      <c r="S1722" s="13">
        <f t="shared" si="156"/>
        <v>41922.783229166671</v>
      </c>
      <c r="T1722" s="13">
        <f t="shared" si="15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8"/>
        <v>0</v>
      </c>
      <c r="P1723" s="8" t="e">
        <f t="shared" si="159"/>
        <v>#DIV/0!</v>
      </c>
      <c r="Q1723" t="str">
        <f t="shared" si="160"/>
        <v>music</v>
      </c>
      <c r="R1723" t="str">
        <f t="shared" si="161"/>
        <v>faith</v>
      </c>
      <c r="S1723" s="13">
        <f t="shared" si="156"/>
        <v>42319.461377314816</v>
      </c>
      <c r="T1723" s="13">
        <f t="shared" si="15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8"/>
        <v>3.4722222222222224E-4</v>
      </c>
      <c r="P1724" s="8">
        <f t="shared" si="159"/>
        <v>1</v>
      </c>
      <c r="Q1724" t="str">
        <f t="shared" si="160"/>
        <v>music</v>
      </c>
      <c r="R1724" t="str">
        <f t="shared" si="161"/>
        <v>faith</v>
      </c>
      <c r="S1724" s="13">
        <f t="shared" si="156"/>
        <v>42425.960983796293</v>
      </c>
      <c r="T1724" s="13">
        <f t="shared" si="15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8"/>
        <v>6.5000000000000002E-2</v>
      </c>
      <c r="P1725" s="8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3">
        <f t="shared" si="156"/>
        <v>42129.82540509259</v>
      </c>
      <c r="T1725" s="13">
        <f t="shared" si="15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8"/>
        <v>5.8333333333333336E-3</v>
      </c>
      <c r="P1726" s="8">
        <f t="shared" si="159"/>
        <v>8.75</v>
      </c>
      <c r="Q1726" t="str">
        <f t="shared" si="160"/>
        <v>music</v>
      </c>
      <c r="R1726" t="str">
        <f t="shared" si="161"/>
        <v>faith</v>
      </c>
      <c r="S1726" s="13">
        <f t="shared" si="156"/>
        <v>41912.932430555556</v>
      </c>
      <c r="T1726" s="13">
        <f t="shared" si="15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8"/>
        <v>0.10181818181818182</v>
      </c>
      <c r="P1727" s="8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3">
        <f t="shared" si="156"/>
        <v>41845.968159722222</v>
      </c>
      <c r="T1727" s="13">
        <f t="shared" si="15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8"/>
        <v>0.33784615384615385</v>
      </c>
      <c r="P1728" s="8">
        <f t="shared" si="159"/>
        <v>137.25</v>
      </c>
      <c r="Q1728" t="str">
        <f t="shared" si="160"/>
        <v>music</v>
      </c>
      <c r="R1728" t="str">
        <f t="shared" si="161"/>
        <v>faith</v>
      </c>
      <c r="S1728" s="13">
        <f t="shared" si="156"/>
        <v>41788.919722222221</v>
      </c>
      <c r="T1728" s="13">
        <f t="shared" si="15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8"/>
        <v>3.3333333333333332E-4</v>
      </c>
      <c r="P1729" s="8">
        <f t="shared" si="159"/>
        <v>1</v>
      </c>
      <c r="Q1729" t="str">
        <f t="shared" si="160"/>
        <v>music</v>
      </c>
      <c r="R1729" t="str">
        <f t="shared" si="161"/>
        <v>faith</v>
      </c>
      <c r="S1729" s="13">
        <f t="shared" si="156"/>
        <v>42044.927974537044</v>
      </c>
      <c r="T1729" s="13">
        <f t="shared" si="15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8"/>
        <v>0.68400000000000005</v>
      </c>
      <c r="P1730" s="8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3">
        <f t="shared" ref="S1730:S1793" si="162">(((J1730/60)/60)/24)+DATE(1970,1,1)</f>
        <v>42268.625856481478</v>
      </c>
      <c r="T1730" s="13">
        <f t="shared" ref="T1730:T1793" si="163">(((I1730/60)/60)/24)+DATE(1970,1,1)</f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4">E1731/D1731</f>
        <v>0</v>
      </c>
      <c r="P1731" s="8" t="e">
        <f t="shared" ref="P1731:P1794" si="165">E1731/L1731</f>
        <v>#DIV/0!</v>
      </c>
      <c r="Q1731" t="str">
        <f t="shared" ref="Q1731:Q1794" si="166">LEFT(N1731,FIND("/",N1731)-1)</f>
        <v>music</v>
      </c>
      <c r="R1731" t="str">
        <f t="shared" ref="R1731:R1794" si="167">RIGHT(N1731,LEN(N1731)-FIND("/",N1731))</f>
        <v>faith</v>
      </c>
      <c r="S1731" s="13">
        <f t="shared" si="162"/>
        <v>42471.052152777775</v>
      </c>
      <c r="T1731" s="13">
        <f t="shared" si="163"/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4"/>
        <v>0</v>
      </c>
      <c r="P1732" s="8" t="e">
        <f t="shared" si="165"/>
        <v>#DIV/0!</v>
      </c>
      <c r="Q1732" t="str">
        <f t="shared" si="166"/>
        <v>music</v>
      </c>
      <c r="R1732" t="str">
        <f t="shared" si="167"/>
        <v>faith</v>
      </c>
      <c r="S1732" s="13">
        <f t="shared" si="162"/>
        <v>42272.087766203709</v>
      </c>
      <c r="T1732" s="13">
        <f t="shared" si="163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4"/>
        <v>0</v>
      </c>
      <c r="P1733" s="8" t="e">
        <f t="shared" si="165"/>
        <v>#DIV/0!</v>
      </c>
      <c r="Q1733" t="str">
        <f t="shared" si="166"/>
        <v>music</v>
      </c>
      <c r="R1733" t="str">
        <f t="shared" si="167"/>
        <v>faith</v>
      </c>
      <c r="S1733" s="13">
        <f t="shared" si="162"/>
        <v>42152.906851851847</v>
      </c>
      <c r="T1733" s="13">
        <f t="shared" si="163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4"/>
        <v>0</v>
      </c>
      <c r="P1734" s="8" t="e">
        <f t="shared" si="165"/>
        <v>#DIV/0!</v>
      </c>
      <c r="Q1734" t="str">
        <f t="shared" si="166"/>
        <v>music</v>
      </c>
      <c r="R1734" t="str">
        <f t="shared" si="167"/>
        <v>faith</v>
      </c>
      <c r="S1734" s="13">
        <f t="shared" si="162"/>
        <v>42325.683807870373</v>
      </c>
      <c r="T1734" s="13">
        <f t="shared" si="163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4"/>
        <v>0</v>
      </c>
      <c r="P1735" s="8" t="e">
        <f t="shared" si="165"/>
        <v>#DIV/0!</v>
      </c>
      <c r="Q1735" t="str">
        <f t="shared" si="166"/>
        <v>music</v>
      </c>
      <c r="R1735" t="str">
        <f t="shared" si="167"/>
        <v>faith</v>
      </c>
      <c r="S1735" s="13">
        <f t="shared" si="162"/>
        <v>42614.675625000003</v>
      </c>
      <c r="T1735" s="13">
        <f t="shared" si="163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4"/>
        <v>2.2222222222222223E-4</v>
      </c>
      <c r="P1736" s="8">
        <f t="shared" si="165"/>
        <v>1</v>
      </c>
      <c r="Q1736" t="str">
        <f t="shared" si="166"/>
        <v>music</v>
      </c>
      <c r="R1736" t="str">
        <f t="shared" si="167"/>
        <v>faith</v>
      </c>
      <c r="S1736" s="13">
        <f t="shared" si="162"/>
        <v>42102.036527777775</v>
      </c>
      <c r="T1736" s="13">
        <f t="shared" si="163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4"/>
        <v>0.11</v>
      </c>
      <c r="P1737" s="8">
        <f t="shared" si="165"/>
        <v>55</v>
      </c>
      <c r="Q1737" t="str">
        <f t="shared" si="166"/>
        <v>music</v>
      </c>
      <c r="R1737" t="str">
        <f t="shared" si="167"/>
        <v>faith</v>
      </c>
      <c r="S1737" s="13">
        <f t="shared" si="162"/>
        <v>42559.814178240747</v>
      </c>
      <c r="T1737" s="13">
        <f t="shared" si="163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4"/>
        <v>7.3333333333333332E-3</v>
      </c>
      <c r="P1738" s="8">
        <f t="shared" si="165"/>
        <v>22</v>
      </c>
      <c r="Q1738" t="str">
        <f t="shared" si="166"/>
        <v>music</v>
      </c>
      <c r="R1738" t="str">
        <f t="shared" si="167"/>
        <v>faith</v>
      </c>
      <c r="S1738" s="13">
        <f t="shared" si="162"/>
        <v>42286.861493055556</v>
      </c>
      <c r="T1738" s="13">
        <f t="shared" si="163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4"/>
        <v>0.21249999999999999</v>
      </c>
      <c r="P1739" s="8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3">
        <f t="shared" si="162"/>
        <v>42175.948981481488</v>
      </c>
      <c r="T1739" s="13">
        <f t="shared" si="163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4"/>
        <v>4.0000000000000001E-3</v>
      </c>
      <c r="P1740" s="8">
        <f t="shared" si="165"/>
        <v>20</v>
      </c>
      <c r="Q1740" t="str">
        <f t="shared" si="166"/>
        <v>music</v>
      </c>
      <c r="R1740" t="str">
        <f t="shared" si="167"/>
        <v>faith</v>
      </c>
      <c r="S1740" s="13">
        <f t="shared" si="162"/>
        <v>41884.874328703707</v>
      </c>
      <c r="T1740" s="13">
        <f t="shared" si="163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4"/>
        <v>1E-3</v>
      </c>
      <c r="P1741" s="8">
        <f t="shared" si="165"/>
        <v>1</v>
      </c>
      <c r="Q1741" t="str">
        <f t="shared" si="166"/>
        <v>music</v>
      </c>
      <c r="R1741" t="str">
        <f t="shared" si="167"/>
        <v>faith</v>
      </c>
      <c r="S1741" s="13">
        <f t="shared" si="162"/>
        <v>42435.874212962968</v>
      </c>
      <c r="T1741" s="13">
        <f t="shared" si="163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4"/>
        <v>0</v>
      </c>
      <c r="P1742" s="8" t="e">
        <f t="shared" si="165"/>
        <v>#DIV/0!</v>
      </c>
      <c r="Q1742" t="str">
        <f t="shared" si="166"/>
        <v>music</v>
      </c>
      <c r="R1742" t="str">
        <f t="shared" si="167"/>
        <v>faith</v>
      </c>
      <c r="S1742" s="13">
        <f t="shared" si="162"/>
        <v>42171.817384259266</v>
      </c>
      <c r="T1742" s="13">
        <f t="shared" si="163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4"/>
        <v>1.1083333333333334</v>
      </c>
      <c r="P1743" s="8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3">
        <f t="shared" si="162"/>
        <v>42120.628136574072</v>
      </c>
      <c r="T1743" s="13">
        <f t="shared" si="163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4"/>
        <v>1.0874999999999999</v>
      </c>
      <c r="P1744" s="8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3">
        <f t="shared" si="162"/>
        <v>42710.876967592587</v>
      </c>
      <c r="T1744" s="13">
        <f t="shared" si="163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4"/>
        <v>1.0041666666666667</v>
      </c>
      <c r="P1745" s="8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3">
        <f t="shared" si="162"/>
        <v>42586.925636574073</v>
      </c>
      <c r="T1745" s="13">
        <f t="shared" si="163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4"/>
        <v>1.1845454545454546</v>
      </c>
      <c r="P1746" s="8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3">
        <f t="shared" si="162"/>
        <v>42026.605057870373</v>
      </c>
      <c r="T1746" s="13">
        <f t="shared" si="163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4"/>
        <v>1.1401428571428571</v>
      </c>
      <c r="P1747" s="8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3">
        <f t="shared" si="162"/>
        <v>42690.259699074071</v>
      </c>
      <c r="T1747" s="13">
        <f t="shared" si="163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4"/>
        <v>1.4810000000000001</v>
      </c>
      <c r="P1748" s="8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3">
        <f t="shared" si="162"/>
        <v>42668.176701388889</v>
      </c>
      <c r="T1748" s="13">
        <f t="shared" si="163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4"/>
        <v>1.0495555555555556</v>
      </c>
      <c r="P1749" s="8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3">
        <f t="shared" si="162"/>
        <v>42292.435532407413</v>
      </c>
      <c r="T1749" s="13">
        <f t="shared" si="163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4"/>
        <v>1.29948</v>
      </c>
      <c r="P1750" s="8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3">
        <f t="shared" si="162"/>
        <v>42219.950729166667</v>
      </c>
      <c r="T1750" s="13">
        <f t="shared" si="163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4"/>
        <v>1.2348756218905472</v>
      </c>
      <c r="P1751" s="8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3">
        <f t="shared" si="162"/>
        <v>42758.975937499999</v>
      </c>
      <c r="T1751" s="13">
        <f t="shared" si="163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4"/>
        <v>2.0162</v>
      </c>
      <c r="P1752" s="8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3">
        <f t="shared" si="162"/>
        <v>42454.836851851855</v>
      </c>
      <c r="T1752" s="13">
        <f t="shared" si="163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4"/>
        <v>1.0289999999999999</v>
      </c>
      <c r="P1753" s="8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3">
        <f t="shared" si="162"/>
        <v>42052.7815162037</v>
      </c>
      <c r="T1753" s="13">
        <f t="shared" si="163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4"/>
        <v>2.6016666666666666</v>
      </c>
      <c r="P1754" s="8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3">
        <f t="shared" si="162"/>
        <v>42627.253263888888</v>
      </c>
      <c r="T1754" s="13">
        <f t="shared" si="163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4"/>
        <v>1.08</v>
      </c>
      <c r="P1755" s="8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3">
        <f t="shared" si="162"/>
        <v>42420.74962962963</v>
      </c>
      <c r="T1755" s="13">
        <f t="shared" si="163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4"/>
        <v>1.1052941176470588</v>
      </c>
      <c r="P1756" s="8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3">
        <f t="shared" si="162"/>
        <v>42067.876770833333</v>
      </c>
      <c r="T1756" s="13">
        <f t="shared" si="163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4"/>
        <v>1.2</v>
      </c>
      <c r="P1757" s="8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3">
        <f t="shared" si="162"/>
        <v>42252.788900462961</v>
      </c>
      <c r="T1757" s="13">
        <f t="shared" si="163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4"/>
        <v>1.0282909090909091</v>
      </c>
      <c r="P1758" s="8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3">
        <f t="shared" si="162"/>
        <v>42571.167465277773</v>
      </c>
      <c r="T1758" s="13">
        <f t="shared" si="163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4"/>
        <v>1.1599999999999999</v>
      </c>
      <c r="P1759" s="8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3">
        <f t="shared" si="162"/>
        <v>42733.827349537038</v>
      </c>
      <c r="T1759" s="13">
        <f t="shared" si="163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4"/>
        <v>1.147</v>
      </c>
      <c r="P1760" s="8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3">
        <f t="shared" si="162"/>
        <v>42505.955925925926</v>
      </c>
      <c r="T1760" s="13">
        <f t="shared" si="163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4"/>
        <v>1.0660000000000001</v>
      </c>
      <c r="P1761" s="8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3">
        <f t="shared" si="162"/>
        <v>42068.829039351855</v>
      </c>
      <c r="T1761" s="13">
        <f t="shared" si="163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4"/>
        <v>1.6544000000000001</v>
      </c>
      <c r="P1762" s="8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3">
        <f t="shared" si="162"/>
        <v>42405.67260416667</v>
      </c>
      <c r="T1762" s="13">
        <f t="shared" si="163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4"/>
        <v>1.55</v>
      </c>
      <c r="P1763" s="8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3">
        <f t="shared" si="162"/>
        <v>42209.567824074074</v>
      </c>
      <c r="T1763" s="13">
        <f t="shared" si="163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4"/>
        <v>8.85</v>
      </c>
      <c r="P1764" s="8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3">
        <f t="shared" si="162"/>
        <v>42410.982002314813</v>
      </c>
      <c r="T1764" s="13">
        <f t="shared" si="163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4"/>
        <v>1.0190833333333333</v>
      </c>
      <c r="P1765" s="8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3">
        <f t="shared" si="162"/>
        <v>42636.868518518517</v>
      </c>
      <c r="T1765" s="13">
        <f t="shared" si="163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4"/>
        <v>0.19600000000000001</v>
      </c>
      <c r="P1766" s="8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3">
        <f t="shared" si="162"/>
        <v>41825.485868055555</v>
      </c>
      <c r="T1766" s="13">
        <f t="shared" si="163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4"/>
        <v>0.59467839999999994</v>
      </c>
      <c r="P1767" s="8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3">
        <f t="shared" si="162"/>
        <v>41834.980462962965</v>
      </c>
      <c r="T1767" s="13">
        <f t="shared" si="163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4"/>
        <v>0</v>
      </c>
      <c r="P1768" s="8" t="e">
        <f t="shared" si="165"/>
        <v>#DIV/0!</v>
      </c>
      <c r="Q1768" t="str">
        <f t="shared" si="166"/>
        <v>photography</v>
      </c>
      <c r="R1768" t="str">
        <f t="shared" si="167"/>
        <v>photobooks</v>
      </c>
      <c r="S1768" s="13">
        <f t="shared" si="162"/>
        <v>41855.859814814816</v>
      </c>
      <c r="T1768" s="13">
        <f t="shared" si="163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4"/>
        <v>0.4572</v>
      </c>
      <c r="P1769" s="8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3">
        <f t="shared" si="162"/>
        <v>41824.658379629633</v>
      </c>
      <c r="T1769" s="13">
        <f t="shared" si="163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4"/>
        <v>3.7400000000000003E-2</v>
      </c>
      <c r="P1770" s="8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3">
        <f t="shared" si="162"/>
        <v>41849.560694444444</v>
      </c>
      <c r="T1770" s="13">
        <f t="shared" si="163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4"/>
        <v>2.7025E-2</v>
      </c>
      <c r="P1771" s="8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3">
        <f t="shared" si="162"/>
        <v>41987.818969907406</v>
      </c>
      <c r="T1771" s="13">
        <f t="shared" si="163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4"/>
        <v>0.56514285714285717</v>
      </c>
      <c r="P1772" s="8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3">
        <f t="shared" si="162"/>
        <v>41891.780023148152</v>
      </c>
      <c r="T1772" s="13">
        <f t="shared" si="163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4"/>
        <v>0.21309523809523809</v>
      </c>
      <c r="P1773" s="8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3">
        <f t="shared" si="162"/>
        <v>41905.979629629634</v>
      </c>
      <c r="T1773" s="13">
        <f t="shared" si="163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4"/>
        <v>0.156</v>
      </c>
      <c r="P1774" s="8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3">
        <f t="shared" si="162"/>
        <v>41766.718009259261</v>
      </c>
      <c r="T1774" s="13">
        <f t="shared" si="163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4"/>
        <v>6.2566666666666673E-2</v>
      </c>
      <c r="P1775" s="8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3">
        <f t="shared" si="162"/>
        <v>41978.760393518518</v>
      </c>
      <c r="T1775" s="13">
        <f t="shared" si="163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4"/>
        <v>0.4592</v>
      </c>
      <c r="P1776" s="8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3">
        <f t="shared" si="162"/>
        <v>41930.218657407408</v>
      </c>
      <c r="T1776" s="13">
        <f t="shared" si="163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4"/>
        <v>0.65101538461538466</v>
      </c>
      <c r="P1777" s="8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3">
        <f t="shared" si="162"/>
        <v>41891.976388888892</v>
      </c>
      <c r="T1777" s="13">
        <f t="shared" si="163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4"/>
        <v>6.7000000000000004E-2</v>
      </c>
      <c r="P1778" s="8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3">
        <f t="shared" si="162"/>
        <v>41905.95684027778</v>
      </c>
      <c r="T1778" s="13">
        <f t="shared" si="163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4"/>
        <v>0.135625</v>
      </c>
      <c r="P1779" s="8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3">
        <f t="shared" si="162"/>
        <v>42025.357094907406</v>
      </c>
      <c r="T1779" s="13">
        <f t="shared" si="163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4"/>
        <v>1.9900000000000001E-2</v>
      </c>
      <c r="P1780" s="8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3">
        <f t="shared" si="162"/>
        <v>42045.86336805555</v>
      </c>
      <c r="T1780" s="13">
        <f t="shared" si="163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4"/>
        <v>0.36236363636363639</v>
      </c>
      <c r="P1781" s="8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3">
        <f t="shared" si="162"/>
        <v>42585.691898148143</v>
      </c>
      <c r="T1781" s="13">
        <f t="shared" si="163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4"/>
        <v>0.39743333333333336</v>
      </c>
      <c r="P1782" s="8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3">
        <f t="shared" si="162"/>
        <v>42493.600810185191</v>
      </c>
      <c r="T1782" s="13">
        <f t="shared" si="163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4"/>
        <v>0.25763636363636366</v>
      </c>
      <c r="P1783" s="8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3">
        <f t="shared" si="162"/>
        <v>42597.617418981477</v>
      </c>
      <c r="T1783" s="13">
        <f t="shared" si="163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4"/>
        <v>0.15491428571428573</v>
      </c>
      <c r="P1784" s="8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3">
        <f t="shared" si="162"/>
        <v>42388.575104166666</v>
      </c>
      <c r="T1784" s="13">
        <f t="shared" si="163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4"/>
        <v>0.236925</v>
      </c>
      <c r="P1785" s="8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3">
        <f t="shared" si="162"/>
        <v>42115.949976851851</v>
      </c>
      <c r="T1785" s="13">
        <f t="shared" si="163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4"/>
        <v>0.39760000000000001</v>
      </c>
      <c r="P1786" s="8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3">
        <f t="shared" si="162"/>
        <v>42003.655555555553</v>
      </c>
      <c r="T1786" s="13">
        <f t="shared" si="163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4"/>
        <v>0.20220833333333332</v>
      </c>
      <c r="P1787" s="8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3">
        <f t="shared" si="162"/>
        <v>41897.134895833333</v>
      </c>
      <c r="T1787" s="13">
        <f t="shared" si="163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4"/>
        <v>0.47631578947368419</v>
      </c>
      <c r="P1788" s="8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3">
        <f t="shared" si="162"/>
        <v>41958.550659722227</v>
      </c>
      <c r="T1788" s="13">
        <f t="shared" si="163"/>
        <v>41988.550659722227</v>
      </c>
    </row>
    <row r="1789" spans="1:20" ht="28.8" x14ac:dyDescent="0.55000000000000004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4"/>
        <v>0.15329999999999999</v>
      </c>
      <c r="P1789" s="8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3">
        <f t="shared" si="162"/>
        <v>42068.65552083333</v>
      </c>
      <c r="T1789" s="13">
        <f t="shared" si="163"/>
        <v>42098.613854166666</v>
      </c>
    </row>
    <row r="1790" spans="1:20" ht="28.8" x14ac:dyDescent="0.55000000000000004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4"/>
        <v>1.3818181818181818E-2</v>
      </c>
      <c r="P1790" s="8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3">
        <f t="shared" si="162"/>
        <v>41913.94840277778</v>
      </c>
      <c r="T1790" s="13">
        <f t="shared" si="163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4"/>
        <v>5.0000000000000001E-3</v>
      </c>
      <c r="P1791" s="8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3">
        <f t="shared" si="162"/>
        <v>41956.250034722223</v>
      </c>
      <c r="T1791" s="13">
        <f t="shared" si="163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4"/>
        <v>4.9575757575757579E-2</v>
      </c>
      <c r="P1792" s="8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3">
        <f t="shared" si="162"/>
        <v>42010.674513888895</v>
      </c>
      <c r="T1792" s="13">
        <f t="shared" si="163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4"/>
        <v>3.5666666666666666E-2</v>
      </c>
      <c r="P1793" s="8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3">
        <f t="shared" si="162"/>
        <v>41973.740335648152</v>
      </c>
      <c r="T1793" s="13">
        <f t="shared" si="163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4"/>
        <v>0.61124000000000001</v>
      </c>
      <c r="P1794" s="8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3">
        <f t="shared" ref="S1794:S1857" si="168">(((J1794/60)/60)/24)+DATE(1970,1,1)</f>
        <v>42189.031041666662</v>
      </c>
      <c r="T1794" s="13">
        <f t="shared" ref="T1794:T1857" si="169">(((I1794/60)/60)/24)+DATE(1970,1,1)</f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0">E1795/D1795</f>
        <v>1.3333333333333334E-2</v>
      </c>
      <c r="P1795" s="8">
        <f t="shared" ref="P1795:P1858" si="171">E1795/L1795</f>
        <v>20</v>
      </c>
      <c r="Q1795" t="str">
        <f t="shared" ref="Q1795:Q1858" si="172">LEFT(N1795,FIND("/",N1795)-1)</f>
        <v>photography</v>
      </c>
      <c r="R1795" t="str">
        <f t="shared" ref="R1795:R1858" si="173">RIGHT(N1795,LEN(N1795)-FIND("/",N1795))</f>
        <v>photobooks</v>
      </c>
      <c r="S1795" s="13">
        <f t="shared" si="168"/>
        <v>41940.89166666667</v>
      </c>
      <c r="T1795" s="13">
        <f t="shared" si="169"/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0"/>
        <v>0.11077777777777778</v>
      </c>
      <c r="P1796" s="8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3">
        <f t="shared" si="168"/>
        <v>42011.551180555558</v>
      </c>
      <c r="T1796" s="13">
        <f t="shared" si="169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0"/>
        <v>0.38735714285714284</v>
      </c>
      <c r="P1797" s="8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3">
        <f t="shared" si="168"/>
        <v>42628.288668981477</v>
      </c>
      <c r="T1797" s="13">
        <f t="shared" si="169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0"/>
        <v>0.22052631578947368</v>
      </c>
      <c r="P1798" s="8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3">
        <f t="shared" si="168"/>
        <v>42515.439421296294</v>
      </c>
      <c r="T1798" s="13">
        <f t="shared" si="169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0"/>
        <v>0.67549999999999999</v>
      </c>
      <c r="P1799" s="8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3">
        <f t="shared" si="168"/>
        <v>42689.56931712963</v>
      </c>
      <c r="T1799" s="13">
        <f t="shared" si="169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0"/>
        <v>0.136375</v>
      </c>
      <c r="P1800" s="8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3">
        <f t="shared" si="168"/>
        <v>42344.32677083333</v>
      </c>
      <c r="T1800" s="13">
        <f t="shared" si="169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0"/>
        <v>1.7457500000000001E-2</v>
      </c>
      <c r="P1801" s="8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3">
        <f t="shared" si="168"/>
        <v>41934.842685185184</v>
      </c>
      <c r="T1801" s="13">
        <f t="shared" si="169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0"/>
        <v>0.20449632511889321</v>
      </c>
      <c r="P1802" s="8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3">
        <f t="shared" si="168"/>
        <v>42623.606134259258</v>
      </c>
      <c r="T1802" s="13">
        <f t="shared" si="169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0"/>
        <v>0.13852941176470587</v>
      </c>
      <c r="P1803" s="8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3">
        <f t="shared" si="168"/>
        <v>42321.660509259258</v>
      </c>
      <c r="T1803" s="13">
        <f t="shared" si="169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0"/>
        <v>0.48485714285714288</v>
      </c>
      <c r="P1804" s="8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3">
        <f t="shared" si="168"/>
        <v>42159.47256944445</v>
      </c>
      <c r="T1804" s="13">
        <f t="shared" si="169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0"/>
        <v>0.308</v>
      </c>
      <c r="P1805" s="8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3">
        <f t="shared" si="168"/>
        <v>42018.071550925932</v>
      </c>
      <c r="T1805" s="13">
        <f t="shared" si="169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0"/>
        <v>0.35174193548387095</v>
      </c>
      <c r="P1806" s="8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3">
        <f t="shared" si="168"/>
        <v>42282.678287037037</v>
      </c>
      <c r="T1806" s="13">
        <f t="shared" si="169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0"/>
        <v>0.36404444444444445</v>
      </c>
      <c r="P1807" s="8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3">
        <f t="shared" si="168"/>
        <v>42247.803912037038</v>
      </c>
      <c r="T1807" s="13">
        <f t="shared" si="169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0"/>
        <v>2.955E-2</v>
      </c>
      <c r="P1808" s="8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3">
        <f t="shared" si="168"/>
        <v>41877.638298611113</v>
      </c>
      <c r="T1808" s="13">
        <f t="shared" si="169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0"/>
        <v>0.1106</v>
      </c>
      <c r="P1809" s="8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3">
        <f t="shared" si="168"/>
        <v>41880.068437499998</v>
      </c>
      <c r="T1809" s="13">
        <f t="shared" si="169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0"/>
        <v>0.41407142857142859</v>
      </c>
      <c r="P1810" s="8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3">
        <f t="shared" si="168"/>
        <v>42742.680902777778</v>
      </c>
      <c r="T1810" s="13">
        <f t="shared" si="169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0"/>
        <v>0.10857142857142857</v>
      </c>
      <c r="P1811" s="8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3">
        <f t="shared" si="168"/>
        <v>42029.907858796301</v>
      </c>
      <c r="T1811" s="13">
        <f t="shared" si="169"/>
        <v>42064.907858796301</v>
      </c>
    </row>
    <row r="1812" spans="1:20" ht="28.8" x14ac:dyDescent="0.55000000000000004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0"/>
        <v>3.3333333333333333E-2</v>
      </c>
      <c r="P1812" s="8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3">
        <f t="shared" si="168"/>
        <v>41860.91002314815</v>
      </c>
      <c r="T1812" s="13">
        <f t="shared" si="169"/>
        <v>41872.91002314815</v>
      </c>
    </row>
    <row r="1813" spans="1:20" ht="28.8" x14ac:dyDescent="0.55000000000000004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0"/>
        <v>7.407407407407407E-4</v>
      </c>
      <c r="P1813" s="8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3">
        <f t="shared" si="168"/>
        <v>41876.433680555558</v>
      </c>
      <c r="T1813" s="13">
        <f t="shared" si="169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0"/>
        <v>0.13307692307692306</v>
      </c>
      <c r="P1814" s="8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3">
        <f t="shared" si="168"/>
        <v>42524.318703703699</v>
      </c>
      <c r="T1814" s="13">
        <f t="shared" si="169"/>
        <v>42554.318703703699</v>
      </c>
    </row>
    <row r="1815" spans="1:20" ht="28.8" x14ac:dyDescent="0.55000000000000004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0"/>
        <v>0</v>
      </c>
      <c r="P1815" s="8" t="e">
        <f t="shared" si="171"/>
        <v>#DIV/0!</v>
      </c>
      <c r="Q1815" t="str">
        <f t="shared" si="172"/>
        <v>photography</v>
      </c>
      <c r="R1815" t="str">
        <f t="shared" si="173"/>
        <v>photobooks</v>
      </c>
      <c r="S1815" s="13">
        <f t="shared" si="168"/>
        <v>41829.889027777775</v>
      </c>
      <c r="T1815" s="13">
        <f t="shared" si="169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0"/>
        <v>0.49183333333333334</v>
      </c>
      <c r="P1816" s="8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3">
        <f t="shared" si="168"/>
        <v>42033.314074074078</v>
      </c>
      <c r="T1816" s="13">
        <f t="shared" si="169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0"/>
        <v>0</v>
      </c>
      <c r="P1817" s="8" t="e">
        <f t="shared" si="171"/>
        <v>#DIV/0!</v>
      </c>
      <c r="Q1817" t="str">
        <f t="shared" si="172"/>
        <v>photography</v>
      </c>
      <c r="R1817" t="str">
        <f t="shared" si="173"/>
        <v>photobooks</v>
      </c>
      <c r="S1817" s="13">
        <f t="shared" si="168"/>
        <v>42172.906678240746</v>
      </c>
      <c r="T1817" s="13">
        <f t="shared" si="169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0"/>
        <v>2.036E-2</v>
      </c>
      <c r="P1818" s="8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3">
        <f t="shared" si="168"/>
        <v>42548.876192129625</v>
      </c>
      <c r="T1818" s="13">
        <f t="shared" si="169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0"/>
        <v>0.52327777777777773</v>
      </c>
      <c r="P1819" s="8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3">
        <f t="shared" si="168"/>
        <v>42705.662118055552</v>
      </c>
      <c r="T1819" s="13">
        <f t="shared" si="169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0"/>
        <v>0</v>
      </c>
      <c r="P1820" s="8" t="e">
        <f t="shared" si="171"/>
        <v>#DIV/0!</v>
      </c>
      <c r="Q1820" t="str">
        <f t="shared" si="172"/>
        <v>photography</v>
      </c>
      <c r="R1820" t="str">
        <f t="shared" si="173"/>
        <v>photobooks</v>
      </c>
      <c r="S1820" s="13">
        <f t="shared" si="168"/>
        <v>42067.234375</v>
      </c>
      <c r="T1820" s="13">
        <f t="shared" si="169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0"/>
        <v>2.0833333333333332E-2</v>
      </c>
      <c r="P1821" s="8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3">
        <f t="shared" si="168"/>
        <v>41820.752268518518</v>
      </c>
      <c r="T1821" s="13">
        <f t="shared" si="169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0"/>
        <v>6.565384615384616E-2</v>
      </c>
      <c r="P1822" s="8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3">
        <f t="shared" si="168"/>
        <v>42065.084375000006</v>
      </c>
      <c r="T1822" s="13">
        <f t="shared" si="169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0"/>
        <v>1.3489</v>
      </c>
      <c r="P1823" s="8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3">
        <f t="shared" si="168"/>
        <v>40926.319062499999</v>
      </c>
      <c r="T1823" s="13">
        <f t="shared" si="169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0"/>
        <v>1</v>
      </c>
      <c r="P1824" s="8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3">
        <f t="shared" si="168"/>
        <v>41634.797013888885</v>
      </c>
      <c r="T1824" s="13">
        <f t="shared" si="169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0"/>
        <v>1.1585714285714286</v>
      </c>
      <c r="P1825" s="8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3">
        <f t="shared" si="168"/>
        <v>41176.684907407405</v>
      </c>
      <c r="T1825" s="13">
        <f t="shared" si="169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0"/>
        <v>1.0006666666666666</v>
      </c>
      <c r="P1826" s="8">
        <f t="shared" si="171"/>
        <v>75.05</v>
      </c>
      <c r="Q1826" t="str">
        <f t="shared" si="172"/>
        <v>music</v>
      </c>
      <c r="R1826" t="str">
        <f t="shared" si="173"/>
        <v>rock</v>
      </c>
      <c r="S1826" s="13">
        <f t="shared" si="168"/>
        <v>41626.916284722225</v>
      </c>
      <c r="T1826" s="13">
        <f t="shared" si="169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0"/>
        <v>1.0505</v>
      </c>
      <c r="P1827" s="8">
        <f t="shared" si="171"/>
        <v>42.02</v>
      </c>
      <c r="Q1827" t="str">
        <f t="shared" si="172"/>
        <v>music</v>
      </c>
      <c r="R1827" t="str">
        <f t="shared" si="173"/>
        <v>rock</v>
      </c>
      <c r="S1827" s="13">
        <f t="shared" si="168"/>
        <v>41443.83452546296</v>
      </c>
      <c r="T1827" s="13">
        <f t="shared" si="169"/>
        <v>41466.83452546296</v>
      </c>
    </row>
    <row r="1828" spans="1:20" x14ac:dyDescent="0.55000000000000004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0"/>
        <v>1.01</v>
      </c>
      <c r="P1828" s="8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3">
        <f t="shared" si="168"/>
        <v>41657.923807870371</v>
      </c>
      <c r="T1828" s="13">
        <f t="shared" si="169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0"/>
        <v>1.0066250000000001</v>
      </c>
      <c r="P1829" s="8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3">
        <f t="shared" si="168"/>
        <v>40555.325937499998</v>
      </c>
      <c r="T1829" s="13">
        <f t="shared" si="169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0"/>
        <v>1.0016</v>
      </c>
      <c r="P1830" s="8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3">
        <f t="shared" si="168"/>
        <v>41736.899652777778</v>
      </c>
      <c r="T1830" s="13">
        <f t="shared" si="169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0"/>
        <v>1.6668333333333334</v>
      </c>
      <c r="P1831" s="8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3">
        <f t="shared" si="168"/>
        <v>40516.087627314817</v>
      </c>
      <c r="T1831" s="13">
        <f t="shared" si="169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0"/>
        <v>1.0153333333333334</v>
      </c>
      <c r="P1832" s="8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3">
        <f t="shared" si="168"/>
        <v>41664.684108796297</v>
      </c>
      <c r="T1832" s="13">
        <f t="shared" si="169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0"/>
        <v>1.03</v>
      </c>
      <c r="P1833" s="8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3">
        <f t="shared" si="168"/>
        <v>41026.996099537035</v>
      </c>
      <c r="T1833" s="13">
        <f t="shared" si="169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0"/>
        <v>1.4285714285714286</v>
      </c>
      <c r="P1834" s="8">
        <f t="shared" si="171"/>
        <v>25</v>
      </c>
      <c r="Q1834" t="str">
        <f t="shared" si="172"/>
        <v>music</v>
      </c>
      <c r="R1834" t="str">
        <f t="shared" si="173"/>
        <v>rock</v>
      </c>
      <c r="S1834" s="13">
        <f t="shared" si="168"/>
        <v>40576.539664351854</v>
      </c>
      <c r="T1834" s="13">
        <f t="shared" si="169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0"/>
        <v>2.625</v>
      </c>
      <c r="P1835" s="8">
        <f t="shared" si="171"/>
        <v>42</v>
      </c>
      <c r="Q1835" t="str">
        <f t="shared" si="172"/>
        <v>music</v>
      </c>
      <c r="R1835" t="str">
        <f t="shared" si="173"/>
        <v>rock</v>
      </c>
      <c r="S1835" s="13">
        <f t="shared" si="168"/>
        <v>41303.044016203705</v>
      </c>
      <c r="T1835" s="13">
        <f t="shared" si="169"/>
        <v>41335.332638888889</v>
      </c>
    </row>
    <row r="1836" spans="1:20" x14ac:dyDescent="0.55000000000000004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0"/>
        <v>1.1805000000000001</v>
      </c>
      <c r="P1836" s="8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3">
        <f t="shared" si="168"/>
        <v>41988.964062500003</v>
      </c>
      <c r="T1836" s="13">
        <f t="shared" si="169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0"/>
        <v>1.04</v>
      </c>
      <c r="P1837" s="8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3">
        <f t="shared" si="168"/>
        <v>42430.702210648145</v>
      </c>
      <c r="T1837" s="13">
        <f t="shared" si="169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0"/>
        <v>2.0034000000000001</v>
      </c>
      <c r="P1838" s="8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3">
        <f t="shared" si="168"/>
        <v>41305.809363425928</v>
      </c>
      <c r="T1838" s="13">
        <f t="shared" si="169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0"/>
        <v>3.0683333333333334</v>
      </c>
      <c r="P1839" s="8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3">
        <f t="shared" si="168"/>
        <v>40926.047858796301</v>
      </c>
      <c r="T1839" s="13">
        <f t="shared" si="169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0"/>
        <v>1.00149</v>
      </c>
      <c r="P1840" s="8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3">
        <f t="shared" si="168"/>
        <v>40788.786539351851</v>
      </c>
      <c r="T1840" s="13">
        <f t="shared" si="169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0"/>
        <v>2.0529999999999999</v>
      </c>
      <c r="P1841" s="8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3">
        <f t="shared" si="168"/>
        <v>42614.722013888888</v>
      </c>
      <c r="T1841" s="13">
        <f t="shared" si="169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0"/>
        <v>1.0888888888888888</v>
      </c>
      <c r="P1842" s="8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3">
        <f t="shared" si="168"/>
        <v>41382.096180555556</v>
      </c>
      <c r="T1842" s="13">
        <f t="shared" si="169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0"/>
        <v>1.0175000000000001</v>
      </c>
      <c r="P1843" s="8">
        <f t="shared" si="171"/>
        <v>50.875</v>
      </c>
      <c r="Q1843" t="str">
        <f t="shared" si="172"/>
        <v>music</v>
      </c>
      <c r="R1843" t="str">
        <f t="shared" si="173"/>
        <v>rock</v>
      </c>
      <c r="S1843" s="13">
        <f t="shared" si="168"/>
        <v>41745.84542824074</v>
      </c>
      <c r="T1843" s="13">
        <f t="shared" si="169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0"/>
        <v>1.2524999999999999</v>
      </c>
      <c r="P1844" s="8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3">
        <f t="shared" si="168"/>
        <v>42031.631724537037</v>
      </c>
      <c r="T1844" s="13">
        <f t="shared" si="169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0"/>
        <v>1.2400610000000001</v>
      </c>
      <c r="P1845" s="8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3">
        <f t="shared" si="168"/>
        <v>40564.994837962964</v>
      </c>
      <c r="T1845" s="13">
        <f t="shared" si="169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0"/>
        <v>1.014</v>
      </c>
      <c r="P1846" s="8">
        <f t="shared" si="171"/>
        <v>76.05</v>
      </c>
      <c r="Q1846" t="str">
        <f t="shared" si="172"/>
        <v>music</v>
      </c>
      <c r="R1846" t="str">
        <f t="shared" si="173"/>
        <v>rock</v>
      </c>
      <c r="S1846" s="13">
        <f t="shared" si="168"/>
        <v>40666.973541666666</v>
      </c>
      <c r="T1846" s="13">
        <f t="shared" si="169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0"/>
        <v>1</v>
      </c>
      <c r="P1847" s="8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3">
        <f t="shared" si="168"/>
        <v>42523.333310185189</v>
      </c>
      <c r="T1847" s="13">
        <f t="shared" si="169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0"/>
        <v>1.3792666666666666</v>
      </c>
      <c r="P1848" s="8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3">
        <f t="shared" si="168"/>
        <v>41228.650196759263</v>
      </c>
      <c r="T1848" s="13">
        <f t="shared" si="169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0"/>
        <v>1.2088000000000001</v>
      </c>
      <c r="P1849" s="8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3">
        <f t="shared" si="168"/>
        <v>42094.236481481479</v>
      </c>
      <c r="T1849" s="13">
        <f t="shared" si="169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0"/>
        <v>1.0736666666666668</v>
      </c>
      <c r="P1850" s="8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3">
        <f t="shared" si="168"/>
        <v>40691.788055555553</v>
      </c>
      <c r="T1850" s="13">
        <f t="shared" si="169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0"/>
        <v>1.0033333333333334</v>
      </c>
      <c r="P1851" s="8">
        <f t="shared" si="171"/>
        <v>37.625</v>
      </c>
      <c r="Q1851" t="str">
        <f t="shared" si="172"/>
        <v>music</v>
      </c>
      <c r="R1851" t="str">
        <f t="shared" si="173"/>
        <v>rock</v>
      </c>
      <c r="S1851" s="13">
        <f t="shared" si="168"/>
        <v>41169.845590277779</v>
      </c>
      <c r="T1851" s="13">
        <f t="shared" si="169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0"/>
        <v>1.0152222222222222</v>
      </c>
      <c r="P1852" s="8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3">
        <f t="shared" si="168"/>
        <v>41800.959490740745</v>
      </c>
      <c r="T1852" s="13">
        <f t="shared" si="169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0"/>
        <v>1.0007692307692309</v>
      </c>
      <c r="P1853" s="8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3">
        <f t="shared" si="168"/>
        <v>41827.906689814816</v>
      </c>
      <c r="T1853" s="13">
        <f t="shared" si="169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0"/>
        <v>1.1696666666666666</v>
      </c>
      <c r="P1854" s="8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3">
        <f t="shared" si="168"/>
        <v>42081.77143518519</v>
      </c>
      <c r="T1854" s="13">
        <f t="shared" si="169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0"/>
        <v>1.01875</v>
      </c>
      <c r="P1855" s="8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3">
        <f t="shared" si="168"/>
        <v>41177.060381944444</v>
      </c>
      <c r="T1855" s="13">
        <f t="shared" si="169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0"/>
        <v>1.0212366666666666</v>
      </c>
      <c r="P1856" s="8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3">
        <f t="shared" si="168"/>
        <v>41388.021261574075</v>
      </c>
      <c r="T1856" s="13">
        <f t="shared" si="169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0"/>
        <v>1.5405897142857143</v>
      </c>
      <c r="P1857" s="8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3">
        <f t="shared" si="168"/>
        <v>41600.538657407407</v>
      </c>
      <c r="T1857" s="13">
        <f t="shared" si="169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0"/>
        <v>1.0125</v>
      </c>
      <c r="P1858" s="8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3">
        <f t="shared" ref="S1858:S1921" si="174">(((J1858/60)/60)/24)+DATE(1970,1,1)</f>
        <v>41817.854999999996</v>
      </c>
      <c r="T1858" s="13">
        <f t="shared" ref="T1858:T1921" si="175">(((I1858/60)/60)/24)+DATE(1970,1,1)</f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6">E1859/D1859</f>
        <v>1</v>
      </c>
      <c r="P1859" s="8">
        <f t="shared" ref="P1859:P1922" si="177">E1859/L1859</f>
        <v>136.36363636363637</v>
      </c>
      <c r="Q1859" t="str">
        <f t="shared" ref="Q1859:Q1922" si="178">LEFT(N1859,FIND("/",N1859)-1)</f>
        <v>music</v>
      </c>
      <c r="R1859" t="str">
        <f t="shared" ref="R1859:R1922" si="179">RIGHT(N1859,LEN(N1859)-FIND("/",N1859))</f>
        <v>rock</v>
      </c>
      <c r="S1859" s="13">
        <f t="shared" si="174"/>
        <v>41864.76866898148</v>
      </c>
      <c r="T1859" s="13">
        <f t="shared" si="175"/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6"/>
        <v>1.0874800874800874</v>
      </c>
      <c r="P1860" s="8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3">
        <f t="shared" si="174"/>
        <v>40833.200474537036</v>
      </c>
      <c r="T1860" s="13">
        <f t="shared" si="175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6"/>
        <v>1.3183333333333334</v>
      </c>
      <c r="P1861" s="8">
        <f t="shared" si="177"/>
        <v>70.625</v>
      </c>
      <c r="Q1861" t="str">
        <f t="shared" si="178"/>
        <v>music</v>
      </c>
      <c r="R1861" t="str">
        <f t="shared" si="179"/>
        <v>rock</v>
      </c>
      <c r="S1861" s="13">
        <f t="shared" si="174"/>
        <v>40778.770011574074</v>
      </c>
      <c r="T1861" s="13">
        <f t="shared" si="175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6"/>
        <v>1.3346666666666667</v>
      </c>
      <c r="P1862" s="8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3">
        <f t="shared" si="174"/>
        <v>41655.709305555552</v>
      </c>
      <c r="T1862" s="13">
        <f t="shared" si="175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6"/>
        <v>0</v>
      </c>
      <c r="P1863" s="8" t="e">
        <f t="shared" si="177"/>
        <v>#DIV/0!</v>
      </c>
      <c r="Q1863" t="str">
        <f t="shared" si="178"/>
        <v>games</v>
      </c>
      <c r="R1863" t="str">
        <f t="shared" si="179"/>
        <v>mobile games</v>
      </c>
      <c r="S1863" s="13">
        <f t="shared" si="174"/>
        <v>42000.300243055557</v>
      </c>
      <c r="T1863" s="13">
        <f t="shared" si="175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6"/>
        <v>8.0833333333333326E-2</v>
      </c>
      <c r="P1864" s="8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3">
        <f t="shared" si="174"/>
        <v>42755.492754629624</v>
      </c>
      <c r="T1864" s="13">
        <f t="shared" si="175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6"/>
        <v>4.0000000000000001E-3</v>
      </c>
      <c r="P1865" s="8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3">
        <f t="shared" si="174"/>
        <v>41772.797280092593</v>
      </c>
      <c r="T1865" s="13">
        <f t="shared" si="175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6"/>
        <v>0.42892307692307691</v>
      </c>
      <c r="P1866" s="8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3">
        <f t="shared" si="174"/>
        <v>41733.716435185182</v>
      </c>
      <c r="T1866" s="13">
        <f t="shared" si="175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6"/>
        <v>3.6363636363636364E-5</v>
      </c>
      <c r="P1867" s="8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3">
        <f t="shared" si="174"/>
        <v>42645.367442129631</v>
      </c>
      <c r="T1867" s="13">
        <f t="shared" si="175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6"/>
        <v>5.0000000000000001E-3</v>
      </c>
      <c r="P1868" s="8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3">
        <f t="shared" si="174"/>
        <v>42742.246493055558</v>
      </c>
      <c r="T1868" s="13">
        <f t="shared" si="175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6"/>
        <v>5.0000000000000001E-4</v>
      </c>
      <c r="P1869" s="8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3">
        <f t="shared" si="174"/>
        <v>42649.924907407403</v>
      </c>
      <c r="T1869" s="13">
        <f t="shared" si="175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6"/>
        <v>4.8680000000000001E-2</v>
      </c>
      <c r="P1870" s="8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3">
        <f t="shared" si="174"/>
        <v>42328.779224537036</v>
      </c>
      <c r="T1870" s="13">
        <f t="shared" si="175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6"/>
        <v>0</v>
      </c>
      <c r="P1871" s="8" t="e">
        <f t="shared" si="177"/>
        <v>#DIV/0!</v>
      </c>
      <c r="Q1871" t="str">
        <f t="shared" si="178"/>
        <v>games</v>
      </c>
      <c r="R1871" t="str">
        <f t="shared" si="179"/>
        <v>mobile games</v>
      </c>
      <c r="S1871" s="13">
        <f t="shared" si="174"/>
        <v>42709.002881944441</v>
      </c>
      <c r="T1871" s="13">
        <f t="shared" si="175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6"/>
        <v>0.10314285714285715</v>
      </c>
      <c r="P1872" s="8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3">
        <f t="shared" si="174"/>
        <v>42371.355729166666</v>
      </c>
      <c r="T1872" s="13">
        <f t="shared" si="175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6"/>
        <v>0.7178461538461538</v>
      </c>
      <c r="P1873" s="8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3">
        <f t="shared" si="174"/>
        <v>41923.783576388887</v>
      </c>
      <c r="T1873" s="13">
        <f t="shared" si="175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6"/>
        <v>1.06E-2</v>
      </c>
      <c r="P1874" s="8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3">
        <f t="shared" si="174"/>
        <v>42155.129652777774</v>
      </c>
      <c r="T1874" s="13">
        <f t="shared" si="175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6"/>
        <v>4.4999999999999997E-3</v>
      </c>
      <c r="P1875" s="8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3">
        <f t="shared" si="174"/>
        <v>42164.615856481483</v>
      </c>
      <c r="T1875" s="13">
        <f t="shared" si="175"/>
        <v>42193.697916666672</v>
      </c>
    </row>
    <row r="1876" spans="1:20" ht="43.2" x14ac:dyDescent="0.55000000000000004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6"/>
        <v>1.6249999999999999E-4</v>
      </c>
      <c r="P1876" s="8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3">
        <f t="shared" si="174"/>
        <v>42529.969131944439</v>
      </c>
      <c r="T1876" s="13">
        <f t="shared" si="175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6"/>
        <v>5.1000000000000004E-3</v>
      </c>
      <c r="P1877" s="8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3">
        <f t="shared" si="174"/>
        <v>42528.899398148147</v>
      </c>
      <c r="T1877" s="13">
        <f t="shared" si="175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6"/>
        <v>0</v>
      </c>
      <c r="P1878" s="8" t="e">
        <f t="shared" si="177"/>
        <v>#DIV/0!</v>
      </c>
      <c r="Q1878" t="str">
        <f t="shared" si="178"/>
        <v>games</v>
      </c>
      <c r="R1878" t="str">
        <f t="shared" si="179"/>
        <v>mobile games</v>
      </c>
      <c r="S1878" s="13">
        <f t="shared" si="174"/>
        <v>41776.284780092588</v>
      </c>
      <c r="T1878" s="13">
        <f t="shared" si="175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6"/>
        <v>0</v>
      </c>
      <c r="P1879" s="8" t="e">
        <f t="shared" si="177"/>
        <v>#DIV/0!</v>
      </c>
      <c r="Q1879" t="str">
        <f t="shared" si="178"/>
        <v>games</v>
      </c>
      <c r="R1879" t="str">
        <f t="shared" si="179"/>
        <v>mobile games</v>
      </c>
      <c r="S1879" s="13">
        <f t="shared" si="174"/>
        <v>42035.029224537036</v>
      </c>
      <c r="T1879" s="13">
        <f t="shared" si="175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6"/>
        <v>0</v>
      </c>
      <c r="P1880" s="8" t="e">
        <f t="shared" si="177"/>
        <v>#DIV/0!</v>
      </c>
      <c r="Q1880" t="str">
        <f t="shared" si="178"/>
        <v>games</v>
      </c>
      <c r="R1880" t="str">
        <f t="shared" si="179"/>
        <v>mobile games</v>
      </c>
      <c r="S1880" s="13">
        <f t="shared" si="174"/>
        <v>41773.008738425924</v>
      </c>
      <c r="T1880" s="13">
        <f t="shared" si="175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6"/>
        <v>1.1999999999999999E-3</v>
      </c>
      <c r="P1881" s="8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3">
        <f t="shared" si="174"/>
        <v>42413.649641203709</v>
      </c>
      <c r="T1881" s="13">
        <f t="shared" si="175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6"/>
        <v>0.20080000000000001</v>
      </c>
      <c r="P1882" s="8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3">
        <f t="shared" si="174"/>
        <v>42430.566898148143</v>
      </c>
      <c r="T1882" s="13">
        <f t="shared" si="175"/>
        <v>42459.525231481486</v>
      </c>
    </row>
    <row r="1883" spans="1:20" ht="28.8" x14ac:dyDescent="0.55000000000000004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6"/>
        <v>1.726845</v>
      </c>
      <c r="P1883" s="8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3">
        <f t="shared" si="174"/>
        <v>42043.152650462958</v>
      </c>
      <c r="T1883" s="13">
        <f t="shared" si="175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6"/>
        <v>1.008955223880597</v>
      </c>
      <c r="P1884" s="8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3">
        <f t="shared" si="174"/>
        <v>41067.949212962965</v>
      </c>
      <c r="T1884" s="13">
        <f t="shared" si="175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6"/>
        <v>1.0480480480480481</v>
      </c>
      <c r="P1885" s="8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3">
        <f t="shared" si="174"/>
        <v>40977.948009259257</v>
      </c>
      <c r="T1885" s="13">
        <f t="shared" si="175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6"/>
        <v>1.351</v>
      </c>
      <c r="P1886" s="8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3">
        <f t="shared" si="174"/>
        <v>41205.198321759257</v>
      </c>
      <c r="T1886" s="13">
        <f t="shared" si="175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6"/>
        <v>1.1632786885245903</v>
      </c>
      <c r="P1887" s="8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3">
        <f t="shared" si="174"/>
        <v>41099.093865740739</v>
      </c>
      <c r="T1887" s="13">
        <f t="shared" si="175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6"/>
        <v>1.0208333333333333</v>
      </c>
      <c r="P1888" s="8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3">
        <f t="shared" si="174"/>
        <v>41925.906689814816</v>
      </c>
      <c r="T1888" s="13">
        <f t="shared" si="175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6"/>
        <v>1.1116666666666666</v>
      </c>
      <c r="P1889" s="8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3">
        <f t="shared" si="174"/>
        <v>42323.800138888888</v>
      </c>
      <c r="T1889" s="13">
        <f t="shared" si="175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6"/>
        <v>1.6608000000000001</v>
      </c>
      <c r="P1890" s="8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3">
        <f t="shared" si="174"/>
        <v>40299.239953703705</v>
      </c>
      <c r="T1890" s="13">
        <f t="shared" si="175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6"/>
        <v>1.0660000000000001</v>
      </c>
      <c r="P1891" s="8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3">
        <f t="shared" si="174"/>
        <v>41299.793356481481</v>
      </c>
      <c r="T1891" s="13">
        <f t="shared" si="175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6"/>
        <v>1.4458441666666668</v>
      </c>
      <c r="P1892" s="8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3">
        <f t="shared" si="174"/>
        <v>41228.786203703705</v>
      </c>
      <c r="T1892" s="13">
        <f t="shared" si="175"/>
        <v>41258.786203703705</v>
      </c>
    </row>
    <row r="1893" spans="1:20" ht="43.2" x14ac:dyDescent="0.55000000000000004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6"/>
        <v>1.0555000000000001</v>
      </c>
      <c r="P1893" s="8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3">
        <f t="shared" si="174"/>
        <v>40335.798078703701</v>
      </c>
      <c r="T1893" s="13">
        <f t="shared" si="175"/>
        <v>40381.25</v>
      </c>
    </row>
    <row r="1894" spans="1:20" ht="28.8" x14ac:dyDescent="0.55000000000000004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6"/>
        <v>1.3660000000000001</v>
      </c>
      <c r="P1894" s="8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3">
        <f t="shared" si="174"/>
        <v>40671.637511574074</v>
      </c>
      <c r="T1894" s="13">
        <f t="shared" si="175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6"/>
        <v>1.04</v>
      </c>
      <c r="P1895" s="8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3">
        <f t="shared" si="174"/>
        <v>40632.94195601852</v>
      </c>
      <c r="T1895" s="13">
        <f t="shared" si="175"/>
        <v>40649.165972222225</v>
      </c>
    </row>
    <row r="1896" spans="1:20" x14ac:dyDescent="0.55000000000000004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6"/>
        <v>1.145</v>
      </c>
      <c r="P1896" s="8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3">
        <f t="shared" si="174"/>
        <v>40920.904895833337</v>
      </c>
      <c r="T1896" s="13">
        <f t="shared" si="175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6"/>
        <v>1.0171957671957672</v>
      </c>
      <c r="P1897" s="8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3">
        <f t="shared" si="174"/>
        <v>42267.746782407412</v>
      </c>
      <c r="T1897" s="13">
        <f t="shared" si="175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6"/>
        <v>1.2394678492239468</v>
      </c>
      <c r="P1898" s="8">
        <f t="shared" si="177"/>
        <v>43</v>
      </c>
      <c r="Q1898" t="str">
        <f t="shared" si="178"/>
        <v>music</v>
      </c>
      <c r="R1898" t="str">
        <f t="shared" si="179"/>
        <v>indie rock</v>
      </c>
      <c r="S1898" s="13">
        <f t="shared" si="174"/>
        <v>40981.710243055553</v>
      </c>
      <c r="T1898" s="13">
        <f t="shared" si="175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6"/>
        <v>1.0245669291338582</v>
      </c>
      <c r="P1899" s="8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3">
        <f t="shared" si="174"/>
        <v>41680.583402777782</v>
      </c>
      <c r="T1899" s="13">
        <f t="shared" si="175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6"/>
        <v>1.4450000000000001</v>
      </c>
      <c r="P1900" s="8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3">
        <f t="shared" si="174"/>
        <v>42366.192974537036</v>
      </c>
      <c r="T1900" s="13">
        <f t="shared" si="175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6"/>
        <v>1.3333333333333333</v>
      </c>
      <c r="P1901" s="8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3">
        <f t="shared" si="174"/>
        <v>42058.941736111112</v>
      </c>
      <c r="T1901" s="13">
        <f t="shared" si="175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6"/>
        <v>1.0936440000000001</v>
      </c>
      <c r="P1902" s="8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3">
        <f t="shared" si="174"/>
        <v>41160.871886574074</v>
      </c>
      <c r="T1902" s="13">
        <f t="shared" si="175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6"/>
        <v>2.696969696969697E-2</v>
      </c>
      <c r="P1903" s="8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3">
        <f t="shared" si="174"/>
        <v>42116.54315972222</v>
      </c>
      <c r="T1903" s="13">
        <f t="shared" si="175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6"/>
        <v>1.2E-2</v>
      </c>
      <c r="P1904" s="8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3">
        <f t="shared" si="174"/>
        <v>42037.789895833332</v>
      </c>
      <c r="T1904" s="13">
        <f t="shared" si="175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6"/>
        <v>0.46600000000000003</v>
      </c>
      <c r="P1905" s="8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3">
        <f t="shared" si="174"/>
        <v>42702.770729166667</v>
      </c>
      <c r="T1905" s="13">
        <f t="shared" si="175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6"/>
        <v>1E-3</v>
      </c>
      <c r="P1906" s="8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3">
        <f t="shared" si="174"/>
        <v>42326.685428240744</v>
      </c>
      <c r="T1906" s="13">
        <f t="shared" si="175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6"/>
        <v>1.6800000000000001E-3</v>
      </c>
      <c r="P1907" s="8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3">
        <f t="shared" si="174"/>
        <v>41859.925856481481</v>
      </c>
      <c r="T1907" s="13">
        <f t="shared" si="175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6"/>
        <v>0.42759999999999998</v>
      </c>
      <c r="P1908" s="8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3">
        <f t="shared" si="174"/>
        <v>42514.671099537038</v>
      </c>
      <c r="T1908" s="13">
        <f t="shared" si="175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6"/>
        <v>2.8333333333333335E-3</v>
      </c>
      <c r="P1909" s="8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3">
        <f t="shared" si="174"/>
        <v>41767.587094907409</v>
      </c>
      <c r="T1909" s="13">
        <f t="shared" si="175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6"/>
        <v>1.7319999999999999E-2</v>
      </c>
      <c r="P1910" s="8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3">
        <f t="shared" si="174"/>
        <v>42703.917824074073</v>
      </c>
      <c r="T1910" s="13">
        <f t="shared" si="175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6"/>
        <v>0.14111428571428572</v>
      </c>
      <c r="P1911" s="8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3">
        <f t="shared" si="174"/>
        <v>41905.429155092592</v>
      </c>
      <c r="T1911" s="13">
        <f t="shared" si="175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6"/>
        <v>0.39395294117647056</v>
      </c>
      <c r="P1912" s="8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3">
        <f t="shared" si="174"/>
        <v>42264.963159722218</v>
      </c>
      <c r="T1912" s="13">
        <f t="shared" si="175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6"/>
        <v>2.3529411764705883E-4</v>
      </c>
      <c r="P1913" s="8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3">
        <f t="shared" si="174"/>
        <v>41830.033958333333</v>
      </c>
      <c r="T1913" s="13">
        <f t="shared" si="175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6"/>
        <v>0.59299999999999997</v>
      </c>
      <c r="P1914" s="8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3">
        <f t="shared" si="174"/>
        <v>42129.226388888885</v>
      </c>
      <c r="T1914" s="13">
        <f t="shared" si="175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6"/>
        <v>1.3270833333333334E-2</v>
      </c>
      <c r="P1915" s="8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3">
        <f t="shared" si="174"/>
        <v>41890.511319444442</v>
      </c>
      <c r="T1915" s="13">
        <f t="shared" si="175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6"/>
        <v>9.0090090090090086E-2</v>
      </c>
      <c r="P1916" s="8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3">
        <f t="shared" si="174"/>
        <v>41929.174456018518</v>
      </c>
      <c r="T1916" s="13">
        <f t="shared" si="175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6"/>
        <v>1.6E-2</v>
      </c>
      <c r="P1917" s="8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3">
        <f t="shared" si="174"/>
        <v>41864.04886574074</v>
      </c>
      <c r="T1917" s="13">
        <f t="shared" si="175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6"/>
        <v>5.1000000000000004E-3</v>
      </c>
      <c r="P1918" s="8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3">
        <f t="shared" si="174"/>
        <v>42656.717303240745</v>
      </c>
      <c r="T1918" s="13">
        <f t="shared" si="175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6"/>
        <v>0.52570512820512816</v>
      </c>
      <c r="P1919" s="8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3">
        <f t="shared" si="174"/>
        <v>42746.270057870366</v>
      </c>
      <c r="T1919" s="13">
        <f t="shared" si="175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6"/>
        <v>1.04E-2</v>
      </c>
      <c r="P1920" s="8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3">
        <f t="shared" si="174"/>
        <v>41828.789942129632</v>
      </c>
      <c r="T1920" s="13">
        <f t="shared" si="175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6"/>
        <v>0.47399999999999998</v>
      </c>
      <c r="P1921" s="8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3">
        <f t="shared" si="174"/>
        <v>42113.875567129624</v>
      </c>
      <c r="T1921" s="13">
        <f t="shared" si="175"/>
        <v>42143.875567129624</v>
      </c>
    </row>
    <row r="1922" spans="1:20" ht="28.8" x14ac:dyDescent="0.55000000000000004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6"/>
        <v>0.43030000000000002</v>
      </c>
      <c r="P1922" s="8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3">
        <f t="shared" ref="S1922:S1985" si="180">(((J1922/60)/60)/24)+DATE(1970,1,1)</f>
        <v>42270.875706018516</v>
      </c>
      <c r="T1922" s="13">
        <f t="shared" ref="T1922:T1985" si="181">(((I1922/60)/60)/24)+DATE(1970,1,1)</f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2">E1923/D1923</f>
        <v>1.3680000000000001</v>
      </c>
      <c r="P1923" s="8">
        <f t="shared" ref="P1923:P1986" si="183">E1923/L1923</f>
        <v>54</v>
      </c>
      <c r="Q1923" t="str">
        <f t="shared" ref="Q1923:Q1986" si="184">LEFT(N1923,FIND("/",N1923)-1)</f>
        <v>music</v>
      </c>
      <c r="R1923" t="str">
        <f t="shared" ref="R1923:R1986" si="185">RIGHT(N1923,LEN(N1923)-FIND("/",N1923))</f>
        <v>indie rock</v>
      </c>
      <c r="S1923" s="13">
        <f t="shared" si="180"/>
        <v>41074.221562500003</v>
      </c>
      <c r="T1923" s="13">
        <f t="shared" si="181"/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2"/>
        <v>1.1555</v>
      </c>
      <c r="P1924" s="8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3">
        <f t="shared" si="180"/>
        <v>41590.255868055552</v>
      </c>
      <c r="T1924" s="13">
        <f t="shared" si="181"/>
        <v>41620.255868055552</v>
      </c>
    </row>
    <row r="1925" spans="1:20" ht="28.8" x14ac:dyDescent="0.55000000000000004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2"/>
        <v>2.4079999999999999</v>
      </c>
      <c r="P1925" s="8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3">
        <f t="shared" si="180"/>
        <v>40772.848749999997</v>
      </c>
      <c r="T1925" s="13">
        <f t="shared" si="181"/>
        <v>40813.207638888889</v>
      </c>
    </row>
    <row r="1926" spans="1:20" ht="43.2" x14ac:dyDescent="0.55000000000000004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2"/>
        <v>1.1439999999999999</v>
      </c>
      <c r="P1926" s="8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3">
        <f t="shared" si="180"/>
        <v>41626.761053240742</v>
      </c>
      <c r="T1926" s="13">
        <f t="shared" si="181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2"/>
        <v>1.1033333333333333</v>
      </c>
      <c r="P1927" s="8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3">
        <f t="shared" si="180"/>
        <v>41535.90148148148</v>
      </c>
      <c r="T1927" s="13">
        <f t="shared" si="181"/>
        <v>41558</v>
      </c>
    </row>
    <row r="1928" spans="1:20" ht="43.2" x14ac:dyDescent="0.55000000000000004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2"/>
        <v>1.9537933333333333</v>
      </c>
      <c r="P1928" s="8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3">
        <f t="shared" si="180"/>
        <v>40456.954351851848</v>
      </c>
      <c r="T1928" s="13">
        <f t="shared" si="181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2"/>
        <v>1.0333333333333334</v>
      </c>
      <c r="P1929" s="8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3">
        <f t="shared" si="180"/>
        <v>40960.861562500002</v>
      </c>
      <c r="T1929" s="13">
        <f t="shared" si="181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2"/>
        <v>1.031372549019608</v>
      </c>
      <c r="P1930" s="8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3">
        <f t="shared" si="180"/>
        <v>41371.648078703707</v>
      </c>
      <c r="T1930" s="13">
        <f t="shared" si="181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2"/>
        <v>1.003125</v>
      </c>
      <c r="P1931" s="8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3">
        <f t="shared" si="180"/>
        <v>40687.021597222221</v>
      </c>
      <c r="T1931" s="13">
        <f t="shared" si="181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2"/>
        <v>1.27</v>
      </c>
      <c r="P1932" s="8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3">
        <f t="shared" si="180"/>
        <v>41402.558819444443</v>
      </c>
      <c r="T1932" s="13">
        <f t="shared" si="181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2"/>
        <v>1.20601</v>
      </c>
      <c r="P1933" s="8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3">
        <f t="shared" si="180"/>
        <v>41037.892465277779</v>
      </c>
      <c r="T1933" s="13">
        <f t="shared" si="181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2"/>
        <v>1.0699047619047619</v>
      </c>
      <c r="P1934" s="8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3">
        <f t="shared" si="180"/>
        <v>40911.809872685182</v>
      </c>
      <c r="T1934" s="13">
        <f t="shared" si="181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2"/>
        <v>1.7243333333333333</v>
      </c>
      <c r="P1935" s="8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3">
        <f t="shared" si="180"/>
        <v>41879.130868055552</v>
      </c>
      <c r="T1935" s="13">
        <f t="shared" si="181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2"/>
        <v>1.2362</v>
      </c>
      <c r="P1936" s="8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3">
        <f t="shared" si="180"/>
        <v>40865.867141203707</v>
      </c>
      <c r="T1936" s="13">
        <f t="shared" si="181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2"/>
        <v>1.0840000000000001</v>
      </c>
      <c r="P1937" s="8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3">
        <f t="shared" si="180"/>
        <v>41773.932534722226</v>
      </c>
      <c r="T1937" s="13">
        <f t="shared" si="181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2"/>
        <v>1.1652013333333333</v>
      </c>
      <c r="P1938" s="8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3">
        <f t="shared" si="180"/>
        <v>40852.889699074076</v>
      </c>
      <c r="T1938" s="13">
        <f t="shared" si="181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2"/>
        <v>1.8724499999999999</v>
      </c>
      <c r="P1939" s="8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3">
        <f t="shared" si="180"/>
        <v>41059.118993055556</v>
      </c>
      <c r="T1939" s="13">
        <f t="shared" si="181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2"/>
        <v>1.1593333333333333</v>
      </c>
      <c r="P1940" s="8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3">
        <f t="shared" si="180"/>
        <v>41426.259618055556</v>
      </c>
      <c r="T1940" s="13">
        <f t="shared" si="181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2"/>
        <v>1.107</v>
      </c>
      <c r="P1941" s="8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3">
        <f t="shared" si="180"/>
        <v>41313.985046296293</v>
      </c>
      <c r="T1941" s="13">
        <f t="shared" si="181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2"/>
        <v>1.7092307692307693</v>
      </c>
      <c r="P1942" s="8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3">
        <f t="shared" si="180"/>
        <v>40670.507326388892</v>
      </c>
      <c r="T1942" s="13">
        <f t="shared" si="181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2"/>
        <v>1.2611835600000001</v>
      </c>
      <c r="P1943" s="8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3">
        <f t="shared" si="180"/>
        <v>41744.290868055556</v>
      </c>
      <c r="T1943" s="13">
        <f t="shared" si="181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2"/>
        <v>1.3844033333333334</v>
      </c>
      <c r="P1944" s="8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3">
        <f t="shared" si="180"/>
        <v>40638.828009259261</v>
      </c>
      <c r="T1944" s="13">
        <f t="shared" si="181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2"/>
        <v>17.052499999999998</v>
      </c>
      <c r="P1945" s="8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3">
        <f t="shared" si="180"/>
        <v>42548.269861111112</v>
      </c>
      <c r="T1945" s="13">
        <f t="shared" si="181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2"/>
        <v>7.8805550000000002</v>
      </c>
      <c r="P1946" s="8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3">
        <f t="shared" si="180"/>
        <v>41730.584374999999</v>
      </c>
      <c r="T1946" s="13">
        <f t="shared" si="181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2"/>
        <v>3.4801799999999998</v>
      </c>
      <c r="P1947" s="8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3">
        <f t="shared" si="180"/>
        <v>42157.251828703709</v>
      </c>
      <c r="T1947" s="13">
        <f t="shared" si="181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2"/>
        <v>1.4974666666666667</v>
      </c>
      <c r="P1948" s="8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3">
        <f t="shared" si="180"/>
        <v>41689.150011574071</v>
      </c>
      <c r="T1948" s="13">
        <f t="shared" si="181"/>
        <v>41749.108344907407</v>
      </c>
    </row>
    <row r="1949" spans="1:20" ht="43.2" x14ac:dyDescent="0.55000000000000004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2"/>
        <v>1.0063375000000001</v>
      </c>
      <c r="P1949" s="8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3">
        <f t="shared" si="180"/>
        <v>40102.918055555558</v>
      </c>
      <c r="T1949" s="13">
        <f t="shared" si="181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2"/>
        <v>8.0021100000000001</v>
      </c>
      <c r="P1950" s="8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3">
        <f t="shared" si="180"/>
        <v>42473.604270833333</v>
      </c>
      <c r="T1950" s="13">
        <f t="shared" si="181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2"/>
        <v>1.0600260000000001</v>
      </c>
      <c r="P1951" s="8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3">
        <f t="shared" si="180"/>
        <v>41800.423043981478</v>
      </c>
      <c r="T1951" s="13">
        <f t="shared" si="181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2"/>
        <v>2.0051866666666669</v>
      </c>
      <c r="P1952" s="8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3">
        <f t="shared" si="180"/>
        <v>40624.181400462963</v>
      </c>
      <c r="T1952" s="13">
        <f t="shared" si="181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2"/>
        <v>2.1244399999999999</v>
      </c>
      <c r="P1953" s="8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3">
        <f t="shared" si="180"/>
        <v>42651.420567129629</v>
      </c>
      <c r="T1953" s="13">
        <f t="shared" si="181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2"/>
        <v>1.9847237142857144</v>
      </c>
      <c r="P1954" s="8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3">
        <f t="shared" si="180"/>
        <v>41526.60665509259</v>
      </c>
      <c r="T1954" s="13">
        <f t="shared" si="181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2"/>
        <v>2.2594666666666665</v>
      </c>
      <c r="P1955" s="8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3">
        <f t="shared" si="180"/>
        <v>40941.199826388889</v>
      </c>
      <c r="T1955" s="13">
        <f t="shared" si="181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2"/>
        <v>6.9894800000000004</v>
      </c>
      <c r="P1956" s="8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3">
        <f t="shared" si="180"/>
        <v>42394.580740740741</v>
      </c>
      <c r="T1956" s="13">
        <f t="shared" si="181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2"/>
        <v>3.9859528571428569</v>
      </c>
      <c r="P1957" s="8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3">
        <f t="shared" si="180"/>
        <v>41020.271770833337</v>
      </c>
      <c r="T1957" s="13">
        <f t="shared" si="181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2"/>
        <v>2.9403333333333332</v>
      </c>
      <c r="P1958" s="8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3">
        <f t="shared" si="180"/>
        <v>42067.923668981486</v>
      </c>
      <c r="T1958" s="13">
        <f t="shared" si="181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2"/>
        <v>1.6750470000000002</v>
      </c>
      <c r="P1959" s="8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3">
        <f t="shared" si="180"/>
        <v>41179.098530092589</v>
      </c>
      <c r="T1959" s="13">
        <f t="shared" si="181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2"/>
        <v>14.355717142857143</v>
      </c>
      <c r="P1960" s="8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3">
        <f t="shared" si="180"/>
        <v>41326.987974537034</v>
      </c>
      <c r="T1960" s="13">
        <f t="shared" si="181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2"/>
        <v>1.5673440000000001</v>
      </c>
      <c r="P1961" s="8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3">
        <f t="shared" si="180"/>
        <v>41871.845601851855</v>
      </c>
      <c r="T1961" s="13">
        <f t="shared" si="181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2"/>
        <v>1.1790285714285715</v>
      </c>
      <c r="P1962" s="8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3">
        <f t="shared" si="180"/>
        <v>41964.362743055557</v>
      </c>
      <c r="T1962" s="13">
        <f t="shared" si="181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2"/>
        <v>11.053811999999999</v>
      </c>
      <c r="P1963" s="8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3">
        <f t="shared" si="180"/>
        <v>41148.194641203707</v>
      </c>
      <c r="T1963" s="13">
        <f t="shared" si="181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2"/>
        <v>1.9292499999999999</v>
      </c>
      <c r="P1964" s="8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3">
        <f t="shared" si="180"/>
        <v>41742.780509259261</v>
      </c>
      <c r="T1964" s="13">
        <f t="shared" si="181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2"/>
        <v>1.268842105263158</v>
      </c>
      <c r="P1965" s="8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3">
        <f t="shared" si="180"/>
        <v>41863.429791666669</v>
      </c>
      <c r="T1965" s="13">
        <f t="shared" si="181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2"/>
        <v>2.5957748878923765</v>
      </c>
      <c r="P1966" s="8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3">
        <f t="shared" si="180"/>
        <v>42452.272824074069</v>
      </c>
      <c r="T1966" s="13">
        <f t="shared" si="181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2"/>
        <v>2.6227999999999998</v>
      </c>
      <c r="P1967" s="8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3">
        <f t="shared" si="180"/>
        <v>40898.089236111111</v>
      </c>
      <c r="T1967" s="13">
        <f t="shared" si="181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2"/>
        <v>2.0674309000000002</v>
      </c>
      <c r="P1968" s="8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3">
        <f t="shared" si="180"/>
        <v>41835.540486111109</v>
      </c>
      <c r="T1968" s="13">
        <f t="shared" si="181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2"/>
        <v>3.7012999999999998</v>
      </c>
      <c r="P1969" s="8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3">
        <f t="shared" si="180"/>
        <v>41730.663530092592</v>
      </c>
      <c r="T1969" s="13">
        <f t="shared" si="181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2"/>
        <v>2.8496600000000001</v>
      </c>
      <c r="P1970" s="8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3">
        <f t="shared" si="180"/>
        <v>42676.586979166663</v>
      </c>
      <c r="T1970" s="13">
        <f t="shared" si="181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2"/>
        <v>5.7907999999999999</v>
      </c>
      <c r="P1971" s="8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3">
        <f t="shared" si="180"/>
        <v>42557.792453703703</v>
      </c>
      <c r="T1971" s="13">
        <f t="shared" si="181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2"/>
        <v>11.318</v>
      </c>
      <c r="P1972" s="8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3">
        <f t="shared" si="180"/>
        <v>41324.193298611113</v>
      </c>
      <c r="T1972" s="13">
        <f t="shared" si="181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2"/>
        <v>2.6302771750000002</v>
      </c>
      <c r="P1973" s="8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3">
        <f t="shared" si="180"/>
        <v>41561.500706018516</v>
      </c>
      <c r="T1973" s="13">
        <f t="shared" si="181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2"/>
        <v>6.7447999999999997</v>
      </c>
      <c r="P1974" s="8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3">
        <f t="shared" si="180"/>
        <v>41201.012083333335</v>
      </c>
      <c r="T1974" s="13">
        <f t="shared" si="181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2"/>
        <v>2.5683081313131315</v>
      </c>
      <c r="P1975" s="8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3">
        <f t="shared" si="180"/>
        <v>42549.722962962958</v>
      </c>
      <c r="T1975" s="13">
        <f t="shared" si="181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2"/>
        <v>3.7549600000000001</v>
      </c>
      <c r="P1976" s="8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3">
        <f t="shared" si="180"/>
        <v>41445.334131944444</v>
      </c>
      <c r="T1976" s="13">
        <f t="shared" si="181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2"/>
        <v>2.0870837499999997</v>
      </c>
      <c r="P1977" s="8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3">
        <f t="shared" si="180"/>
        <v>41313.755219907405</v>
      </c>
      <c r="T1977" s="13">
        <f t="shared" si="181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2"/>
        <v>3.4660000000000002</v>
      </c>
      <c r="P1978" s="8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3">
        <f t="shared" si="180"/>
        <v>41438.899594907409</v>
      </c>
      <c r="T1978" s="13">
        <f t="shared" si="181"/>
        <v>41468.899594907409</v>
      </c>
    </row>
    <row r="1979" spans="1:20" ht="28.8" x14ac:dyDescent="0.55000000000000004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2"/>
        <v>4.0232999999999999</v>
      </c>
      <c r="P1979" s="8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3">
        <f t="shared" si="180"/>
        <v>42311.216898148152</v>
      </c>
      <c r="T1979" s="13">
        <f t="shared" si="181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2"/>
        <v>10.2684514</v>
      </c>
      <c r="P1980" s="8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3">
        <f t="shared" si="180"/>
        <v>41039.225601851853</v>
      </c>
      <c r="T1980" s="13">
        <f t="shared" si="181"/>
        <v>41072.291666666664</v>
      </c>
    </row>
    <row r="1981" spans="1:20" ht="28.8" x14ac:dyDescent="0.55000000000000004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2"/>
        <v>1.14901155</v>
      </c>
      <c r="P1981" s="8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3">
        <f t="shared" si="180"/>
        <v>42290.460023148145</v>
      </c>
      <c r="T1981" s="13">
        <f t="shared" si="181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2"/>
        <v>3.5482402000000004</v>
      </c>
      <c r="P1982" s="8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3">
        <f t="shared" si="180"/>
        <v>42423.542384259257</v>
      </c>
      <c r="T1982" s="13">
        <f t="shared" si="181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2"/>
        <v>5.0799999999999998E-2</v>
      </c>
      <c r="P1983" s="8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3">
        <f t="shared" si="180"/>
        <v>41799.725289351853</v>
      </c>
      <c r="T1983" s="13">
        <f t="shared" si="181"/>
        <v>41829.725289351853</v>
      </c>
    </row>
    <row r="1984" spans="1:20" ht="28.8" x14ac:dyDescent="0.55000000000000004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2"/>
        <v>0</v>
      </c>
      <c r="P1984" s="8" t="e">
        <f t="shared" si="183"/>
        <v>#DIV/0!</v>
      </c>
      <c r="Q1984" t="str">
        <f t="shared" si="184"/>
        <v>photography</v>
      </c>
      <c r="R1984" t="str">
        <f t="shared" si="185"/>
        <v>people</v>
      </c>
      <c r="S1984" s="13">
        <f t="shared" si="180"/>
        <v>42678.586655092593</v>
      </c>
      <c r="T1984" s="13">
        <f t="shared" si="181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2"/>
        <v>4.2999999999999997E-2</v>
      </c>
      <c r="P1985" s="8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3">
        <f t="shared" si="180"/>
        <v>42593.011782407411</v>
      </c>
      <c r="T1985" s="13">
        <f t="shared" si="181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2"/>
        <v>0.21146666666666666</v>
      </c>
      <c r="P1986" s="8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3">
        <f t="shared" ref="S1986:S2049" si="186">(((J1986/60)/60)/24)+DATE(1970,1,1)</f>
        <v>41913.790289351848</v>
      </c>
      <c r="T1986" s="13">
        <f t="shared" ref="T1986:T2049" si="187">(((I1986/60)/60)/24)+DATE(1970,1,1)</f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8">E1987/D1987</f>
        <v>3.1875000000000001E-2</v>
      </c>
      <c r="P1987" s="8">
        <f t="shared" ref="P1987:P2050" si="189">E1987/L1987</f>
        <v>12.75</v>
      </c>
      <c r="Q1987" t="str">
        <f t="shared" ref="Q1987:Q2050" si="190">LEFT(N1987,FIND("/",N1987)-1)</f>
        <v>photography</v>
      </c>
      <c r="R1987" t="str">
        <f t="shared" ref="R1987:R2050" si="191">RIGHT(N1987,LEN(N1987)-FIND("/",N1987))</f>
        <v>people</v>
      </c>
      <c r="S1987" s="13">
        <f t="shared" si="186"/>
        <v>42555.698738425926</v>
      </c>
      <c r="T1987" s="13">
        <f t="shared" si="187"/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8"/>
        <v>5.0000000000000001E-4</v>
      </c>
      <c r="P1988" s="8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3">
        <f t="shared" si="186"/>
        <v>42413.433831018512</v>
      </c>
      <c r="T1988" s="13">
        <f t="shared" si="18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8"/>
        <v>0.42472727272727273</v>
      </c>
      <c r="P1989" s="8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3">
        <f t="shared" si="186"/>
        <v>42034.639768518522</v>
      </c>
      <c r="T1989" s="13">
        <f t="shared" si="18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8"/>
        <v>4.1666666666666666E-3</v>
      </c>
      <c r="P1990" s="8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3">
        <f t="shared" si="186"/>
        <v>42206.763217592597</v>
      </c>
      <c r="T1990" s="13">
        <f t="shared" si="18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8"/>
        <v>0.01</v>
      </c>
      <c r="P1991" s="8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3">
        <f t="shared" si="186"/>
        <v>42685.680648148147</v>
      </c>
      <c r="T1991" s="13">
        <f t="shared" si="18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8"/>
        <v>0.16966666666666666</v>
      </c>
      <c r="P1992" s="8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3">
        <f t="shared" si="186"/>
        <v>42398.195972222224</v>
      </c>
      <c r="T1992" s="13">
        <f t="shared" si="18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8"/>
        <v>7.0000000000000007E-2</v>
      </c>
      <c r="P1993" s="8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3">
        <f t="shared" si="186"/>
        <v>42167.89335648148</v>
      </c>
      <c r="T1993" s="13">
        <f t="shared" si="18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8"/>
        <v>1.3333333333333333E-3</v>
      </c>
      <c r="P1994" s="8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3">
        <f t="shared" si="186"/>
        <v>42023.143414351856</v>
      </c>
      <c r="T1994" s="13">
        <f t="shared" si="18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8"/>
        <v>0</v>
      </c>
      <c r="P1995" s="8" t="e">
        <f t="shared" si="189"/>
        <v>#DIV/0!</v>
      </c>
      <c r="Q1995" t="str">
        <f t="shared" si="190"/>
        <v>photography</v>
      </c>
      <c r="R1995" t="str">
        <f t="shared" si="191"/>
        <v>people</v>
      </c>
      <c r="S1995" s="13">
        <f t="shared" si="186"/>
        <v>42329.58839120371</v>
      </c>
      <c r="T1995" s="13">
        <f t="shared" si="18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8"/>
        <v>0</v>
      </c>
      <c r="P1996" s="8" t="e">
        <f t="shared" si="189"/>
        <v>#DIV/0!</v>
      </c>
      <c r="Q1996" t="str">
        <f t="shared" si="190"/>
        <v>photography</v>
      </c>
      <c r="R1996" t="str">
        <f t="shared" si="191"/>
        <v>people</v>
      </c>
      <c r="S1996" s="13">
        <f t="shared" si="186"/>
        <v>42651.006273148145</v>
      </c>
      <c r="T1996" s="13">
        <f t="shared" si="18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8"/>
        <v>7.8E-2</v>
      </c>
      <c r="P1997" s="8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3">
        <f t="shared" si="186"/>
        <v>42181.902037037042</v>
      </c>
      <c r="T1997" s="13">
        <f t="shared" si="18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8"/>
        <v>0</v>
      </c>
      <c r="P1998" s="8" t="e">
        <f t="shared" si="189"/>
        <v>#DIV/0!</v>
      </c>
      <c r="Q1998" t="str">
        <f t="shared" si="190"/>
        <v>photography</v>
      </c>
      <c r="R1998" t="str">
        <f t="shared" si="191"/>
        <v>people</v>
      </c>
      <c r="S1998" s="13">
        <f t="shared" si="186"/>
        <v>41800.819571759261</v>
      </c>
      <c r="T1998" s="13">
        <f t="shared" si="18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8"/>
        <v>0</v>
      </c>
      <c r="P1999" s="8" t="e">
        <f t="shared" si="189"/>
        <v>#DIV/0!</v>
      </c>
      <c r="Q1999" t="str">
        <f t="shared" si="190"/>
        <v>photography</v>
      </c>
      <c r="R1999" t="str">
        <f t="shared" si="191"/>
        <v>people</v>
      </c>
      <c r="S1999" s="13">
        <f t="shared" si="186"/>
        <v>41847.930694444447</v>
      </c>
      <c r="T1999" s="13">
        <f t="shared" si="18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8"/>
        <v>0.26200000000000001</v>
      </c>
      <c r="P2000" s="8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3">
        <f t="shared" si="186"/>
        <v>41807.118495370371</v>
      </c>
      <c r="T2000" s="13">
        <f t="shared" si="187"/>
        <v>41852.118495370371</v>
      </c>
    </row>
    <row r="2001" spans="1:20" ht="28.8" x14ac:dyDescent="0.55000000000000004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8"/>
        <v>7.6129032258064515E-3</v>
      </c>
      <c r="P2001" s="8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3">
        <f t="shared" si="186"/>
        <v>41926.482731481483</v>
      </c>
      <c r="T2001" s="13">
        <f t="shared" si="18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8"/>
        <v>0.125</v>
      </c>
      <c r="P2002" s="8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3">
        <f t="shared" si="186"/>
        <v>42345.951539351852</v>
      </c>
      <c r="T2002" s="13">
        <f t="shared" si="18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8"/>
        <v>3.8212909090909091</v>
      </c>
      <c r="P2003" s="8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3">
        <f t="shared" si="186"/>
        <v>42136.209675925929</v>
      </c>
      <c r="T2003" s="13">
        <f t="shared" si="18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8"/>
        <v>2.1679422000000002</v>
      </c>
      <c r="P2004" s="8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3">
        <f t="shared" si="186"/>
        <v>42728.71230324074</v>
      </c>
      <c r="T2004" s="13">
        <f t="shared" si="187"/>
        <v>42758.71230324074</v>
      </c>
    </row>
    <row r="2005" spans="1:20" ht="43.2" x14ac:dyDescent="0.55000000000000004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8"/>
        <v>3.12</v>
      </c>
      <c r="P2005" s="8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3">
        <f t="shared" si="186"/>
        <v>40347.125601851854</v>
      </c>
      <c r="T2005" s="13">
        <f t="shared" si="18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8"/>
        <v>2.3442048</v>
      </c>
      <c r="P2006" s="8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3">
        <f t="shared" si="186"/>
        <v>41800.604895833334</v>
      </c>
      <c r="T2006" s="13">
        <f t="shared" si="18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8"/>
        <v>1.236801</v>
      </c>
      <c r="P2007" s="8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3">
        <f t="shared" si="186"/>
        <v>41535.812708333331</v>
      </c>
      <c r="T2007" s="13">
        <f t="shared" si="187"/>
        <v>41563.165972222225</v>
      </c>
    </row>
    <row r="2008" spans="1:20" ht="43.2" x14ac:dyDescent="0.55000000000000004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8"/>
        <v>2.4784000000000002</v>
      </c>
      <c r="P2008" s="8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3">
        <f t="shared" si="186"/>
        <v>41941.500520833331</v>
      </c>
      <c r="T2008" s="13">
        <f t="shared" si="18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8"/>
        <v>1.157092</v>
      </c>
      <c r="P2009" s="8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3">
        <f t="shared" si="186"/>
        <v>40347.837800925925</v>
      </c>
      <c r="T2009" s="13">
        <f t="shared" si="18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8"/>
        <v>1.1707484768810599</v>
      </c>
      <c r="P2010" s="8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3">
        <f t="shared" si="186"/>
        <v>40761.604421296295</v>
      </c>
      <c r="T2010" s="13">
        <f t="shared" si="18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8"/>
        <v>3.05158</v>
      </c>
      <c r="P2011" s="8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3">
        <f t="shared" si="186"/>
        <v>42661.323414351849</v>
      </c>
      <c r="T2011" s="13">
        <f t="shared" si="18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8"/>
        <v>3.2005299999999997</v>
      </c>
      <c r="P2012" s="8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3">
        <f t="shared" si="186"/>
        <v>42570.996423611112</v>
      </c>
      <c r="T2012" s="13">
        <f t="shared" si="18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8"/>
        <v>8.1956399999999991</v>
      </c>
      <c r="P2013" s="8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3">
        <f t="shared" si="186"/>
        <v>42347.358483796299</v>
      </c>
      <c r="T2013" s="13">
        <f t="shared" si="18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8"/>
        <v>2.3490000000000002</v>
      </c>
      <c r="P2014" s="8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3">
        <f t="shared" si="186"/>
        <v>42010.822233796294</v>
      </c>
      <c r="T2014" s="13">
        <f t="shared" si="18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8"/>
        <v>4.9491375</v>
      </c>
      <c r="P2015" s="8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3">
        <f t="shared" si="186"/>
        <v>42499.960810185185</v>
      </c>
      <c r="T2015" s="13">
        <f t="shared" si="18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8"/>
        <v>78.137822333333332</v>
      </c>
      <c r="P2016" s="8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3">
        <f t="shared" si="186"/>
        <v>41324.214571759258</v>
      </c>
      <c r="T2016" s="13">
        <f t="shared" si="18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8"/>
        <v>1.1300013888888889</v>
      </c>
      <c r="P2017" s="8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3">
        <f t="shared" si="186"/>
        <v>40765.876886574071</v>
      </c>
      <c r="T2017" s="13">
        <f t="shared" si="18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8"/>
        <v>9.2154220000000002</v>
      </c>
      <c r="P2018" s="8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3">
        <f t="shared" si="186"/>
        <v>41312.88077546296</v>
      </c>
      <c r="T2018" s="13">
        <f t="shared" si="18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8"/>
        <v>1.2510239999999999</v>
      </c>
      <c r="P2019" s="8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3">
        <f t="shared" si="186"/>
        <v>40961.057349537034</v>
      </c>
      <c r="T2019" s="13">
        <f t="shared" si="18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8"/>
        <v>1.0224343076923077</v>
      </c>
      <c r="P2020" s="8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3">
        <f t="shared" si="186"/>
        <v>42199.365844907406</v>
      </c>
      <c r="T2020" s="13">
        <f t="shared" si="18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8"/>
        <v>4.8490975000000001</v>
      </c>
      <c r="P2021" s="8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3">
        <f t="shared" si="186"/>
        <v>42605.70857638889</v>
      </c>
      <c r="T2021" s="13">
        <f t="shared" si="18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8"/>
        <v>1.9233333333333333</v>
      </c>
      <c r="P2022" s="8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3">
        <f t="shared" si="186"/>
        <v>41737.097499999996</v>
      </c>
      <c r="T2022" s="13">
        <f t="shared" si="18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8"/>
        <v>2.8109999999999999</v>
      </c>
      <c r="P2023" s="8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3">
        <f t="shared" si="186"/>
        <v>41861.070567129631</v>
      </c>
      <c r="T2023" s="13">
        <f t="shared" si="18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8"/>
        <v>1.2513700000000001</v>
      </c>
      <c r="P2024" s="8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3">
        <f t="shared" si="186"/>
        <v>42502.569120370375</v>
      </c>
      <c r="T2024" s="13">
        <f t="shared" si="18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8"/>
        <v>1.61459</v>
      </c>
      <c r="P2025" s="8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3">
        <f t="shared" si="186"/>
        <v>42136.420752314814</v>
      </c>
      <c r="T2025" s="13">
        <f t="shared" si="18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8"/>
        <v>5.8535000000000004</v>
      </c>
      <c r="P2026" s="8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3">
        <f t="shared" si="186"/>
        <v>41099.966944444444</v>
      </c>
      <c r="T2026" s="13">
        <f t="shared" si="18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8"/>
        <v>2.0114999999999998</v>
      </c>
      <c r="P2027" s="8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3">
        <f t="shared" si="186"/>
        <v>42136.184560185182</v>
      </c>
      <c r="T2027" s="13">
        <f t="shared" si="18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8"/>
        <v>1.3348307999999998</v>
      </c>
      <c r="P2028" s="8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3">
        <f t="shared" si="186"/>
        <v>41704.735937500001</v>
      </c>
      <c r="T2028" s="13">
        <f t="shared" si="18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8"/>
        <v>1.2024900000000001</v>
      </c>
      <c r="P2029" s="8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3">
        <f t="shared" si="186"/>
        <v>42048.813877314817</v>
      </c>
      <c r="T2029" s="13">
        <f t="shared" si="18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8"/>
        <v>1.2616666666666667</v>
      </c>
      <c r="P2030" s="8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3">
        <f t="shared" si="186"/>
        <v>40215.919050925928</v>
      </c>
      <c r="T2030" s="13">
        <f t="shared" si="187"/>
        <v>40252.913194444445</v>
      </c>
    </row>
    <row r="2031" spans="1:20" ht="28.8" x14ac:dyDescent="0.55000000000000004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8"/>
        <v>3.6120000000000001</v>
      </c>
      <c r="P2031" s="8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3">
        <f t="shared" si="186"/>
        <v>41848.021770833337</v>
      </c>
      <c r="T2031" s="13">
        <f t="shared" si="18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8"/>
        <v>2.26239013671875</v>
      </c>
      <c r="P2032" s="8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3">
        <f t="shared" si="186"/>
        <v>41212.996481481481</v>
      </c>
      <c r="T2032" s="13">
        <f t="shared" si="18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8"/>
        <v>1.2035</v>
      </c>
      <c r="P2033" s="8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3">
        <f t="shared" si="186"/>
        <v>41975.329317129625</v>
      </c>
      <c r="T2033" s="13">
        <f t="shared" si="18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8"/>
        <v>3.0418799999999999</v>
      </c>
      <c r="P2034" s="8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3">
        <f t="shared" si="186"/>
        <v>42689.565671296295</v>
      </c>
      <c r="T2034" s="13">
        <f t="shared" si="18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8"/>
        <v>1.7867599999999999</v>
      </c>
      <c r="P2035" s="8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3">
        <f t="shared" si="186"/>
        <v>41725.082384259258</v>
      </c>
      <c r="T2035" s="13">
        <f t="shared" si="18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8"/>
        <v>3.868199871794872</v>
      </c>
      <c r="P2036" s="8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3">
        <f t="shared" si="186"/>
        <v>42076.130011574074</v>
      </c>
      <c r="T2036" s="13">
        <f t="shared" si="18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8"/>
        <v>2.1103642500000004</v>
      </c>
      <c r="P2037" s="8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3">
        <f t="shared" si="186"/>
        <v>42311.625081018516</v>
      </c>
      <c r="T2037" s="13">
        <f t="shared" si="18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8"/>
        <v>1.3166833333333334</v>
      </c>
      <c r="P2038" s="8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3">
        <f t="shared" si="186"/>
        <v>41738.864803240744</v>
      </c>
      <c r="T2038" s="13">
        <f t="shared" si="18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8"/>
        <v>3.0047639999999998</v>
      </c>
      <c r="P2039" s="8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3">
        <f t="shared" si="186"/>
        <v>41578.210104166668</v>
      </c>
      <c r="T2039" s="13">
        <f t="shared" si="18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8"/>
        <v>4.2051249999999998</v>
      </c>
      <c r="P2040" s="8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3">
        <f t="shared" si="186"/>
        <v>41424.27107638889</v>
      </c>
      <c r="T2040" s="13">
        <f t="shared" si="18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8"/>
        <v>1.362168</v>
      </c>
      <c r="P2041" s="8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3">
        <f t="shared" si="186"/>
        <v>42675.438946759255</v>
      </c>
      <c r="T2041" s="13">
        <f t="shared" si="18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8"/>
        <v>2.4817133333333334</v>
      </c>
      <c r="P2042" s="8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3">
        <f t="shared" si="186"/>
        <v>41578.927118055559</v>
      </c>
      <c r="T2042" s="13">
        <f t="shared" si="18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8"/>
        <v>1.8186315789473684</v>
      </c>
      <c r="P2043" s="8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3">
        <f t="shared" si="186"/>
        <v>42654.525775462964</v>
      </c>
      <c r="T2043" s="13">
        <f t="shared" si="18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8"/>
        <v>1.2353000000000001</v>
      </c>
      <c r="P2044" s="8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3">
        <f t="shared" si="186"/>
        <v>42331.708032407405</v>
      </c>
      <c r="T2044" s="13">
        <f t="shared" si="18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8"/>
        <v>5.0620938628158845</v>
      </c>
      <c r="P2045" s="8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3">
        <f t="shared" si="186"/>
        <v>42661.176817129628</v>
      </c>
      <c r="T2045" s="13">
        <f t="shared" si="18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8"/>
        <v>1.0821333333333334</v>
      </c>
      <c r="P2046" s="8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3">
        <f t="shared" si="186"/>
        <v>42138.684189814812</v>
      </c>
      <c r="T2046" s="13">
        <f t="shared" si="18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8"/>
        <v>8.1918387755102042</v>
      </c>
      <c r="P2047" s="8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3">
        <f t="shared" si="186"/>
        <v>41069.088506944441</v>
      </c>
      <c r="T2047" s="13">
        <f t="shared" si="18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8"/>
        <v>1.2110000000000001</v>
      </c>
      <c r="P2048" s="8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3">
        <f t="shared" si="186"/>
        <v>41387.171805555554</v>
      </c>
      <c r="T2048" s="13">
        <f t="shared" si="18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8"/>
        <v>1.0299897959183673</v>
      </c>
      <c r="P2049" s="8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3">
        <f t="shared" si="186"/>
        <v>42081.903587962966</v>
      </c>
      <c r="T2049" s="13">
        <f t="shared" si="18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8"/>
        <v>1.4833229411764706</v>
      </c>
      <c r="P2050" s="8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3">
        <f t="shared" ref="S2050:S2113" si="192">(((J2050/60)/60)/24)+DATE(1970,1,1)</f>
        <v>41387.651516203703</v>
      </c>
      <c r="T2050" s="13">
        <f t="shared" ref="T2050:T2113" si="193">(((I2050/60)/60)/24)+DATE(1970,1,1)</f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4">E2051/D2051</f>
        <v>1.2019070000000001</v>
      </c>
      <c r="P2051" s="8">
        <f t="shared" ref="P2051:P2114" si="195">E2051/L2051</f>
        <v>80.991037735849048</v>
      </c>
      <c r="Q2051" t="str">
        <f t="shared" ref="Q2051:Q2114" si="196">LEFT(N2051,FIND("/",N2051)-1)</f>
        <v>technology</v>
      </c>
      <c r="R2051" t="str">
        <f t="shared" ref="R2051:R2114" si="197">RIGHT(N2051,LEN(N2051)-FIND("/",N2051))</f>
        <v>hardware</v>
      </c>
      <c r="S2051" s="13">
        <f t="shared" si="192"/>
        <v>41575.527349537035</v>
      </c>
      <c r="T2051" s="13">
        <f t="shared" si="193"/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4"/>
        <v>4.7327000000000004</v>
      </c>
      <c r="P2052" s="8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3">
        <f t="shared" si="192"/>
        <v>42115.071504629625</v>
      </c>
      <c r="T2052" s="13">
        <f t="shared" si="193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4"/>
        <v>1.303625</v>
      </c>
      <c r="P2053" s="8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3">
        <f t="shared" si="192"/>
        <v>41604.022418981483</v>
      </c>
      <c r="T2053" s="13">
        <f t="shared" si="193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4"/>
        <v>3.5304799999999998</v>
      </c>
      <c r="P2054" s="8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3">
        <f t="shared" si="192"/>
        <v>42375.08394675926</v>
      </c>
      <c r="T2054" s="13">
        <f t="shared" si="193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4"/>
        <v>1.0102</v>
      </c>
      <c r="P2055" s="8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3">
        <f t="shared" si="192"/>
        <v>42303.617488425924</v>
      </c>
      <c r="T2055" s="13">
        <f t="shared" si="193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4"/>
        <v>1.1359142857142857</v>
      </c>
      <c r="P2056" s="8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3">
        <f t="shared" si="192"/>
        <v>41731.520949074074</v>
      </c>
      <c r="T2056" s="13">
        <f t="shared" si="193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4"/>
        <v>1.6741666666666666</v>
      </c>
      <c r="P2057" s="8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3">
        <f t="shared" si="192"/>
        <v>41946.674108796295</v>
      </c>
      <c r="T2057" s="13">
        <f t="shared" si="193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4"/>
        <v>1.5345200000000001</v>
      </c>
      <c r="P2058" s="8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3">
        <f t="shared" si="192"/>
        <v>41351.76090277778</v>
      </c>
      <c r="T2058" s="13">
        <f t="shared" si="193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4"/>
        <v>2.022322</v>
      </c>
      <c r="P2059" s="8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3">
        <f t="shared" si="192"/>
        <v>42396.494583333333</v>
      </c>
      <c r="T2059" s="13">
        <f t="shared" si="193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4"/>
        <v>1.6828125</v>
      </c>
      <c r="P2060" s="8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3">
        <f t="shared" si="192"/>
        <v>42026.370717592596</v>
      </c>
      <c r="T2060" s="13">
        <f t="shared" si="193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4"/>
        <v>1.4345666666666668</v>
      </c>
      <c r="P2061" s="8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3">
        <f t="shared" si="192"/>
        <v>42361.602476851855</v>
      </c>
      <c r="T2061" s="13">
        <f t="shared" si="193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4"/>
        <v>1.964</v>
      </c>
      <c r="P2062" s="8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3">
        <f t="shared" si="192"/>
        <v>41783.642939814818</v>
      </c>
      <c r="T2062" s="13">
        <f t="shared" si="193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4"/>
        <v>1.0791999999999999</v>
      </c>
      <c r="P2063" s="8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3">
        <f t="shared" si="192"/>
        <v>42705.764513888891</v>
      </c>
      <c r="T2063" s="13">
        <f t="shared" si="193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4"/>
        <v>1.14977</v>
      </c>
      <c r="P2064" s="8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3">
        <f t="shared" si="192"/>
        <v>42423.3830787037</v>
      </c>
      <c r="T2064" s="13">
        <f t="shared" si="193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4"/>
        <v>1.4804999999999999</v>
      </c>
      <c r="P2065" s="8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3">
        <f t="shared" si="192"/>
        <v>42472.73265046296</v>
      </c>
      <c r="T2065" s="13">
        <f t="shared" si="193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4"/>
        <v>1.9116676082790633</v>
      </c>
      <c r="P2066" s="8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3">
        <f t="shared" si="192"/>
        <v>41389.364849537036</v>
      </c>
      <c r="T2066" s="13">
        <f t="shared" si="193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4"/>
        <v>1.99215125</v>
      </c>
      <c r="P2067" s="8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3">
        <f t="shared" si="192"/>
        <v>41603.333668981482</v>
      </c>
      <c r="T2067" s="13">
        <f t="shared" si="193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4"/>
        <v>2.1859999999999999</v>
      </c>
      <c r="P2068" s="8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3">
        <f t="shared" si="192"/>
        <v>41844.771793981483</v>
      </c>
      <c r="T2068" s="13">
        <f t="shared" si="193"/>
        <v>41874.771793981483</v>
      </c>
    </row>
    <row r="2069" spans="1:20" ht="28.8" x14ac:dyDescent="0.55000000000000004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4"/>
        <v>1.2686868686868686</v>
      </c>
      <c r="P2069" s="8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3">
        <f t="shared" si="192"/>
        <v>42115.853888888887</v>
      </c>
      <c r="T2069" s="13">
        <f t="shared" si="193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4"/>
        <v>1.0522388</v>
      </c>
      <c r="P2070" s="8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3">
        <f t="shared" si="192"/>
        <v>42633.841608796298</v>
      </c>
      <c r="T2070" s="13">
        <f t="shared" si="193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4"/>
        <v>1.2840666000000001</v>
      </c>
      <c r="P2071" s="8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3">
        <f t="shared" si="192"/>
        <v>42340.972118055557</v>
      </c>
      <c r="T2071" s="13">
        <f t="shared" si="193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4"/>
        <v>3.1732719999999999</v>
      </c>
      <c r="P2072" s="8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3">
        <f t="shared" si="192"/>
        <v>42519.6565162037</v>
      </c>
      <c r="T2072" s="13">
        <f t="shared" si="193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4"/>
        <v>2.8073000000000001</v>
      </c>
      <c r="P2073" s="8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3">
        <f t="shared" si="192"/>
        <v>42600.278749999998</v>
      </c>
      <c r="T2073" s="13">
        <f t="shared" si="193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4"/>
        <v>1.1073146853146854</v>
      </c>
      <c r="P2074" s="8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3">
        <f t="shared" si="192"/>
        <v>42467.581388888888</v>
      </c>
      <c r="T2074" s="13">
        <f t="shared" si="193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4"/>
        <v>1.5260429999999998</v>
      </c>
      <c r="P2075" s="8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3">
        <f t="shared" si="192"/>
        <v>42087.668032407411</v>
      </c>
      <c r="T2075" s="13">
        <f t="shared" si="193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4"/>
        <v>1.0249999999999999</v>
      </c>
      <c r="P2076" s="8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3">
        <f t="shared" si="192"/>
        <v>42466.826180555552</v>
      </c>
      <c r="T2076" s="13">
        <f t="shared" si="193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4"/>
        <v>16.783738373837384</v>
      </c>
      <c r="P2077" s="8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3">
        <f t="shared" si="192"/>
        <v>41450.681574074071</v>
      </c>
      <c r="T2077" s="13">
        <f t="shared" si="193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4"/>
        <v>5.4334915642458101</v>
      </c>
      <c r="P2078" s="8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3">
        <f t="shared" si="192"/>
        <v>41803.880659722221</v>
      </c>
      <c r="T2078" s="13">
        <f t="shared" si="193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4"/>
        <v>1.1550800000000001</v>
      </c>
      <c r="P2079" s="8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3">
        <f t="shared" si="192"/>
        <v>42103.042546296296</v>
      </c>
      <c r="T2079" s="13">
        <f t="shared" si="193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4"/>
        <v>1.3120499999999999</v>
      </c>
      <c r="P2080" s="8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3">
        <f t="shared" si="192"/>
        <v>42692.771493055552</v>
      </c>
      <c r="T2080" s="13">
        <f t="shared" si="193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4"/>
        <v>2.8816999999999999</v>
      </c>
      <c r="P2081" s="8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3">
        <f t="shared" si="192"/>
        <v>42150.71056712963</v>
      </c>
      <c r="T2081" s="13">
        <f t="shared" si="193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4"/>
        <v>5.0780000000000003</v>
      </c>
      <c r="P2082" s="8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3">
        <f t="shared" si="192"/>
        <v>42289.957175925927</v>
      </c>
      <c r="T2082" s="13">
        <f t="shared" si="193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4"/>
        <v>1.1457142857142857</v>
      </c>
      <c r="P2083" s="8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3">
        <f t="shared" si="192"/>
        <v>41004.156886574077</v>
      </c>
      <c r="T2083" s="13">
        <f t="shared" si="193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4"/>
        <v>1.1073333333333333</v>
      </c>
      <c r="P2084" s="8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3">
        <f t="shared" si="192"/>
        <v>40811.120324074072</v>
      </c>
      <c r="T2084" s="13">
        <f t="shared" si="193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4"/>
        <v>1.1333333333333333</v>
      </c>
      <c r="P2085" s="8">
        <f t="shared" si="195"/>
        <v>34</v>
      </c>
      <c r="Q2085" t="str">
        <f t="shared" si="196"/>
        <v>music</v>
      </c>
      <c r="R2085" t="str">
        <f t="shared" si="197"/>
        <v>indie rock</v>
      </c>
      <c r="S2085" s="13">
        <f t="shared" si="192"/>
        <v>41034.72216435185</v>
      </c>
      <c r="T2085" s="13">
        <f t="shared" si="193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4"/>
        <v>1.0833333333333333</v>
      </c>
      <c r="P2086" s="8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3">
        <f t="shared" si="192"/>
        <v>41731.833124999997</v>
      </c>
      <c r="T2086" s="13">
        <f t="shared" si="193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4"/>
        <v>1.2353333333333334</v>
      </c>
      <c r="P2087" s="8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3">
        <f t="shared" si="192"/>
        <v>41075.835497685184</v>
      </c>
      <c r="T2087" s="13">
        <f t="shared" si="193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4"/>
        <v>1.0069999999999999</v>
      </c>
      <c r="P2088" s="8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3">
        <f t="shared" si="192"/>
        <v>40860.67050925926</v>
      </c>
      <c r="T2088" s="13">
        <f t="shared" si="193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4"/>
        <v>1.0353333333333334</v>
      </c>
      <c r="P2089" s="8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3">
        <f t="shared" si="192"/>
        <v>40764.204375000001</v>
      </c>
      <c r="T2089" s="13">
        <f t="shared" si="193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4"/>
        <v>1.1551066666666667</v>
      </c>
      <c r="P2090" s="8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3">
        <f t="shared" si="192"/>
        <v>40395.714722222219</v>
      </c>
      <c r="T2090" s="13">
        <f t="shared" si="193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4"/>
        <v>1.2040040000000001</v>
      </c>
      <c r="P2091" s="8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3">
        <f t="shared" si="192"/>
        <v>41453.076319444444</v>
      </c>
      <c r="T2091" s="13">
        <f t="shared" si="193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4"/>
        <v>1.1504037499999999</v>
      </c>
      <c r="P2092" s="8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3">
        <f t="shared" si="192"/>
        <v>41299.381423611114</v>
      </c>
      <c r="T2092" s="13">
        <f t="shared" si="193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4"/>
        <v>1.2046777777777777</v>
      </c>
      <c r="P2093" s="8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3">
        <f t="shared" si="192"/>
        <v>40555.322662037033</v>
      </c>
      <c r="T2093" s="13">
        <f t="shared" si="193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4"/>
        <v>1.0128333333333333</v>
      </c>
      <c r="P2094" s="8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3">
        <f t="shared" si="192"/>
        <v>40763.707546296297</v>
      </c>
      <c r="T2094" s="13">
        <f t="shared" si="193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4"/>
        <v>1.0246666666666666</v>
      </c>
      <c r="P2095" s="8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3">
        <f t="shared" si="192"/>
        <v>41205.854537037041</v>
      </c>
      <c r="T2095" s="13">
        <f t="shared" si="193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4"/>
        <v>1.2054285714285715</v>
      </c>
      <c r="P2096" s="8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3">
        <f t="shared" si="192"/>
        <v>40939.02002314815</v>
      </c>
      <c r="T2096" s="13">
        <f t="shared" si="193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4"/>
        <v>1</v>
      </c>
      <c r="P2097" s="8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3">
        <f t="shared" si="192"/>
        <v>40758.733483796292</v>
      </c>
      <c r="T2097" s="13">
        <f t="shared" si="193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4"/>
        <v>1.0166666666666666</v>
      </c>
      <c r="P2098" s="8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3">
        <f t="shared" si="192"/>
        <v>41192.758506944447</v>
      </c>
      <c r="T2098" s="13">
        <f t="shared" si="193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4"/>
        <v>1</v>
      </c>
      <c r="P2099" s="8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3">
        <f t="shared" si="192"/>
        <v>40818.58489583333</v>
      </c>
      <c r="T2099" s="13">
        <f t="shared" si="193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4"/>
        <v>1.0033333333333334</v>
      </c>
      <c r="P2100" s="8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3">
        <f t="shared" si="192"/>
        <v>40946.11383101852</v>
      </c>
      <c r="T2100" s="13">
        <f t="shared" si="193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4"/>
        <v>1.3236666666666668</v>
      </c>
      <c r="P2101" s="8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3">
        <f t="shared" si="192"/>
        <v>42173.746342592596</v>
      </c>
      <c r="T2101" s="13">
        <f t="shared" si="193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4"/>
        <v>1.3666666666666667</v>
      </c>
      <c r="P2102" s="8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3">
        <f t="shared" si="192"/>
        <v>41074.834965277776</v>
      </c>
      <c r="T2102" s="13">
        <f t="shared" si="193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4"/>
        <v>1.1325000000000001</v>
      </c>
      <c r="P2103" s="8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3">
        <f t="shared" si="192"/>
        <v>40892.149467592593</v>
      </c>
      <c r="T2103" s="13">
        <f t="shared" si="193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4"/>
        <v>1.36</v>
      </c>
      <c r="P2104" s="8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3">
        <f t="shared" si="192"/>
        <v>40638.868611111109</v>
      </c>
      <c r="T2104" s="13">
        <f t="shared" si="193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4"/>
        <v>1.4612318374694613</v>
      </c>
      <c r="P2105" s="8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3">
        <f t="shared" si="192"/>
        <v>41192.754942129628</v>
      </c>
      <c r="T2105" s="13">
        <f t="shared" si="193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4"/>
        <v>1.2949999999999999</v>
      </c>
      <c r="P2106" s="8">
        <f t="shared" si="195"/>
        <v>28</v>
      </c>
      <c r="Q2106" t="str">
        <f t="shared" si="196"/>
        <v>music</v>
      </c>
      <c r="R2106" t="str">
        <f t="shared" si="197"/>
        <v>indie rock</v>
      </c>
      <c r="S2106" s="13">
        <f t="shared" si="192"/>
        <v>41394.074467592596</v>
      </c>
      <c r="T2106" s="13">
        <f t="shared" si="193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4"/>
        <v>2.54</v>
      </c>
      <c r="P2107" s="8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3">
        <f t="shared" si="192"/>
        <v>41951.788807870369</v>
      </c>
      <c r="T2107" s="13">
        <f t="shared" si="193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4"/>
        <v>1.0704545454545455</v>
      </c>
      <c r="P2108" s="8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3">
        <f t="shared" si="192"/>
        <v>41270.21497685185</v>
      </c>
      <c r="T2108" s="13">
        <f t="shared" si="193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4"/>
        <v>1.0773299999999999</v>
      </c>
      <c r="P2109" s="8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3">
        <f t="shared" si="192"/>
        <v>41934.71056712963</v>
      </c>
      <c r="T2109" s="13">
        <f t="shared" si="193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4"/>
        <v>1.0731250000000001</v>
      </c>
      <c r="P2110" s="8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3">
        <f t="shared" si="192"/>
        <v>41135.175694444442</v>
      </c>
      <c r="T2110" s="13">
        <f t="shared" si="193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4"/>
        <v>1.06525</v>
      </c>
      <c r="P2111" s="8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3">
        <f t="shared" si="192"/>
        <v>42160.708530092597</v>
      </c>
      <c r="T2111" s="13">
        <f t="shared" si="193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4"/>
        <v>1.0035000000000001</v>
      </c>
      <c r="P2112" s="8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3">
        <f t="shared" si="192"/>
        <v>41759.670937499999</v>
      </c>
      <c r="T2112" s="13">
        <f t="shared" si="193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4"/>
        <v>1.0649999999999999</v>
      </c>
      <c r="P2113" s="8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3">
        <f t="shared" si="192"/>
        <v>40703.197048611109</v>
      </c>
      <c r="T2113" s="13">
        <f t="shared" si="193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4"/>
        <v>1</v>
      </c>
      <c r="P2114" s="8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3">
        <f t="shared" ref="S2114:S2177" si="198">(((J2114/60)/60)/24)+DATE(1970,1,1)</f>
        <v>41365.928159722222</v>
      </c>
      <c r="T2114" s="13">
        <f t="shared" ref="T2114:T2177" si="199">(((I2114/60)/60)/24)+DATE(1970,1,1)</f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0">E2115/D2115</f>
        <v>1.0485714285714285</v>
      </c>
      <c r="P2115" s="8">
        <f t="shared" ref="P2115:P2178" si="201">E2115/L2115</f>
        <v>68.598130841121488</v>
      </c>
      <c r="Q2115" t="str">
        <f t="shared" ref="Q2115:Q2178" si="202">LEFT(N2115,FIND("/",N2115)-1)</f>
        <v>music</v>
      </c>
      <c r="R2115" t="str">
        <f t="shared" ref="R2115:R2178" si="203">RIGHT(N2115,LEN(N2115)-FIND("/",N2115))</f>
        <v>indie rock</v>
      </c>
      <c r="S2115" s="13">
        <f t="shared" si="198"/>
        <v>41870.86546296296</v>
      </c>
      <c r="T2115" s="13">
        <f t="shared" si="199"/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0"/>
        <v>1.0469999999999999</v>
      </c>
      <c r="P2116" s="8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3">
        <f t="shared" si="198"/>
        <v>40458.815625000003</v>
      </c>
      <c r="T2116" s="13">
        <f t="shared" si="199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0"/>
        <v>2.2566666666666668</v>
      </c>
      <c r="P2117" s="8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3">
        <f t="shared" si="198"/>
        <v>40564.081030092595</v>
      </c>
      <c r="T2117" s="13">
        <f t="shared" si="199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0"/>
        <v>1.0090416666666666</v>
      </c>
      <c r="P2118" s="8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3">
        <f t="shared" si="198"/>
        <v>41136.777812500004</v>
      </c>
      <c r="T2118" s="13">
        <f t="shared" si="199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0"/>
        <v>1.4775</v>
      </c>
      <c r="P2119" s="8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3">
        <f t="shared" si="198"/>
        <v>42290.059594907405</v>
      </c>
      <c r="T2119" s="13">
        <f t="shared" si="199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0"/>
        <v>1.3461099999999999</v>
      </c>
      <c r="P2120" s="8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3">
        <f t="shared" si="198"/>
        <v>40718.839537037034</v>
      </c>
      <c r="T2120" s="13">
        <f t="shared" si="199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0"/>
        <v>1.0075000000000001</v>
      </c>
      <c r="P2121" s="8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3">
        <f t="shared" si="198"/>
        <v>41107.130150462966</v>
      </c>
      <c r="T2121" s="13">
        <f t="shared" si="199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0"/>
        <v>1.00880375</v>
      </c>
      <c r="P2122" s="8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3">
        <f t="shared" si="198"/>
        <v>41591.964537037034</v>
      </c>
      <c r="T2122" s="13">
        <f t="shared" si="199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0"/>
        <v>5.6800000000000002E-3</v>
      </c>
      <c r="P2123" s="8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3">
        <f t="shared" si="198"/>
        <v>42716.7424537037</v>
      </c>
      <c r="T2123" s="13">
        <f t="shared" si="199"/>
        <v>42746.7424537037</v>
      </c>
    </row>
    <row r="2124" spans="1:20" ht="28.8" x14ac:dyDescent="0.55000000000000004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0"/>
        <v>3.875E-3</v>
      </c>
      <c r="P2124" s="8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3">
        <f t="shared" si="198"/>
        <v>42712.300567129627</v>
      </c>
      <c r="T2124" s="13">
        <f t="shared" si="199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0"/>
        <v>0.1</v>
      </c>
      <c r="P2125" s="8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3">
        <f t="shared" si="198"/>
        <v>40198.424849537041</v>
      </c>
      <c r="T2125" s="13">
        <f t="shared" si="199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0"/>
        <v>0.10454545454545454</v>
      </c>
      <c r="P2126" s="8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3">
        <f t="shared" si="198"/>
        <v>40464.028182870366</v>
      </c>
      <c r="T2126" s="13">
        <f t="shared" si="199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0"/>
        <v>1.4200000000000001E-2</v>
      </c>
      <c r="P2127" s="8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3">
        <f t="shared" si="198"/>
        <v>42191.023530092592</v>
      </c>
      <c r="T2127" s="13">
        <f t="shared" si="199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0"/>
        <v>5.0000000000000001E-4</v>
      </c>
      <c r="P2128" s="8">
        <f t="shared" si="201"/>
        <v>5</v>
      </c>
      <c r="Q2128" t="str">
        <f t="shared" si="202"/>
        <v>games</v>
      </c>
      <c r="R2128" t="str">
        <f t="shared" si="203"/>
        <v>video games</v>
      </c>
      <c r="S2128" s="13">
        <f t="shared" si="198"/>
        <v>41951.973229166666</v>
      </c>
      <c r="T2128" s="13">
        <f t="shared" si="199"/>
        <v>41981.973229166666</v>
      </c>
    </row>
    <row r="2129" spans="1:20" x14ac:dyDescent="0.55000000000000004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0"/>
        <v>0.28842857142857142</v>
      </c>
      <c r="P2129" s="8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3">
        <f t="shared" si="198"/>
        <v>42045.50535879629</v>
      </c>
      <c r="T2129" s="13">
        <f t="shared" si="199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0"/>
        <v>1.6666666666666668E-3</v>
      </c>
      <c r="P2130" s="8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3">
        <f t="shared" si="198"/>
        <v>41843.772789351853</v>
      </c>
      <c r="T2130" s="13">
        <f t="shared" si="199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0"/>
        <v>0.11799999999999999</v>
      </c>
      <c r="P2131" s="8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3">
        <f t="shared" si="198"/>
        <v>42409.024305555555</v>
      </c>
      <c r="T2131" s="13">
        <f t="shared" si="199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0"/>
        <v>2.0238095238095236E-3</v>
      </c>
      <c r="P2132" s="8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3">
        <f t="shared" si="198"/>
        <v>41832.086377314816</v>
      </c>
      <c r="T2132" s="13">
        <f t="shared" si="199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0"/>
        <v>0.05</v>
      </c>
      <c r="P2133" s="8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3">
        <f t="shared" si="198"/>
        <v>42167.207071759258</v>
      </c>
      <c r="T2133" s="13">
        <f t="shared" si="199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0"/>
        <v>2.1129899999999997E-2</v>
      </c>
      <c r="P2134" s="8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3">
        <f t="shared" si="198"/>
        <v>41643.487175925926</v>
      </c>
      <c r="T2134" s="13">
        <f t="shared" si="199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0"/>
        <v>1.6E-2</v>
      </c>
      <c r="P2135" s="8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3">
        <f t="shared" si="198"/>
        <v>40619.097210648149</v>
      </c>
      <c r="T2135" s="13">
        <f t="shared" si="199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0"/>
        <v>1.7333333333333333E-2</v>
      </c>
      <c r="P2136" s="8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3">
        <f t="shared" si="198"/>
        <v>41361.886469907404</v>
      </c>
      <c r="T2136" s="13">
        <f t="shared" si="199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0"/>
        <v>9.5600000000000004E-2</v>
      </c>
      <c r="P2137" s="8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3">
        <f t="shared" si="198"/>
        <v>41156.963344907403</v>
      </c>
      <c r="T2137" s="13">
        <f t="shared" si="199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0"/>
        <v>5.9612499999999998E-4</v>
      </c>
      <c r="P2138" s="8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3">
        <f t="shared" si="198"/>
        <v>41536.509097222224</v>
      </c>
      <c r="T2138" s="13">
        <f t="shared" si="199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0"/>
        <v>0.28405999999999998</v>
      </c>
      <c r="P2139" s="8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3">
        <f t="shared" si="198"/>
        <v>41948.771168981482</v>
      </c>
      <c r="T2139" s="13">
        <f t="shared" si="199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0"/>
        <v>0.128</v>
      </c>
      <c r="P2140" s="8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3">
        <f t="shared" si="198"/>
        <v>41557.013182870374</v>
      </c>
      <c r="T2140" s="13">
        <f t="shared" si="199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0"/>
        <v>5.4199999999999998E-2</v>
      </c>
      <c r="P2141" s="8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3">
        <f t="shared" si="198"/>
        <v>42647.750092592592</v>
      </c>
      <c r="T2141" s="13">
        <f t="shared" si="199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0"/>
        <v>1.1199999999999999E-3</v>
      </c>
      <c r="P2142" s="8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3">
        <f t="shared" si="198"/>
        <v>41255.833611111113</v>
      </c>
      <c r="T2142" s="13">
        <f t="shared" si="199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0"/>
        <v>0</v>
      </c>
      <c r="P2143" s="8" t="e">
        <f t="shared" si="201"/>
        <v>#DIV/0!</v>
      </c>
      <c r="Q2143" t="str">
        <f t="shared" si="202"/>
        <v>games</v>
      </c>
      <c r="R2143" t="str">
        <f t="shared" si="203"/>
        <v>video games</v>
      </c>
      <c r="S2143" s="13">
        <f t="shared" si="198"/>
        <v>41927.235636574071</v>
      </c>
      <c r="T2143" s="13">
        <f t="shared" si="199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0"/>
        <v>5.7238095238095241E-2</v>
      </c>
      <c r="P2144" s="8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3">
        <f t="shared" si="198"/>
        <v>42340.701504629629</v>
      </c>
      <c r="T2144" s="13">
        <f t="shared" si="199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0"/>
        <v>0.1125</v>
      </c>
      <c r="P2145" s="8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3">
        <f t="shared" si="198"/>
        <v>40332.886712962965</v>
      </c>
      <c r="T2145" s="13">
        <f t="shared" si="199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0"/>
        <v>1.7098591549295775E-2</v>
      </c>
      <c r="P2146" s="8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3">
        <f t="shared" si="198"/>
        <v>41499.546759259261</v>
      </c>
      <c r="T2146" s="13">
        <f t="shared" si="199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0"/>
        <v>0.30433333333333334</v>
      </c>
      <c r="P2147" s="8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3">
        <f t="shared" si="198"/>
        <v>41575.237430555557</v>
      </c>
      <c r="T2147" s="13">
        <f t="shared" si="199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0"/>
        <v>2.0000000000000001E-4</v>
      </c>
      <c r="P2148" s="8">
        <f t="shared" si="201"/>
        <v>1</v>
      </c>
      <c r="Q2148" t="str">
        <f t="shared" si="202"/>
        <v>games</v>
      </c>
      <c r="R2148" t="str">
        <f t="shared" si="203"/>
        <v>video games</v>
      </c>
      <c r="S2148" s="13">
        <f t="shared" si="198"/>
        <v>42397.679513888885</v>
      </c>
      <c r="T2148" s="13">
        <f t="shared" si="199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0"/>
        <v>6.9641025641025639E-3</v>
      </c>
      <c r="P2149" s="8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3">
        <f t="shared" si="198"/>
        <v>41927.295694444445</v>
      </c>
      <c r="T2149" s="13">
        <f t="shared" si="199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0"/>
        <v>0.02</v>
      </c>
      <c r="P2150" s="8">
        <f t="shared" si="201"/>
        <v>1</v>
      </c>
      <c r="Q2150" t="str">
        <f t="shared" si="202"/>
        <v>games</v>
      </c>
      <c r="R2150" t="str">
        <f t="shared" si="203"/>
        <v>video games</v>
      </c>
      <c r="S2150" s="13">
        <f t="shared" si="198"/>
        <v>42066.733587962968</v>
      </c>
      <c r="T2150" s="13">
        <f t="shared" si="199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0"/>
        <v>0</v>
      </c>
      <c r="P2151" s="8" t="e">
        <f t="shared" si="201"/>
        <v>#DIV/0!</v>
      </c>
      <c r="Q2151" t="str">
        <f t="shared" si="202"/>
        <v>games</v>
      </c>
      <c r="R2151" t="str">
        <f t="shared" si="203"/>
        <v>video games</v>
      </c>
      <c r="S2151" s="13">
        <f t="shared" si="198"/>
        <v>40355.024953703702</v>
      </c>
      <c r="T2151" s="13">
        <f t="shared" si="199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0"/>
        <v>8.0999999999999996E-3</v>
      </c>
      <c r="P2152" s="8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3">
        <f t="shared" si="198"/>
        <v>42534.284710648149</v>
      </c>
      <c r="T2152" s="13">
        <f t="shared" si="199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0"/>
        <v>2.6222222222222224E-3</v>
      </c>
      <c r="P2153" s="8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3">
        <f t="shared" si="198"/>
        <v>42520.847384259265</v>
      </c>
      <c r="T2153" s="13">
        <f t="shared" si="199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0"/>
        <v>1.6666666666666668E-3</v>
      </c>
      <c r="P2154" s="8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3">
        <f t="shared" si="198"/>
        <v>41683.832280092596</v>
      </c>
      <c r="T2154" s="13">
        <f t="shared" si="199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0"/>
        <v>9.1244548809124457E-5</v>
      </c>
      <c r="P2155" s="8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3">
        <f t="shared" si="198"/>
        <v>41974.911087962959</v>
      </c>
      <c r="T2155" s="13">
        <f t="shared" si="199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0"/>
        <v>8.0000000000000002E-3</v>
      </c>
      <c r="P2156" s="8">
        <f t="shared" si="201"/>
        <v>1</v>
      </c>
      <c r="Q2156" t="str">
        <f t="shared" si="202"/>
        <v>games</v>
      </c>
      <c r="R2156" t="str">
        <f t="shared" si="203"/>
        <v>video games</v>
      </c>
      <c r="S2156" s="13">
        <f t="shared" si="198"/>
        <v>41647.632256944446</v>
      </c>
      <c r="T2156" s="13">
        <f t="shared" si="199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0"/>
        <v>2.3E-2</v>
      </c>
      <c r="P2157" s="8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3">
        <f t="shared" si="198"/>
        <v>42430.747511574074</v>
      </c>
      <c r="T2157" s="13">
        <f t="shared" si="199"/>
        <v>42460.70584490741</v>
      </c>
    </row>
    <row r="2158" spans="1:20" ht="28.8" x14ac:dyDescent="0.55000000000000004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0"/>
        <v>2.6660714285714284E-2</v>
      </c>
      <c r="P2158" s="8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3">
        <f t="shared" si="198"/>
        <v>41488.85423611111</v>
      </c>
      <c r="T2158" s="13">
        <f t="shared" si="199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0"/>
        <v>0.28192</v>
      </c>
      <c r="P2159" s="8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3">
        <f t="shared" si="198"/>
        <v>42694.98128472222</v>
      </c>
      <c r="T2159" s="13">
        <f t="shared" si="199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0"/>
        <v>6.5900366666666668E-2</v>
      </c>
      <c r="P2160" s="8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3">
        <f t="shared" si="198"/>
        <v>41264.853865740741</v>
      </c>
      <c r="T2160" s="13">
        <f t="shared" si="199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0"/>
        <v>7.2222222222222219E-3</v>
      </c>
      <c r="P2161" s="8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3">
        <f t="shared" si="198"/>
        <v>40710.731180555551</v>
      </c>
      <c r="T2161" s="13">
        <f t="shared" si="199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0"/>
        <v>8.5000000000000006E-3</v>
      </c>
      <c r="P2162" s="8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3">
        <f t="shared" si="198"/>
        <v>41018.711863425924</v>
      </c>
      <c r="T2162" s="13">
        <f t="shared" si="199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0"/>
        <v>1.1575</v>
      </c>
      <c r="P2163" s="8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3">
        <f t="shared" si="198"/>
        <v>42240.852534722217</v>
      </c>
      <c r="T2163" s="13">
        <f t="shared" si="199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0"/>
        <v>1.1226666666666667</v>
      </c>
      <c r="P2164" s="8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3">
        <f t="shared" si="198"/>
        <v>41813.766099537039</v>
      </c>
      <c r="T2164" s="13">
        <f t="shared" si="199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0"/>
        <v>1.3220000000000001</v>
      </c>
      <c r="P2165" s="8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3">
        <f t="shared" si="198"/>
        <v>42111.899537037039</v>
      </c>
      <c r="T2165" s="13">
        <f t="shared" si="199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0"/>
        <v>1.0263636363636364</v>
      </c>
      <c r="P2166" s="8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3">
        <f t="shared" si="198"/>
        <v>42515.71775462963</v>
      </c>
      <c r="T2166" s="13">
        <f t="shared" si="199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0"/>
        <v>1.3864000000000001</v>
      </c>
      <c r="P2167" s="8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3">
        <f t="shared" si="198"/>
        <v>42438.667071759264</v>
      </c>
      <c r="T2167" s="13">
        <f t="shared" si="199"/>
        <v>42468.625405092593</v>
      </c>
    </row>
    <row r="2168" spans="1:20" ht="43.2" x14ac:dyDescent="0.55000000000000004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0"/>
        <v>1.466</v>
      </c>
      <c r="P2168" s="8">
        <f t="shared" si="201"/>
        <v>91.625</v>
      </c>
      <c r="Q2168" t="str">
        <f t="shared" si="202"/>
        <v>music</v>
      </c>
      <c r="R2168" t="str">
        <f t="shared" si="203"/>
        <v>rock</v>
      </c>
      <c r="S2168" s="13">
        <f t="shared" si="198"/>
        <v>41933.838171296295</v>
      </c>
      <c r="T2168" s="13">
        <f t="shared" si="199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0"/>
        <v>1.2</v>
      </c>
      <c r="P2169" s="8">
        <f t="shared" si="201"/>
        <v>22.5</v>
      </c>
      <c r="Q2169" t="str">
        <f t="shared" si="202"/>
        <v>music</v>
      </c>
      <c r="R2169" t="str">
        <f t="shared" si="203"/>
        <v>rock</v>
      </c>
      <c r="S2169" s="13">
        <f t="shared" si="198"/>
        <v>41153.066400462965</v>
      </c>
      <c r="T2169" s="13">
        <f t="shared" si="199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0"/>
        <v>1.215816111111111</v>
      </c>
      <c r="P2170" s="8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3">
        <f t="shared" si="198"/>
        <v>42745.600243055553</v>
      </c>
      <c r="T2170" s="13">
        <f t="shared" si="199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0"/>
        <v>1</v>
      </c>
      <c r="P2171" s="8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3">
        <f t="shared" si="198"/>
        <v>42793.700821759259</v>
      </c>
      <c r="T2171" s="13">
        <f t="shared" si="199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0"/>
        <v>1.8085714285714285</v>
      </c>
      <c r="P2172" s="8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3">
        <f t="shared" si="198"/>
        <v>42198.750254629631</v>
      </c>
      <c r="T2172" s="13">
        <f t="shared" si="199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0"/>
        <v>1.0607500000000001</v>
      </c>
      <c r="P2173" s="8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3">
        <f t="shared" si="198"/>
        <v>42141.95711805555</v>
      </c>
      <c r="T2173" s="13">
        <f t="shared" si="199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0"/>
        <v>1</v>
      </c>
      <c r="P2174" s="8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3">
        <f t="shared" si="198"/>
        <v>42082.580092592587</v>
      </c>
      <c r="T2174" s="13">
        <f t="shared" si="199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0"/>
        <v>1.2692857142857144</v>
      </c>
      <c r="P2175" s="8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3">
        <f t="shared" si="198"/>
        <v>41495.692627314813</v>
      </c>
      <c r="T2175" s="13">
        <f t="shared" si="199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0"/>
        <v>1.0297499999999999</v>
      </c>
      <c r="P2176" s="8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3">
        <f t="shared" si="198"/>
        <v>42465.542905092589</v>
      </c>
      <c r="T2176" s="13">
        <f t="shared" si="199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0"/>
        <v>2.5</v>
      </c>
      <c r="P2177" s="8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3">
        <f t="shared" si="198"/>
        <v>42565.009097222224</v>
      </c>
      <c r="T2177" s="13">
        <f t="shared" si="199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0"/>
        <v>1.2602</v>
      </c>
      <c r="P2178" s="8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3">
        <f t="shared" ref="S2178:S2241" si="204">(((J2178/60)/60)/24)+DATE(1970,1,1)</f>
        <v>42096.633206018523</v>
      </c>
      <c r="T2178" s="13">
        <f t="shared" ref="T2178:T2241" si="205">(((I2178/60)/60)/24)+DATE(1970,1,1)</f>
        <v>42126.633206018523</v>
      </c>
    </row>
    <row r="2179" spans="1:20" ht="43.2" x14ac:dyDescent="0.55000000000000004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6">E2179/D2179</f>
        <v>1.0012000000000001</v>
      </c>
      <c r="P2179" s="8">
        <f t="shared" ref="P2179:P2242" si="207">E2179/L2179</f>
        <v>65.868421052631575</v>
      </c>
      <c r="Q2179" t="str">
        <f t="shared" ref="Q2179:Q2242" si="208">LEFT(N2179,FIND("/",N2179)-1)</f>
        <v>music</v>
      </c>
      <c r="R2179" t="str">
        <f t="shared" ref="R2179:R2242" si="209">RIGHT(N2179,LEN(N2179)-FIND("/",N2179))</f>
        <v>rock</v>
      </c>
      <c r="S2179" s="13">
        <f t="shared" si="204"/>
        <v>42502.250775462962</v>
      </c>
      <c r="T2179" s="13">
        <f t="shared" si="205"/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6"/>
        <v>1.3864000000000001</v>
      </c>
      <c r="P2180" s="8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3">
        <f t="shared" si="204"/>
        <v>42723.63653935185</v>
      </c>
      <c r="T2180" s="13">
        <f t="shared" si="205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6"/>
        <v>1.6140000000000001</v>
      </c>
      <c r="P2181" s="8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3">
        <f t="shared" si="204"/>
        <v>42075.171203703707</v>
      </c>
      <c r="T2181" s="13">
        <f t="shared" si="205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6"/>
        <v>1.071842</v>
      </c>
      <c r="P2182" s="8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3">
        <f t="shared" si="204"/>
        <v>42279.669768518521</v>
      </c>
      <c r="T2182" s="13">
        <f t="shared" si="205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6"/>
        <v>1.5309999999999999</v>
      </c>
      <c r="P2183" s="8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3">
        <f t="shared" si="204"/>
        <v>42773.005243055552</v>
      </c>
      <c r="T2183" s="13">
        <f t="shared" si="205"/>
        <v>42787.005243055552</v>
      </c>
    </row>
    <row r="2184" spans="1:20" ht="28.8" x14ac:dyDescent="0.55000000000000004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6"/>
        <v>5.2416666666666663</v>
      </c>
      <c r="P2184" s="8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3">
        <f t="shared" si="204"/>
        <v>41879.900752314818</v>
      </c>
      <c r="T2184" s="13">
        <f t="shared" si="205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6"/>
        <v>4.8927777777777779</v>
      </c>
      <c r="P2185" s="8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3">
        <f t="shared" si="204"/>
        <v>42745.365474537044</v>
      </c>
      <c r="T2185" s="13">
        <f t="shared" si="205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6"/>
        <v>2.8473999999999999</v>
      </c>
      <c r="P2186" s="8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3">
        <f t="shared" si="204"/>
        <v>42380.690289351856</v>
      </c>
      <c r="T2186" s="13">
        <f t="shared" si="205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6"/>
        <v>18.569700000000001</v>
      </c>
      <c r="P2187" s="8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3">
        <f t="shared" si="204"/>
        <v>41319.349988425929</v>
      </c>
      <c r="T2187" s="13">
        <f t="shared" si="205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6"/>
        <v>1.0967499999999999</v>
      </c>
      <c r="P2188" s="8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3">
        <f t="shared" si="204"/>
        <v>42583.615081018521</v>
      </c>
      <c r="T2188" s="13">
        <f t="shared" si="205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6"/>
        <v>10.146425000000001</v>
      </c>
      <c r="P2189" s="8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3">
        <f t="shared" si="204"/>
        <v>42068.209097222221</v>
      </c>
      <c r="T2189" s="13">
        <f t="shared" si="205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6"/>
        <v>4.1217692027666546</v>
      </c>
      <c r="P2190" s="8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3">
        <f t="shared" si="204"/>
        <v>42633.586122685185</v>
      </c>
      <c r="T2190" s="13">
        <f t="shared" si="205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6"/>
        <v>5.0324999999999998</v>
      </c>
      <c r="P2191" s="8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3">
        <f t="shared" si="204"/>
        <v>42467.788194444445</v>
      </c>
      <c r="T2191" s="13">
        <f t="shared" si="205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6"/>
        <v>1.8461052631578947</v>
      </c>
      <c r="P2192" s="8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3">
        <f t="shared" si="204"/>
        <v>42417.625046296293</v>
      </c>
      <c r="T2192" s="13">
        <f t="shared" si="205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6"/>
        <v>1.1973333333333334</v>
      </c>
      <c r="P2193" s="8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3">
        <f t="shared" si="204"/>
        <v>42768.833645833336</v>
      </c>
      <c r="T2193" s="13">
        <f t="shared" si="205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6"/>
        <v>10.812401666666668</v>
      </c>
      <c r="P2194" s="8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3">
        <f t="shared" si="204"/>
        <v>42691.8512037037</v>
      </c>
      <c r="T2194" s="13">
        <f t="shared" si="205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6"/>
        <v>4.5237333333333334</v>
      </c>
      <c r="P2195" s="8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3">
        <f t="shared" si="204"/>
        <v>42664.405925925923</v>
      </c>
      <c r="T2195" s="13">
        <f t="shared" si="205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6"/>
        <v>5.3737000000000004</v>
      </c>
      <c r="P2196" s="8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3">
        <f t="shared" si="204"/>
        <v>42425.757986111115</v>
      </c>
      <c r="T2196" s="13">
        <f t="shared" si="205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6"/>
        <v>1.2032608695652174</v>
      </c>
      <c r="P2197" s="8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3">
        <f t="shared" si="204"/>
        <v>42197.771990740745</v>
      </c>
      <c r="T2197" s="13">
        <f t="shared" si="205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6"/>
        <v>1.1383571428571428</v>
      </c>
      <c r="P2198" s="8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3">
        <f t="shared" si="204"/>
        <v>42675.487291666665</v>
      </c>
      <c r="T2198" s="13">
        <f t="shared" si="205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6"/>
        <v>9.5103109999999997</v>
      </c>
      <c r="P2199" s="8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3">
        <f t="shared" si="204"/>
        <v>42033.584016203706</v>
      </c>
      <c r="T2199" s="13">
        <f t="shared" si="205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6"/>
        <v>1.3289249999999999</v>
      </c>
      <c r="P2200" s="8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3">
        <f t="shared" si="204"/>
        <v>42292.513888888891</v>
      </c>
      <c r="T2200" s="13">
        <f t="shared" si="205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6"/>
        <v>1.4697777777777778</v>
      </c>
      <c r="P2201" s="8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3">
        <f t="shared" si="204"/>
        <v>42262.416643518518</v>
      </c>
      <c r="T2201" s="13">
        <f t="shared" si="205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6"/>
        <v>5.4215</v>
      </c>
      <c r="P2202" s="8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3">
        <f t="shared" si="204"/>
        <v>42163.625787037032</v>
      </c>
      <c r="T2202" s="13">
        <f t="shared" si="205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6"/>
        <v>3.8271818181818182</v>
      </c>
      <c r="P2203" s="8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3">
        <f t="shared" si="204"/>
        <v>41276.846817129634</v>
      </c>
      <c r="T2203" s="13">
        <f t="shared" si="205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6"/>
        <v>7.0418124999999998</v>
      </c>
      <c r="P2204" s="8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3">
        <f t="shared" si="204"/>
        <v>41184.849166666667</v>
      </c>
      <c r="T2204" s="13">
        <f t="shared" si="205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6"/>
        <v>1.0954999999999999</v>
      </c>
      <c r="P2205" s="8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3">
        <f t="shared" si="204"/>
        <v>42241.85974537037</v>
      </c>
      <c r="T2205" s="13">
        <f t="shared" si="205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6"/>
        <v>1.3286666666666667</v>
      </c>
      <c r="P2206" s="8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3">
        <f t="shared" si="204"/>
        <v>41312.311562499999</v>
      </c>
      <c r="T2206" s="13">
        <f t="shared" si="205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6"/>
        <v>1.52</v>
      </c>
      <c r="P2207" s="8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3">
        <f t="shared" si="204"/>
        <v>41031.82163194444</v>
      </c>
      <c r="T2207" s="13">
        <f t="shared" si="205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6"/>
        <v>1.0272727272727273</v>
      </c>
      <c r="P2208" s="8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3">
        <f t="shared" si="204"/>
        <v>40997.257222222222</v>
      </c>
      <c r="T2208" s="13">
        <f t="shared" si="205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6"/>
        <v>1</v>
      </c>
      <c r="P2209" s="8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3">
        <f t="shared" si="204"/>
        <v>41564.194131944445</v>
      </c>
      <c r="T2209" s="13">
        <f t="shared" si="205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6"/>
        <v>1.016</v>
      </c>
      <c r="P2210" s="8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3">
        <f t="shared" si="204"/>
        <v>40946.882245370369</v>
      </c>
      <c r="T2210" s="13">
        <f t="shared" si="205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6"/>
        <v>1.508</v>
      </c>
      <c r="P2211" s="8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3">
        <f t="shared" si="204"/>
        <v>41732.479675925926</v>
      </c>
      <c r="T2211" s="13">
        <f t="shared" si="205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6"/>
        <v>1.11425</v>
      </c>
      <c r="P2212" s="8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3">
        <f t="shared" si="204"/>
        <v>40956.066087962965</v>
      </c>
      <c r="T2212" s="13">
        <f t="shared" si="205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6"/>
        <v>1.956</v>
      </c>
      <c r="P2213" s="8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3">
        <f t="shared" si="204"/>
        <v>41716.785011574073</v>
      </c>
      <c r="T2213" s="13">
        <f t="shared" si="205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6"/>
        <v>1.1438333333333333</v>
      </c>
      <c r="P2214" s="8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3">
        <f t="shared" si="204"/>
        <v>41548.747418981482</v>
      </c>
      <c r="T2214" s="13">
        <f t="shared" si="205"/>
        <v>41582.041666666664</v>
      </c>
    </row>
    <row r="2215" spans="1:20" ht="43.2" x14ac:dyDescent="0.55000000000000004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6"/>
        <v>2</v>
      </c>
      <c r="P2215" s="8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3">
        <f t="shared" si="204"/>
        <v>42109.826145833329</v>
      </c>
      <c r="T2215" s="13">
        <f t="shared" si="205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6"/>
        <v>2.9250166666666666</v>
      </c>
      <c r="P2216" s="8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3">
        <f t="shared" si="204"/>
        <v>41646.792222222226</v>
      </c>
      <c r="T2216" s="13">
        <f t="shared" si="205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6"/>
        <v>1.5636363636363637</v>
      </c>
      <c r="P2217" s="8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3">
        <f t="shared" si="204"/>
        <v>40958.717268518521</v>
      </c>
      <c r="T2217" s="13">
        <f t="shared" si="205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6"/>
        <v>1.0566666666666666</v>
      </c>
      <c r="P2218" s="8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3">
        <f t="shared" si="204"/>
        <v>42194.751678240747</v>
      </c>
      <c r="T2218" s="13">
        <f t="shared" si="205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6"/>
        <v>1.0119047619047619</v>
      </c>
      <c r="P2219" s="8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3">
        <f t="shared" si="204"/>
        <v>42299.776770833334</v>
      </c>
      <c r="T2219" s="13">
        <f t="shared" si="205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6"/>
        <v>1.2283299999999999</v>
      </c>
      <c r="P2220" s="8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3">
        <f t="shared" si="204"/>
        <v>41127.812303240738</v>
      </c>
      <c r="T2220" s="13">
        <f t="shared" si="205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6"/>
        <v>1.0149999999999999</v>
      </c>
      <c r="P2221" s="8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3">
        <f t="shared" si="204"/>
        <v>42205.718888888892</v>
      </c>
      <c r="T2221" s="13">
        <f t="shared" si="205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6"/>
        <v>1.0114285714285713</v>
      </c>
      <c r="P2222" s="8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3">
        <f t="shared" si="204"/>
        <v>41452.060601851852</v>
      </c>
      <c r="T2222" s="13">
        <f t="shared" si="205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6"/>
        <v>1.0811999999999999</v>
      </c>
      <c r="P2223" s="8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3">
        <f t="shared" si="204"/>
        <v>42452.666770833333</v>
      </c>
      <c r="T2223" s="13">
        <f t="shared" si="205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6"/>
        <v>1.6259999999999999</v>
      </c>
      <c r="P2224" s="8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3">
        <f t="shared" si="204"/>
        <v>40906.787581018521</v>
      </c>
      <c r="T2224" s="13">
        <f t="shared" si="205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6"/>
        <v>1.0580000000000001</v>
      </c>
      <c r="P2225" s="8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3">
        <f t="shared" si="204"/>
        <v>42152.640833333338</v>
      </c>
      <c r="T2225" s="13">
        <f t="shared" si="205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6"/>
        <v>2.4315000000000002</v>
      </c>
      <c r="P2226" s="8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3">
        <f t="shared" si="204"/>
        <v>42644.667534722219</v>
      </c>
      <c r="T2226" s="13">
        <f t="shared" si="205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6"/>
        <v>9.4483338095238096</v>
      </c>
      <c r="P2227" s="8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3">
        <f t="shared" si="204"/>
        <v>41873.79184027778</v>
      </c>
      <c r="T2227" s="13">
        <f t="shared" si="205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6"/>
        <v>1.0846283333333333</v>
      </c>
      <c r="P2228" s="8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3">
        <f t="shared" si="204"/>
        <v>42381.79886574074</v>
      </c>
      <c r="T2228" s="13">
        <f t="shared" si="205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6"/>
        <v>1.5737692307692308</v>
      </c>
      <c r="P2229" s="8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3">
        <f t="shared" si="204"/>
        <v>41561.807349537034</v>
      </c>
      <c r="T2229" s="13">
        <f t="shared" si="205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6"/>
        <v>11.744899999999999</v>
      </c>
      <c r="P2230" s="8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3">
        <f t="shared" si="204"/>
        <v>42202.278194444443</v>
      </c>
      <c r="T2230" s="13">
        <f t="shared" si="205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6"/>
        <v>1.7104755366949576</v>
      </c>
      <c r="P2231" s="8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3">
        <f t="shared" si="204"/>
        <v>41484.664247685185</v>
      </c>
      <c r="T2231" s="13">
        <f t="shared" si="205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6"/>
        <v>1.2595294117647058</v>
      </c>
      <c r="P2232" s="8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3">
        <f t="shared" si="204"/>
        <v>41724.881099537037</v>
      </c>
      <c r="T2232" s="13">
        <f t="shared" si="205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6"/>
        <v>12.121296000000001</v>
      </c>
      <c r="P2233" s="8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3">
        <f t="shared" si="204"/>
        <v>41423.910891203705</v>
      </c>
      <c r="T2233" s="13">
        <f t="shared" si="205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6"/>
        <v>4.9580000000000002</v>
      </c>
      <c r="P2234" s="8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3">
        <f t="shared" si="204"/>
        <v>41806.794074074074</v>
      </c>
      <c r="T2234" s="13">
        <f t="shared" si="205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6"/>
        <v>3.3203999999999998</v>
      </c>
      <c r="P2235" s="8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3">
        <f t="shared" si="204"/>
        <v>42331.378923611104</v>
      </c>
      <c r="T2235" s="13">
        <f t="shared" si="205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6"/>
        <v>11.65</v>
      </c>
      <c r="P2236" s="8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3">
        <f t="shared" si="204"/>
        <v>42710.824618055558</v>
      </c>
      <c r="T2236" s="13">
        <f t="shared" si="205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6"/>
        <v>1.5331538461538461</v>
      </c>
      <c r="P2237" s="8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3">
        <f t="shared" si="204"/>
        <v>42062.022118055553</v>
      </c>
      <c r="T2237" s="13">
        <f t="shared" si="205"/>
        <v>42091.980451388896</v>
      </c>
    </row>
    <row r="2238" spans="1:20" ht="28.8" x14ac:dyDescent="0.55000000000000004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6"/>
        <v>5.3710714285714287</v>
      </c>
      <c r="P2238" s="8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3">
        <f t="shared" si="204"/>
        <v>42371.617164351846</v>
      </c>
      <c r="T2238" s="13">
        <f t="shared" si="205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6"/>
        <v>3.5292777777777777</v>
      </c>
      <c r="P2239" s="8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3">
        <f t="shared" si="204"/>
        <v>41915.003275462965</v>
      </c>
      <c r="T2239" s="13">
        <f t="shared" si="205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6"/>
        <v>1.3740000000000001</v>
      </c>
      <c r="P2240" s="8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3">
        <f t="shared" si="204"/>
        <v>42774.621712962966</v>
      </c>
      <c r="T2240" s="13">
        <f t="shared" si="205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6"/>
        <v>1.2802667999999999</v>
      </c>
      <c r="P2241" s="8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3">
        <f t="shared" si="204"/>
        <v>41572.958495370374</v>
      </c>
      <c r="T2241" s="13">
        <f t="shared" si="205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6"/>
        <v>2.7067999999999999</v>
      </c>
      <c r="P2242" s="8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3">
        <f t="shared" ref="S2242:S2305" si="210">(((J2242/60)/60)/24)+DATE(1970,1,1)</f>
        <v>42452.825740740736</v>
      </c>
      <c r="T2242" s="13">
        <f t="shared" ref="T2242:T2305" si="211">(((I2242/60)/60)/24)+DATE(1970,1,1)</f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2">E2243/D2243</f>
        <v>8.0640000000000001</v>
      </c>
      <c r="P2243" s="8">
        <f t="shared" ref="P2243:P2306" si="213">E2243/L2243</f>
        <v>49.472392638036808</v>
      </c>
      <c r="Q2243" t="str">
        <f t="shared" ref="Q2243:Q2306" si="214">LEFT(N2243,FIND("/",N2243)-1)</f>
        <v>games</v>
      </c>
      <c r="R2243" t="str">
        <f t="shared" ref="R2243:R2306" si="215">RIGHT(N2243,LEN(N2243)-FIND("/",N2243))</f>
        <v>tabletop games</v>
      </c>
      <c r="S2243" s="13">
        <f t="shared" si="210"/>
        <v>42766.827546296292</v>
      </c>
      <c r="T2243" s="13">
        <f t="shared" si="211"/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2"/>
        <v>13.600976000000001</v>
      </c>
      <c r="P2244" s="8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3">
        <f t="shared" si="210"/>
        <v>41569.575613425928</v>
      </c>
      <c r="T2244" s="13">
        <f t="shared" si="211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2"/>
        <v>9302.5</v>
      </c>
      <c r="P2245" s="8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3">
        <f t="shared" si="210"/>
        <v>42800.751041666663</v>
      </c>
      <c r="T2245" s="13">
        <f t="shared" si="211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2"/>
        <v>3.7702</v>
      </c>
      <c r="P2246" s="8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3">
        <f t="shared" si="210"/>
        <v>42647.818819444445</v>
      </c>
      <c r="T2246" s="13">
        <f t="shared" si="211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2"/>
        <v>26.47025</v>
      </c>
      <c r="P2247" s="8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3">
        <f t="shared" si="210"/>
        <v>41660.708530092597</v>
      </c>
      <c r="T2247" s="13">
        <f t="shared" si="211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2"/>
        <v>1.0012000000000001</v>
      </c>
      <c r="P2248" s="8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3">
        <f t="shared" si="210"/>
        <v>42221.79178240741</v>
      </c>
      <c r="T2248" s="13">
        <f t="shared" si="211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2"/>
        <v>1.0445405405405406</v>
      </c>
      <c r="P2249" s="8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3">
        <f t="shared" si="210"/>
        <v>42200.666261574079</v>
      </c>
      <c r="T2249" s="13">
        <f t="shared" si="211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2"/>
        <v>1.0721428571428571</v>
      </c>
      <c r="P2250" s="8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3">
        <f t="shared" si="210"/>
        <v>42688.875902777778</v>
      </c>
      <c r="T2250" s="13">
        <f t="shared" si="211"/>
        <v>42718.875902777778</v>
      </c>
    </row>
    <row r="2251" spans="1:20" ht="28.8" x14ac:dyDescent="0.55000000000000004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2"/>
        <v>1.6877142857142857</v>
      </c>
      <c r="P2251" s="8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3">
        <f t="shared" si="210"/>
        <v>41336.703298611108</v>
      </c>
      <c r="T2251" s="13">
        <f t="shared" si="211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2"/>
        <v>9.7511200000000002</v>
      </c>
      <c r="P2252" s="8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3">
        <f t="shared" si="210"/>
        <v>42677.005474537036</v>
      </c>
      <c r="T2252" s="13">
        <f t="shared" si="211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2"/>
        <v>1.3444929411764706</v>
      </c>
      <c r="P2253" s="8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3">
        <f t="shared" si="210"/>
        <v>41846.34579861111</v>
      </c>
      <c r="T2253" s="13">
        <f t="shared" si="211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2"/>
        <v>2.722777777777778</v>
      </c>
      <c r="P2254" s="8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3">
        <f t="shared" si="210"/>
        <v>42573.327986111108</v>
      </c>
      <c r="T2254" s="13">
        <f t="shared" si="211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2"/>
        <v>1.1268750000000001</v>
      </c>
      <c r="P2255" s="8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3">
        <f t="shared" si="210"/>
        <v>42296.631331018521</v>
      </c>
      <c r="T2255" s="13">
        <f t="shared" si="211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2"/>
        <v>4.5979999999999999</v>
      </c>
      <c r="P2256" s="8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3">
        <f t="shared" si="210"/>
        <v>42752.647777777776</v>
      </c>
      <c r="T2256" s="13">
        <f t="shared" si="211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2"/>
        <v>2.8665822784810127</v>
      </c>
      <c r="P2257" s="8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3">
        <f t="shared" si="210"/>
        <v>42467.951979166668</v>
      </c>
      <c r="T2257" s="13">
        <f t="shared" si="211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2"/>
        <v>2.2270833333333333</v>
      </c>
      <c r="P2258" s="8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3">
        <f t="shared" si="210"/>
        <v>42682.451921296291</v>
      </c>
      <c r="T2258" s="13">
        <f t="shared" si="211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2"/>
        <v>6.3613999999999997</v>
      </c>
      <c r="P2259" s="8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3">
        <f t="shared" si="210"/>
        <v>42505.936678240745</v>
      </c>
      <c r="T2259" s="13">
        <f t="shared" si="211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2"/>
        <v>1.4650000000000001</v>
      </c>
      <c r="P2260" s="8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3">
        <f t="shared" si="210"/>
        <v>42136.75100694444</v>
      </c>
      <c r="T2260" s="13">
        <f t="shared" si="211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2"/>
        <v>18.670999999999999</v>
      </c>
      <c r="P2261" s="8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3">
        <f t="shared" si="210"/>
        <v>42702.804814814815</v>
      </c>
      <c r="T2261" s="13">
        <f t="shared" si="211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2"/>
        <v>3.2692000000000001</v>
      </c>
      <c r="P2262" s="8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3">
        <f t="shared" si="210"/>
        <v>41695.016782407409</v>
      </c>
      <c r="T2262" s="13">
        <f t="shared" si="211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2"/>
        <v>7.7949999999999999</v>
      </c>
      <c r="P2263" s="8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3">
        <f t="shared" si="210"/>
        <v>42759.724768518514</v>
      </c>
      <c r="T2263" s="13">
        <f t="shared" si="211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2"/>
        <v>1.5415151515151515</v>
      </c>
      <c r="P2264" s="8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3">
        <f t="shared" si="210"/>
        <v>41926.585162037038</v>
      </c>
      <c r="T2264" s="13">
        <f t="shared" si="211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2"/>
        <v>1.1554666666666666</v>
      </c>
      <c r="P2265" s="8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3">
        <f t="shared" si="210"/>
        <v>42014.832326388889</v>
      </c>
      <c r="T2265" s="13">
        <f t="shared" si="211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2"/>
        <v>1.8003333333333333</v>
      </c>
      <c r="P2266" s="8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3">
        <f t="shared" si="210"/>
        <v>42496.582337962958</v>
      </c>
      <c r="T2266" s="13">
        <f t="shared" si="211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2"/>
        <v>2.9849999999999999</v>
      </c>
      <c r="P2267" s="8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3">
        <f t="shared" si="210"/>
        <v>42689.853090277778</v>
      </c>
      <c r="T2267" s="13">
        <f t="shared" si="211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2"/>
        <v>3.2026666666666666</v>
      </c>
      <c r="P2268" s="8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3">
        <f t="shared" si="210"/>
        <v>42469.874907407408</v>
      </c>
      <c r="T2268" s="13">
        <f t="shared" si="211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2"/>
        <v>3.80525</v>
      </c>
      <c r="P2269" s="8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3">
        <f t="shared" si="210"/>
        <v>41968.829826388886</v>
      </c>
      <c r="T2269" s="13">
        <f t="shared" si="211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2"/>
        <v>1.026</v>
      </c>
      <c r="P2270" s="8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3">
        <f t="shared" si="210"/>
        <v>42776.082349537035</v>
      </c>
      <c r="T2270" s="13">
        <f t="shared" si="211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2"/>
        <v>18.016400000000001</v>
      </c>
      <c r="P2271" s="8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3">
        <f t="shared" si="210"/>
        <v>42776.704432870371</v>
      </c>
      <c r="T2271" s="13">
        <f t="shared" si="211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2"/>
        <v>7.2024800000000004</v>
      </c>
      <c r="P2272" s="8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3">
        <f t="shared" si="210"/>
        <v>42725.869363425925</v>
      </c>
      <c r="T2272" s="13">
        <f t="shared" si="211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2"/>
        <v>2.8309000000000002</v>
      </c>
      <c r="P2273" s="8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3">
        <f t="shared" si="210"/>
        <v>42684.000046296293</v>
      </c>
      <c r="T2273" s="13">
        <f t="shared" si="211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2"/>
        <v>13.566000000000001</v>
      </c>
      <c r="P2274" s="8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3">
        <f t="shared" si="210"/>
        <v>42315.699490740735</v>
      </c>
      <c r="T2274" s="13">
        <f t="shared" si="211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2"/>
        <v>2.2035999999999998</v>
      </c>
      <c r="P2275" s="8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3">
        <f t="shared" si="210"/>
        <v>42781.549097222218</v>
      </c>
      <c r="T2275" s="13">
        <f t="shared" si="211"/>
        <v>42806.507430555561</v>
      </c>
    </row>
    <row r="2276" spans="1:20" ht="43.2" x14ac:dyDescent="0.55000000000000004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2"/>
        <v>1.196</v>
      </c>
      <c r="P2276" s="8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3">
        <f t="shared" si="210"/>
        <v>41663.500659722224</v>
      </c>
      <c r="T2276" s="13">
        <f t="shared" si="211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2"/>
        <v>4.0776923076923079</v>
      </c>
      <c r="P2277" s="8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3">
        <f t="shared" si="210"/>
        <v>41965.616655092599</v>
      </c>
      <c r="T2277" s="13">
        <f t="shared" si="211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2"/>
        <v>1.0581826105905425</v>
      </c>
      <c r="P2278" s="8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3">
        <f t="shared" si="210"/>
        <v>41614.651493055557</v>
      </c>
      <c r="T2278" s="13">
        <f t="shared" si="211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2"/>
        <v>1.4108235294117648</v>
      </c>
      <c r="P2279" s="8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3">
        <f t="shared" si="210"/>
        <v>40936.678506944445</v>
      </c>
      <c r="T2279" s="13">
        <f t="shared" si="211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2"/>
        <v>2.7069999999999999</v>
      </c>
      <c r="P2280" s="8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3">
        <f t="shared" si="210"/>
        <v>42338.709108796291</v>
      </c>
      <c r="T2280" s="13">
        <f t="shared" si="211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2"/>
        <v>1.538</v>
      </c>
      <c r="P2281" s="8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3">
        <f t="shared" si="210"/>
        <v>42020.806701388887</v>
      </c>
      <c r="T2281" s="13">
        <f t="shared" si="211"/>
        <v>42039.166666666672</v>
      </c>
    </row>
    <row r="2282" spans="1:20" ht="43.2" x14ac:dyDescent="0.55000000000000004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2"/>
        <v>4.0357653061224488</v>
      </c>
      <c r="P2282" s="8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3">
        <f t="shared" si="210"/>
        <v>42234.624895833331</v>
      </c>
      <c r="T2282" s="13">
        <f t="shared" si="211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2"/>
        <v>1.85</v>
      </c>
      <c r="P2283" s="8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3">
        <f t="shared" si="210"/>
        <v>40687.285844907405</v>
      </c>
      <c r="T2283" s="13">
        <f t="shared" si="211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2"/>
        <v>1.8533333333333333</v>
      </c>
      <c r="P2284" s="8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3">
        <f t="shared" si="210"/>
        <v>42323.17460648148</v>
      </c>
      <c r="T2284" s="13">
        <f t="shared" si="211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2"/>
        <v>1.0085533333333332</v>
      </c>
      <c r="P2285" s="8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3">
        <f t="shared" si="210"/>
        <v>40978.125046296293</v>
      </c>
      <c r="T2285" s="13">
        <f t="shared" si="211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2"/>
        <v>1.0622116666666668</v>
      </c>
      <c r="P2286" s="8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3">
        <f t="shared" si="210"/>
        <v>40585.796817129631</v>
      </c>
      <c r="T2286" s="13">
        <f t="shared" si="211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2"/>
        <v>1.2136666666666667</v>
      </c>
      <c r="P2287" s="8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3">
        <f t="shared" si="210"/>
        <v>41059.185682870368</v>
      </c>
      <c r="T2287" s="13">
        <f t="shared" si="211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2"/>
        <v>1.0006666666666666</v>
      </c>
      <c r="P2288" s="8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3">
        <f t="shared" si="210"/>
        <v>41494.963587962964</v>
      </c>
      <c r="T2288" s="13">
        <f t="shared" si="211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2"/>
        <v>1.1997755555555556</v>
      </c>
      <c r="P2289" s="8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3">
        <f t="shared" si="210"/>
        <v>41792.667361111111</v>
      </c>
      <c r="T2289" s="13">
        <f t="shared" si="211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2"/>
        <v>1.0009999999999999</v>
      </c>
      <c r="P2290" s="8">
        <f t="shared" si="213"/>
        <v>40.04</v>
      </c>
      <c r="Q2290" t="str">
        <f t="shared" si="214"/>
        <v>music</v>
      </c>
      <c r="R2290" t="str">
        <f t="shared" si="215"/>
        <v>rock</v>
      </c>
      <c r="S2290" s="13">
        <f t="shared" si="210"/>
        <v>41067.827418981484</v>
      </c>
      <c r="T2290" s="13">
        <f t="shared" si="211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2"/>
        <v>1.0740000000000001</v>
      </c>
      <c r="P2291" s="8">
        <f t="shared" si="213"/>
        <v>64.44</v>
      </c>
      <c r="Q2291" t="str">
        <f t="shared" si="214"/>
        <v>music</v>
      </c>
      <c r="R2291" t="str">
        <f t="shared" si="215"/>
        <v>rock</v>
      </c>
      <c r="S2291" s="13">
        <f t="shared" si="210"/>
        <v>41571.998379629629</v>
      </c>
      <c r="T2291" s="13">
        <f t="shared" si="211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2"/>
        <v>1.0406666666666666</v>
      </c>
      <c r="P2292" s="8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3">
        <f t="shared" si="210"/>
        <v>40070.253819444442</v>
      </c>
      <c r="T2292" s="13">
        <f t="shared" si="211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2"/>
        <v>1.728</v>
      </c>
      <c r="P2293" s="8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3">
        <f t="shared" si="210"/>
        <v>40987.977060185185</v>
      </c>
      <c r="T2293" s="13">
        <f t="shared" si="211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2"/>
        <v>1.072505</v>
      </c>
      <c r="P2294" s="8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3">
        <f t="shared" si="210"/>
        <v>40987.697638888887</v>
      </c>
      <c r="T2294" s="13">
        <f t="shared" si="211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2"/>
        <v>1.0823529411764705</v>
      </c>
      <c r="P2295" s="8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3">
        <f t="shared" si="210"/>
        <v>41151.708321759259</v>
      </c>
      <c r="T2295" s="13">
        <f t="shared" si="211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2"/>
        <v>1.4608079999999999</v>
      </c>
      <c r="P2296" s="8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3">
        <f t="shared" si="210"/>
        <v>41264.72314814815</v>
      </c>
      <c r="T2296" s="13">
        <f t="shared" si="211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2"/>
        <v>1.2524999999999999</v>
      </c>
      <c r="P2297" s="8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3">
        <f t="shared" si="210"/>
        <v>41270.954351851848</v>
      </c>
      <c r="T2297" s="13">
        <f t="shared" si="211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2"/>
        <v>1.4907142857142857</v>
      </c>
      <c r="P2298" s="8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3">
        <f t="shared" si="210"/>
        <v>40927.731782407405</v>
      </c>
      <c r="T2298" s="13">
        <f t="shared" si="211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2"/>
        <v>1.006</v>
      </c>
      <c r="P2299" s="8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3">
        <f t="shared" si="210"/>
        <v>40948.042233796295</v>
      </c>
      <c r="T2299" s="13">
        <f t="shared" si="211"/>
        <v>40982.165972222225</v>
      </c>
    </row>
    <row r="2300" spans="1:20" ht="28.8" x14ac:dyDescent="0.55000000000000004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2"/>
        <v>1.0507333333333333</v>
      </c>
      <c r="P2300" s="8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3">
        <f t="shared" si="210"/>
        <v>41694.84065972222</v>
      </c>
      <c r="T2300" s="13">
        <f t="shared" si="211"/>
        <v>41724.798993055556</v>
      </c>
    </row>
    <row r="2301" spans="1:20" ht="28.8" x14ac:dyDescent="0.55000000000000004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2"/>
        <v>3.5016666666666665</v>
      </c>
      <c r="P2301" s="8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3">
        <f t="shared" si="210"/>
        <v>40565.032511574071</v>
      </c>
      <c r="T2301" s="13">
        <f t="shared" si="211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2"/>
        <v>1.0125</v>
      </c>
      <c r="P2302" s="8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3">
        <f t="shared" si="210"/>
        <v>41074.727037037039</v>
      </c>
      <c r="T2302" s="13">
        <f t="shared" si="211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2"/>
        <v>1.336044</v>
      </c>
      <c r="P2303" s="8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3">
        <f t="shared" si="210"/>
        <v>41416.146944444445</v>
      </c>
      <c r="T2303" s="13">
        <f t="shared" si="211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2"/>
        <v>1.7065217391304348</v>
      </c>
      <c r="P2304" s="8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3">
        <f t="shared" si="210"/>
        <v>41605.868449074071</v>
      </c>
      <c r="T2304" s="13">
        <f t="shared" si="211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2"/>
        <v>1.0935829457364341</v>
      </c>
      <c r="P2305" s="8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3">
        <f t="shared" si="210"/>
        <v>40850.111064814817</v>
      </c>
      <c r="T2305" s="13">
        <f t="shared" si="211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2"/>
        <v>1.0070033333333335</v>
      </c>
      <c r="P2306" s="8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3">
        <f t="shared" ref="S2306:S2369" si="216">(((J2306/60)/60)/24)+DATE(1970,1,1)</f>
        <v>40502.815868055557</v>
      </c>
      <c r="T2306" s="13">
        <f t="shared" ref="T2306:T2369" si="217">(((I2306/60)/60)/24)+DATE(1970,1,1)</f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8">E2307/D2307</f>
        <v>1.0122777777777778</v>
      </c>
      <c r="P2307" s="8">
        <f t="shared" ref="P2307:P2370" si="219">E2307/L2307</f>
        <v>109.10778443113773</v>
      </c>
      <c r="Q2307" t="str">
        <f t="shared" ref="Q2307:Q2370" si="220">LEFT(N2307,FIND("/",N2307)-1)</f>
        <v>music</v>
      </c>
      <c r="R2307" t="str">
        <f t="shared" ref="R2307:R2370" si="221">RIGHT(N2307,LEN(N2307)-FIND("/",N2307))</f>
        <v>indie rock</v>
      </c>
      <c r="S2307" s="13">
        <f t="shared" si="216"/>
        <v>41834.695277777777</v>
      </c>
      <c r="T2307" s="13">
        <f t="shared" si="217"/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8"/>
        <v>1.0675857142857144</v>
      </c>
      <c r="P2308" s="8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3">
        <f t="shared" si="216"/>
        <v>40948.16815972222</v>
      </c>
      <c r="T2308" s="13">
        <f t="shared" si="21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8"/>
        <v>1.0665777537961894</v>
      </c>
      <c r="P2309" s="8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3">
        <f t="shared" si="216"/>
        <v>41004.802465277775</v>
      </c>
      <c r="T2309" s="13">
        <f t="shared" si="21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8"/>
        <v>1.0130622</v>
      </c>
      <c r="P2310" s="8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3">
        <f t="shared" si="216"/>
        <v>41851.962916666671</v>
      </c>
      <c r="T2310" s="13">
        <f t="shared" si="21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8"/>
        <v>1.0667450000000001</v>
      </c>
      <c r="P2311" s="8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3">
        <f t="shared" si="216"/>
        <v>41307.987696759257</v>
      </c>
      <c r="T2311" s="13">
        <f t="shared" si="21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8"/>
        <v>4.288397837837838</v>
      </c>
      <c r="P2312" s="8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3">
        <f t="shared" si="216"/>
        <v>41324.79415509259</v>
      </c>
      <c r="T2312" s="13">
        <f t="shared" si="21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8"/>
        <v>1.0411111111111111</v>
      </c>
      <c r="P2313" s="8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3">
        <f t="shared" si="216"/>
        <v>41736.004502314812</v>
      </c>
      <c r="T2313" s="13">
        <f t="shared" si="21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8"/>
        <v>1.0786666666666667</v>
      </c>
      <c r="P2314" s="8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3">
        <f t="shared" si="216"/>
        <v>41716.632847222223</v>
      </c>
      <c r="T2314" s="13">
        <f t="shared" si="21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8"/>
        <v>1.7584040000000001</v>
      </c>
      <c r="P2315" s="8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3">
        <f t="shared" si="216"/>
        <v>41002.958634259259</v>
      </c>
      <c r="T2315" s="13">
        <f t="shared" si="21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8"/>
        <v>1.5697000000000001</v>
      </c>
      <c r="P2316" s="8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3">
        <f t="shared" si="216"/>
        <v>41037.551585648151</v>
      </c>
      <c r="T2316" s="13">
        <f t="shared" si="21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8"/>
        <v>1.026</v>
      </c>
      <c r="P2317" s="8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3">
        <f t="shared" si="216"/>
        <v>41004.72619212963</v>
      </c>
      <c r="T2317" s="13">
        <f t="shared" si="217"/>
        <v>41034.72619212963</v>
      </c>
    </row>
    <row r="2318" spans="1:20" ht="43.2" x14ac:dyDescent="0.55000000000000004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8"/>
        <v>1.0404266666666666</v>
      </c>
      <c r="P2318" s="8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3">
        <f t="shared" si="216"/>
        <v>40079.725115740745</v>
      </c>
      <c r="T2318" s="13">
        <f t="shared" si="21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8"/>
        <v>1.04</v>
      </c>
      <c r="P2319" s="8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3">
        <f t="shared" si="216"/>
        <v>40192.542233796295</v>
      </c>
      <c r="T2319" s="13">
        <f t="shared" si="21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8"/>
        <v>1.2105999999999999</v>
      </c>
      <c r="P2320" s="8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3">
        <f t="shared" si="216"/>
        <v>40050.643680555557</v>
      </c>
      <c r="T2320" s="13">
        <f t="shared" si="21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8"/>
        <v>1.077</v>
      </c>
      <c r="P2321" s="8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3">
        <f t="shared" si="216"/>
        <v>41593.082002314812</v>
      </c>
      <c r="T2321" s="13">
        <f t="shared" si="21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8"/>
        <v>1.0866</v>
      </c>
      <c r="P2322" s="8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3">
        <f t="shared" si="216"/>
        <v>41696.817129629628</v>
      </c>
      <c r="T2322" s="13">
        <f t="shared" si="21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8"/>
        <v>0.39120962394619685</v>
      </c>
      <c r="P2323" s="8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3">
        <f t="shared" si="216"/>
        <v>42799.260428240741</v>
      </c>
      <c r="T2323" s="13">
        <f t="shared" si="21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8"/>
        <v>3.1481481481481478E-2</v>
      </c>
      <c r="P2324" s="8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3">
        <f t="shared" si="216"/>
        <v>42804.895474537043</v>
      </c>
      <c r="T2324" s="13">
        <f t="shared" si="21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8"/>
        <v>0.48</v>
      </c>
      <c r="P2325" s="8">
        <f t="shared" si="219"/>
        <v>30</v>
      </c>
      <c r="Q2325" t="str">
        <f t="shared" si="220"/>
        <v>food</v>
      </c>
      <c r="R2325" t="str">
        <f t="shared" si="221"/>
        <v>small batch</v>
      </c>
      <c r="S2325" s="13">
        <f t="shared" si="216"/>
        <v>42807.755173611105</v>
      </c>
      <c r="T2325" s="13">
        <f t="shared" si="21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8"/>
        <v>0.20733333333333334</v>
      </c>
      <c r="P2326" s="8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3">
        <f t="shared" si="216"/>
        <v>42790.885243055556</v>
      </c>
      <c r="T2326" s="13">
        <f t="shared" si="21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8"/>
        <v>0.08</v>
      </c>
      <c r="P2327" s="8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3">
        <f t="shared" si="216"/>
        <v>42794.022349537037</v>
      </c>
      <c r="T2327" s="13">
        <f t="shared" si="21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8"/>
        <v>7.1999999999999998E-3</v>
      </c>
      <c r="P2328" s="8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3">
        <f t="shared" si="216"/>
        <v>42804.034120370372</v>
      </c>
      <c r="T2328" s="13">
        <f t="shared" si="21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8"/>
        <v>5.2609431428571432</v>
      </c>
      <c r="P2329" s="8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3">
        <f t="shared" si="216"/>
        <v>41842.917129629634</v>
      </c>
      <c r="T2329" s="13">
        <f t="shared" si="21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8"/>
        <v>2.5445000000000002</v>
      </c>
      <c r="P2330" s="8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3">
        <f t="shared" si="216"/>
        <v>42139.781678240746</v>
      </c>
      <c r="T2330" s="13">
        <f t="shared" si="21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8"/>
        <v>1.0591999999999999</v>
      </c>
      <c r="P2331" s="8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3">
        <f t="shared" si="216"/>
        <v>41807.624374999999</v>
      </c>
      <c r="T2331" s="13">
        <f t="shared" si="21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8"/>
        <v>1.0242285714285715</v>
      </c>
      <c r="P2332" s="8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3">
        <f t="shared" si="216"/>
        <v>42332.89980324074</v>
      </c>
      <c r="T2332" s="13">
        <f t="shared" si="21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8"/>
        <v>1.4431375</v>
      </c>
      <c r="P2333" s="8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3">
        <f t="shared" si="216"/>
        <v>41839.005671296298</v>
      </c>
      <c r="T2333" s="13">
        <f t="shared" si="21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8"/>
        <v>1.06308</v>
      </c>
      <c r="P2334" s="8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3">
        <f t="shared" si="216"/>
        <v>42011.628136574072</v>
      </c>
      <c r="T2334" s="13">
        <f t="shared" si="21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8"/>
        <v>2.1216666666666666</v>
      </c>
      <c r="P2335" s="8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3">
        <f t="shared" si="216"/>
        <v>41767.650347222225</v>
      </c>
      <c r="T2335" s="13">
        <f t="shared" si="21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8"/>
        <v>1.0195000000000001</v>
      </c>
      <c r="P2336" s="8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3">
        <f t="shared" si="216"/>
        <v>41918.670115740737</v>
      </c>
      <c r="T2336" s="13">
        <f t="shared" si="21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8"/>
        <v>1.0227200000000001</v>
      </c>
      <c r="P2337" s="8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3">
        <f t="shared" si="216"/>
        <v>41771.572256944448</v>
      </c>
      <c r="T2337" s="13">
        <f t="shared" si="21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8"/>
        <v>5.2073254999999996</v>
      </c>
      <c r="P2338" s="8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3">
        <f t="shared" si="216"/>
        <v>41666.924710648149</v>
      </c>
      <c r="T2338" s="13">
        <f t="shared" si="21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8"/>
        <v>1.1065833333333333</v>
      </c>
      <c r="P2339" s="8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3">
        <f t="shared" si="216"/>
        <v>41786.640543981484</v>
      </c>
      <c r="T2339" s="13">
        <f t="shared" si="21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8"/>
        <v>1.0114333333333334</v>
      </c>
      <c r="P2340" s="8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3">
        <f t="shared" si="216"/>
        <v>41789.896805555552</v>
      </c>
      <c r="T2340" s="13">
        <f t="shared" si="21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8"/>
        <v>2.9420799999999998</v>
      </c>
      <c r="P2341" s="8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3">
        <f t="shared" si="216"/>
        <v>42692.79987268518</v>
      </c>
      <c r="T2341" s="13">
        <f t="shared" si="21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8"/>
        <v>1.0577749999999999</v>
      </c>
      <c r="P2342" s="8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3">
        <f t="shared" si="216"/>
        <v>42643.642800925925</v>
      </c>
      <c r="T2342" s="13">
        <f t="shared" si="217"/>
        <v>42673.642800925925</v>
      </c>
    </row>
    <row r="2343" spans="1:20" ht="28.8" x14ac:dyDescent="0.55000000000000004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8"/>
        <v>0</v>
      </c>
      <c r="P2343" s="8" t="e">
        <f t="shared" si="219"/>
        <v>#DIV/0!</v>
      </c>
      <c r="Q2343" t="str">
        <f t="shared" si="220"/>
        <v>technology</v>
      </c>
      <c r="R2343" t="str">
        <f t="shared" si="221"/>
        <v>web</v>
      </c>
      <c r="S2343" s="13">
        <f t="shared" si="216"/>
        <v>42167.813703703709</v>
      </c>
      <c r="T2343" s="13">
        <f t="shared" si="21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8"/>
        <v>0</v>
      </c>
      <c r="P2344" s="8" t="e">
        <f t="shared" si="219"/>
        <v>#DIV/0!</v>
      </c>
      <c r="Q2344" t="str">
        <f t="shared" si="220"/>
        <v>technology</v>
      </c>
      <c r="R2344" t="str">
        <f t="shared" si="221"/>
        <v>web</v>
      </c>
      <c r="S2344" s="13">
        <f t="shared" si="216"/>
        <v>41897.702199074076</v>
      </c>
      <c r="T2344" s="13">
        <f t="shared" si="21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8"/>
        <v>0.03</v>
      </c>
      <c r="P2345" s="8">
        <f t="shared" si="219"/>
        <v>300</v>
      </c>
      <c r="Q2345" t="str">
        <f t="shared" si="220"/>
        <v>technology</v>
      </c>
      <c r="R2345" t="str">
        <f t="shared" si="221"/>
        <v>web</v>
      </c>
      <c r="S2345" s="13">
        <f t="shared" si="216"/>
        <v>42327.825289351851</v>
      </c>
      <c r="T2345" s="13">
        <f t="shared" si="21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8"/>
        <v>1E-3</v>
      </c>
      <c r="P2346" s="8">
        <f t="shared" si="219"/>
        <v>1</v>
      </c>
      <c r="Q2346" t="str">
        <f t="shared" si="220"/>
        <v>technology</v>
      </c>
      <c r="R2346" t="str">
        <f t="shared" si="221"/>
        <v>web</v>
      </c>
      <c r="S2346" s="13">
        <f t="shared" si="216"/>
        <v>42515.727650462963</v>
      </c>
      <c r="T2346" s="13">
        <f t="shared" si="21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8"/>
        <v>0</v>
      </c>
      <c r="P2347" s="8" t="e">
        <f t="shared" si="219"/>
        <v>#DIV/0!</v>
      </c>
      <c r="Q2347" t="str">
        <f t="shared" si="220"/>
        <v>technology</v>
      </c>
      <c r="R2347" t="str">
        <f t="shared" si="221"/>
        <v>web</v>
      </c>
      <c r="S2347" s="13">
        <f t="shared" si="216"/>
        <v>42060.001805555556</v>
      </c>
      <c r="T2347" s="13">
        <f t="shared" si="21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8"/>
        <v>6.4999999999999997E-4</v>
      </c>
      <c r="P2348" s="8">
        <f t="shared" si="219"/>
        <v>13</v>
      </c>
      <c r="Q2348" t="str">
        <f t="shared" si="220"/>
        <v>technology</v>
      </c>
      <c r="R2348" t="str">
        <f t="shared" si="221"/>
        <v>web</v>
      </c>
      <c r="S2348" s="13">
        <f t="shared" si="216"/>
        <v>42615.79896990741</v>
      </c>
      <c r="T2348" s="13">
        <f t="shared" si="21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8"/>
        <v>1.4999999999999999E-2</v>
      </c>
      <c r="P2349" s="8">
        <f t="shared" si="219"/>
        <v>15</v>
      </c>
      <c r="Q2349" t="str">
        <f t="shared" si="220"/>
        <v>technology</v>
      </c>
      <c r="R2349" t="str">
        <f t="shared" si="221"/>
        <v>web</v>
      </c>
      <c r="S2349" s="13">
        <f t="shared" si="216"/>
        <v>42577.607361111113</v>
      </c>
      <c r="T2349" s="13">
        <f t="shared" si="21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8"/>
        <v>3.8571428571428572E-3</v>
      </c>
      <c r="P2350" s="8">
        <f t="shared" si="219"/>
        <v>54</v>
      </c>
      <c r="Q2350" t="str">
        <f t="shared" si="220"/>
        <v>technology</v>
      </c>
      <c r="R2350" t="str">
        <f t="shared" si="221"/>
        <v>web</v>
      </c>
      <c r="S2350" s="13">
        <f t="shared" si="216"/>
        <v>42360.932152777779</v>
      </c>
      <c r="T2350" s="13">
        <f t="shared" si="21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8"/>
        <v>0</v>
      </c>
      <c r="P2351" s="8" t="e">
        <f t="shared" si="219"/>
        <v>#DIV/0!</v>
      </c>
      <c r="Q2351" t="str">
        <f t="shared" si="220"/>
        <v>technology</v>
      </c>
      <c r="R2351" t="str">
        <f t="shared" si="221"/>
        <v>web</v>
      </c>
      <c r="S2351" s="13">
        <f t="shared" si="216"/>
        <v>42198.775787037041</v>
      </c>
      <c r="T2351" s="13">
        <f t="shared" si="217"/>
        <v>42227.775787037041</v>
      </c>
    </row>
    <row r="2352" spans="1:20" ht="28.8" x14ac:dyDescent="0.55000000000000004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8"/>
        <v>0</v>
      </c>
      <c r="P2352" s="8" t="e">
        <f t="shared" si="219"/>
        <v>#DIV/0!</v>
      </c>
      <c r="Q2352" t="str">
        <f t="shared" si="220"/>
        <v>technology</v>
      </c>
      <c r="R2352" t="str">
        <f t="shared" si="221"/>
        <v>web</v>
      </c>
      <c r="S2352" s="13">
        <f t="shared" si="216"/>
        <v>42708.842245370368</v>
      </c>
      <c r="T2352" s="13">
        <f t="shared" si="21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8"/>
        <v>5.7142857142857143E-3</v>
      </c>
      <c r="P2353" s="8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3">
        <f t="shared" si="216"/>
        <v>42094.101145833338</v>
      </c>
      <c r="T2353" s="13">
        <f t="shared" si="21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8"/>
        <v>0</v>
      </c>
      <c r="P2354" s="8" t="e">
        <f t="shared" si="219"/>
        <v>#DIV/0!</v>
      </c>
      <c r="Q2354" t="str">
        <f t="shared" si="220"/>
        <v>technology</v>
      </c>
      <c r="R2354" t="str">
        <f t="shared" si="221"/>
        <v>web</v>
      </c>
      <c r="S2354" s="13">
        <f t="shared" si="216"/>
        <v>42101.633703703701</v>
      </c>
      <c r="T2354" s="13">
        <f t="shared" si="21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8"/>
        <v>0</v>
      </c>
      <c r="P2355" s="8" t="e">
        <f t="shared" si="219"/>
        <v>#DIV/0!</v>
      </c>
      <c r="Q2355" t="str">
        <f t="shared" si="220"/>
        <v>technology</v>
      </c>
      <c r="R2355" t="str">
        <f t="shared" si="221"/>
        <v>web</v>
      </c>
      <c r="S2355" s="13">
        <f t="shared" si="216"/>
        <v>42103.676180555558</v>
      </c>
      <c r="T2355" s="13">
        <f t="shared" si="217"/>
        <v>42115.676180555558</v>
      </c>
    </row>
    <row r="2356" spans="1:20" ht="28.8" x14ac:dyDescent="0.55000000000000004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8"/>
        <v>7.1428571428571429E-4</v>
      </c>
      <c r="P2356" s="8">
        <f t="shared" si="219"/>
        <v>25</v>
      </c>
      <c r="Q2356" t="str">
        <f t="shared" si="220"/>
        <v>technology</v>
      </c>
      <c r="R2356" t="str">
        <f t="shared" si="221"/>
        <v>web</v>
      </c>
      <c r="S2356" s="13">
        <f t="shared" si="216"/>
        <v>41954.722916666666</v>
      </c>
      <c r="T2356" s="13">
        <f t="shared" si="21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8"/>
        <v>6.875E-3</v>
      </c>
      <c r="P2357" s="8">
        <f t="shared" si="219"/>
        <v>27.5</v>
      </c>
      <c r="Q2357" t="str">
        <f t="shared" si="220"/>
        <v>technology</v>
      </c>
      <c r="R2357" t="str">
        <f t="shared" si="221"/>
        <v>web</v>
      </c>
      <c r="S2357" s="13">
        <f t="shared" si="216"/>
        <v>42096.918240740735</v>
      </c>
      <c r="T2357" s="13">
        <f t="shared" si="21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8"/>
        <v>0</v>
      </c>
      <c r="P2358" s="8" t="e">
        <f t="shared" si="219"/>
        <v>#DIV/0!</v>
      </c>
      <c r="Q2358" t="str">
        <f t="shared" si="220"/>
        <v>technology</v>
      </c>
      <c r="R2358" t="str">
        <f t="shared" si="221"/>
        <v>web</v>
      </c>
      <c r="S2358" s="13">
        <f t="shared" si="216"/>
        <v>42130.78361111111</v>
      </c>
      <c r="T2358" s="13">
        <f t="shared" si="21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8"/>
        <v>0</v>
      </c>
      <c r="P2359" s="8" t="e">
        <f t="shared" si="219"/>
        <v>#DIV/0!</v>
      </c>
      <c r="Q2359" t="str">
        <f t="shared" si="220"/>
        <v>technology</v>
      </c>
      <c r="R2359" t="str">
        <f t="shared" si="221"/>
        <v>web</v>
      </c>
      <c r="S2359" s="13">
        <f t="shared" si="216"/>
        <v>42264.620115740734</v>
      </c>
      <c r="T2359" s="13">
        <f t="shared" si="217"/>
        <v>42294.620115740734</v>
      </c>
    </row>
    <row r="2360" spans="1:20" ht="28.8" x14ac:dyDescent="0.55000000000000004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8"/>
        <v>0</v>
      </c>
      <c r="P2360" s="8" t="e">
        <f t="shared" si="219"/>
        <v>#DIV/0!</v>
      </c>
      <c r="Q2360" t="str">
        <f t="shared" si="220"/>
        <v>technology</v>
      </c>
      <c r="R2360" t="str">
        <f t="shared" si="221"/>
        <v>web</v>
      </c>
      <c r="S2360" s="13">
        <f t="shared" si="216"/>
        <v>41978.930972222224</v>
      </c>
      <c r="T2360" s="13">
        <f t="shared" si="21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8"/>
        <v>0.14680000000000001</v>
      </c>
      <c r="P2361" s="8">
        <f t="shared" si="219"/>
        <v>367</v>
      </c>
      <c r="Q2361" t="str">
        <f t="shared" si="220"/>
        <v>technology</v>
      </c>
      <c r="R2361" t="str">
        <f t="shared" si="221"/>
        <v>web</v>
      </c>
      <c r="S2361" s="13">
        <f t="shared" si="216"/>
        <v>42159.649583333332</v>
      </c>
      <c r="T2361" s="13">
        <f t="shared" si="21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8"/>
        <v>4.0000000000000002E-4</v>
      </c>
      <c r="P2362" s="8">
        <f t="shared" si="219"/>
        <v>2</v>
      </c>
      <c r="Q2362" t="str">
        <f t="shared" si="220"/>
        <v>technology</v>
      </c>
      <c r="R2362" t="str">
        <f t="shared" si="221"/>
        <v>web</v>
      </c>
      <c r="S2362" s="13">
        <f t="shared" si="216"/>
        <v>42377.70694444445</v>
      </c>
      <c r="T2362" s="13">
        <f t="shared" si="21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8"/>
        <v>0</v>
      </c>
      <c r="P2363" s="8" t="e">
        <f t="shared" si="219"/>
        <v>#DIV/0!</v>
      </c>
      <c r="Q2363" t="str">
        <f t="shared" si="220"/>
        <v>technology</v>
      </c>
      <c r="R2363" t="str">
        <f t="shared" si="221"/>
        <v>web</v>
      </c>
      <c r="S2363" s="13">
        <f t="shared" si="216"/>
        <v>42466.858888888892</v>
      </c>
      <c r="T2363" s="13">
        <f t="shared" si="217"/>
        <v>42490.916666666672</v>
      </c>
    </row>
    <row r="2364" spans="1:20" ht="28.8" x14ac:dyDescent="0.55000000000000004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8"/>
        <v>0.2857142857142857</v>
      </c>
      <c r="P2364" s="8">
        <f t="shared" si="219"/>
        <v>60</v>
      </c>
      <c r="Q2364" t="str">
        <f t="shared" si="220"/>
        <v>technology</v>
      </c>
      <c r="R2364" t="str">
        <f t="shared" si="221"/>
        <v>web</v>
      </c>
      <c r="S2364" s="13">
        <f t="shared" si="216"/>
        <v>41954.688310185185</v>
      </c>
      <c r="T2364" s="13">
        <f t="shared" si="21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8"/>
        <v>0</v>
      </c>
      <c r="P2365" s="8" t="e">
        <f t="shared" si="219"/>
        <v>#DIV/0!</v>
      </c>
      <c r="Q2365" t="str">
        <f t="shared" si="220"/>
        <v>technology</v>
      </c>
      <c r="R2365" t="str">
        <f t="shared" si="221"/>
        <v>web</v>
      </c>
      <c r="S2365" s="13">
        <f t="shared" si="216"/>
        <v>42322.011574074073</v>
      </c>
      <c r="T2365" s="13">
        <f t="shared" si="21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8"/>
        <v>0</v>
      </c>
      <c r="P2366" s="8" t="e">
        <f t="shared" si="219"/>
        <v>#DIV/0!</v>
      </c>
      <c r="Q2366" t="str">
        <f t="shared" si="220"/>
        <v>technology</v>
      </c>
      <c r="R2366" t="str">
        <f t="shared" si="221"/>
        <v>web</v>
      </c>
      <c r="S2366" s="13">
        <f t="shared" si="216"/>
        <v>42248.934675925921</v>
      </c>
      <c r="T2366" s="13">
        <f t="shared" si="21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8"/>
        <v>0</v>
      </c>
      <c r="P2367" s="8" t="e">
        <f t="shared" si="219"/>
        <v>#DIV/0!</v>
      </c>
      <c r="Q2367" t="str">
        <f t="shared" si="220"/>
        <v>technology</v>
      </c>
      <c r="R2367" t="str">
        <f t="shared" si="221"/>
        <v>web</v>
      </c>
      <c r="S2367" s="13">
        <f t="shared" si="216"/>
        <v>42346.736400462964</v>
      </c>
      <c r="T2367" s="13">
        <f t="shared" si="21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8"/>
        <v>0.1052</v>
      </c>
      <c r="P2368" s="8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3">
        <f t="shared" si="216"/>
        <v>42268.531631944439</v>
      </c>
      <c r="T2368" s="13">
        <f t="shared" si="21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8"/>
        <v>1.34E-2</v>
      </c>
      <c r="P2369" s="8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3">
        <f t="shared" si="216"/>
        <v>42425.970092592594</v>
      </c>
      <c r="T2369" s="13">
        <f t="shared" si="21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8"/>
        <v>2.5000000000000001E-3</v>
      </c>
      <c r="P2370" s="8">
        <f t="shared" si="219"/>
        <v>50</v>
      </c>
      <c r="Q2370" t="str">
        <f t="shared" si="220"/>
        <v>technology</v>
      </c>
      <c r="R2370" t="str">
        <f t="shared" si="221"/>
        <v>web</v>
      </c>
      <c r="S2370" s="13">
        <f t="shared" ref="S2370:S2433" si="222">(((J2370/60)/60)/24)+DATE(1970,1,1)</f>
        <v>42063.721817129626</v>
      </c>
      <c r="T2370" s="13">
        <f t="shared" ref="T2370:T2433" si="223">(((I2370/60)/60)/24)+DATE(1970,1,1)</f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4">E2371/D2371</f>
        <v>0</v>
      </c>
      <c r="P2371" s="8" t="e">
        <f t="shared" ref="P2371:P2434" si="225">E2371/L2371</f>
        <v>#DIV/0!</v>
      </c>
      <c r="Q2371" t="str">
        <f t="shared" ref="Q2371:Q2434" si="226">LEFT(N2371,FIND("/",N2371)-1)</f>
        <v>technology</v>
      </c>
      <c r="R2371" t="str">
        <f t="shared" ref="R2371:R2434" si="227">RIGHT(N2371,LEN(N2371)-FIND("/",N2371))</f>
        <v>web</v>
      </c>
      <c r="S2371" s="13">
        <f t="shared" si="222"/>
        <v>42380.812627314815</v>
      </c>
      <c r="T2371" s="13">
        <f t="shared" si="223"/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4"/>
        <v>3.2799999999999999E-3</v>
      </c>
      <c r="P2372" s="8">
        <f t="shared" si="225"/>
        <v>20.5</v>
      </c>
      <c r="Q2372" t="str">
        <f t="shared" si="226"/>
        <v>technology</v>
      </c>
      <c r="R2372" t="str">
        <f t="shared" si="227"/>
        <v>web</v>
      </c>
      <c r="S2372" s="13">
        <f t="shared" si="222"/>
        <v>41961.18913194444</v>
      </c>
      <c r="T2372" s="13">
        <f t="shared" si="223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4"/>
        <v>0</v>
      </c>
      <c r="P2373" s="8" t="e">
        <f t="shared" si="225"/>
        <v>#DIV/0!</v>
      </c>
      <c r="Q2373" t="str">
        <f t="shared" si="226"/>
        <v>technology</v>
      </c>
      <c r="R2373" t="str">
        <f t="shared" si="227"/>
        <v>web</v>
      </c>
      <c r="S2373" s="13">
        <f t="shared" si="222"/>
        <v>42150.777731481481</v>
      </c>
      <c r="T2373" s="13">
        <f t="shared" si="223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4"/>
        <v>3.272727272727273E-2</v>
      </c>
      <c r="P2374" s="8">
        <f t="shared" si="225"/>
        <v>30</v>
      </c>
      <c r="Q2374" t="str">
        <f t="shared" si="226"/>
        <v>technology</v>
      </c>
      <c r="R2374" t="str">
        <f t="shared" si="227"/>
        <v>web</v>
      </c>
      <c r="S2374" s="13">
        <f t="shared" si="222"/>
        <v>42088.069108796291</v>
      </c>
      <c r="T2374" s="13">
        <f t="shared" si="223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4"/>
        <v>5.8823529411764708E-5</v>
      </c>
      <c r="P2375" s="8">
        <f t="shared" si="225"/>
        <v>50</v>
      </c>
      <c r="Q2375" t="str">
        <f t="shared" si="226"/>
        <v>technology</v>
      </c>
      <c r="R2375" t="str">
        <f t="shared" si="227"/>
        <v>web</v>
      </c>
      <c r="S2375" s="13">
        <f t="shared" si="222"/>
        <v>42215.662314814821</v>
      </c>
      <c r="T2375" s="13">
        <f t="shared" si="223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4"/>
        <v>4.5454545454545455E-4</v>
      </c>
      <c r="P2376" s="8">
        <f t="shared" si="225"/>
        <v>10</v>
      </c>
      <c r="Q2376" t="str">
        <f t="shared" si="226"/>
        <v>technology</v>
      </c>
      <c r="R2376" t="str">
        <f t="shared" si="227"/>
        <v>web</v>
      </c>
      <c r="S2376" s="13">
        <f t="shared" si="222"/>
        <v>42017.843287037031</v>
      </c>
      <c r="T2376" s="13">
        <f t="shared" si="223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4"/>
        <v>0</v>
      </c>
      <c r="P2377" s="8" t="e">
        <f t="shared" si="225"/>
        <v>#DIV/0!</v>
      </c>
      <c r="Q2377" t="str">
        <f t="shared" si="226"/>
        <v>technology</v>
      </c>
      <c r="R2377" t="str">
        <f t="shared" si="227"/>
        <v>web</v>
      </c>
      <c r="S2377" s="13">
        <f t="shared" si="222"/>
        <v>42592.836076388892</v>
      </c>
      <c r="T2377" s="13">
        <f t="shared" si="223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4"/>
        <v>0.10877666666666666</v>
      </c>
      <c r="P2378" s="8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3">
        <f t="shared" si="222"/>
        <v>42318.925532407404</v>
      </c>
      <c r="T2378" s="13">
        <f t="shared" si="223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4"/>
        <v>0</v>
      </c>
      <c r="P2379" s="8" t="e">
        <f t="shared" si="225"/>
        <v>#DIV/0!</v>
      </c>
      <c r="Q2379" t="str">
        <f t="shared" si="226"/>
        <v>technology</v>
      </c>
      <c r="R2379" t="str">
        <f t="shared" si="227"/>
        <v>web</v>
      </c>
      <c r="S2379" s="13">
        <f t="shared" si="222"/>
        <v>42669.870173611111</v>
      </c>
      <c r="T2379" s="13">
        <f t="shared" si="223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4"/>
        <v>0</v>
      </c>
      <c r="P2380" s="8" t="e">
        <f t="shared" si="225"/>
        <v>#DIV/0!</v>
      </c>
      <c r="Q2380" t="str">
        <f t="shared" si="226"/>
        <v>technology</v>
      </c>
      <c r="R2380" t="str">
        <f t="shared" si="227"/>
        <v>web</v>
      </c>
      <c r="S2380" s="13">
        <f t="shared" si="222"/>
        <v>42213.013078703705</v>
      </c>
      <c r="T2380" s="13">
        <f t="shared" si="223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4"/>
        <v>0</v>
      </c>
      <c r="P2381" s="8" t="e">
        <f t="shared" si="225"/>
        <v>#DIV/0!</v>
      </c>
      <c r="Q2381" t="str">
        <f t="shared" si="226"/>
        <v>technology</v>
      </c>
      <c r="R2381" t="str">
        <f t="shared" si="227"/>
        <v>web</v>
      </c>
      <c r="S2381" s="13">
        <f t="shared" si="222"/>
        <v>42237.016388888893</v>
      </c>
      <c r="T2381" s="13">
        <f t="shared" si="223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4"/>
        <v>3.6666666666666666E-3</v>
      </c>
      <c r="P2382" s="8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3">
        <f t="shared" si="222"/>
        <v>42248.793310185181</v>
      </c>
      <c r="T2382" s="13">
        <f t="shared" si="223"/>
        <v>42278.793310185181</v>
      </c>
    </row>
    <row r="2383" spans="1:20" ht="28.8" x14ac:dyDescent="0.55000000000000004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4"/>
        <v>1.8193398957730169E-2</v>
      </c>
      <c r="P2383" s="8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3">
        <f t="shared" si="222"/>
        <v>42074.935740740737</v>
      </c>
      <c r="T2383" s="13">
        <f t="shared" si="223"/>
        <v>42104.935740740737</v>
      </c>
    </row>
    <row r="2384" spans="1:20" ht="43.2" x14ac:dyDescent="0.55000000000000004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4"/>
        <v>2.5000000000000001E-2</v>
      </c>
      <c r="P2384" s="8">
        <f t="shared" si="225"/>
        <v>37.5</v>
      </c>
      <c r="Q2384" t="str">
        <f t="shared" si="226"/>
        <v>technology</v>
      </c>
      <c r="R2384" t="str">
        <f t="shared" si="227"/>
        <v>web</v>
      </c>
      <c r="S2384" s="13">
        <f t="shared" si="222"/>
        <v>42195.187534722223</v>
      </c>
      <c r="T2384" s="13">
        <f t="shared" si="223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4"/>
        <v>4.3499999999999997E-2</v>
      </c>
      <c r="P2385" s="8">
        <f t="shared" si="225"/>
        <v>145</v>
      </c>
      <c r="Q2385" t="str">
        <f t="shared" si="226"/>
        <v>technology</v>
      </c>
      <c r="R2385" t="str">
        <f t="shared" si="227"/>
        <v>web</v>
      </c>
      <c r="S2385" s="13">
        <f t="shared" si="222"/>
        <v>42027.056793981479</v>
      </c>
      <c r="T2385" s="13">
        <f t="shared" si="223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4"/>
        <v>8.0000000000000002E-3</v>
      </c>
      <c r="P2386" s="8">
        <f t="shared" si="225"/>
        <v>1</v>
      </c>
      <c r="Q2386" t="str">
        <f t="shared" si="226"/>
        <v>technology</v>
      </c>
      <c r="R2386" t="str">
        <f t="shared" si="227"/>
        <v>web</v>
      </c>
      <c r="S2386" s="13">
        <f t="shared" si="222"/>
        <v>41927.067627314813</v>
      </c>
      <c r="T2386" s="13">
        <f t="shared" si="223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4"/>
        <v>1.2123076923076924E-2</v>
      </c>
      <c r="P2387" s="8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3">
        <f t="shared" si="222"/>
        <v>42191.70175925926</v>
      </c>
      <c r="T2387" s="13">
        <f t="shared" si="223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4"/>
        <v>0</v>
      </c>
      <c r="P2388" s="8" t="e">
        <f t="shared" si="225"/>
        <v>#DIV/0!</v>
      </c>
      <c r="Q2388" t="str">
        <f t="shared" si="226"/>
        <v>technology</v>
      </c>
      <c r="R2388" t="str">
        <f t="shared" si="227"/>
        <v>web</v>
      </c>
      <c r="S2388" s="13">
        <f t="shared" si="222"/>
        <v>41954.838240740741</v>
      </c>
      <c r="T2388" s="13">
        <f t="shared" si="223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4"/>
        <v>6.8399999999999997E-3</v>
      </c>
      <c r="P2389" s="8">
        <f t="shared" si="225"/>
        <v>342</v>
      </c>
      <c r="Q2389" t="str">
        <f t="shared" si="226"/>
        <v>technology</v>
      </c>
      <c r="R2389" t="str">
        <f t="shared" si="227"/>
        <v>web</v>
      </c>
      <c r="S2389" s="13">
        <f t="shared" si="222"/>
        <v>42528.626620370371</v>
      </c>
      <c r="T2389" s="13">
        <f t="shared" si="223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4"/>
        <v>1.2513513513513513E-2</v>
      </c>
      <c r="P2390" s="8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3">
        <f t="shared" si="222"/>
        <v>41989.853692129633</v>
      </c>
      <c r="T2390" s="13">
        <f t="shared" si="223"/>
        <v>42019.811805555553</v>
      </c>
    </row>
    <row r="2391" spans="1:20" ht="43.2" x14ac:dyDescent="0.55000000000000004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4"/>
        <v>1.8749999999999999E-3</v>
      </c>
      <c r="P2391" s="8">
        <f t="shared" si="225"/>
        <v>30</v>
      </c>
      <c r="Q2391" t="str">
        <f t="shared" si="226"/>
        <v>technology</v>
      </c>
      <c r="R2391" t="str">
        <f t="shared" si="227"/>
        <v>web</v>
      </c>
      <c r="S2391" s="13">
        <f t="shared" si="222"/>
        <v>42179.653379629628</v>
      </c>
      <c r="T2391" s="13">
        <f t="shared" si="223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4"/>
        <v>0</v>
      </c>
      <c r="P2392" s="8" t="e">
        <f t="shared" si="225"/>
        <v>#DIV/0!</v>
      </c>
      <c r="Q2392" t="str">
        <f t="shared" si="226"/>
        <v>technology</v>
      </c>
      <c r="R2392" t="str">
        <f t="shared" si="227"/>
        <v>web</v>
      </c>
      <c r="S2392" s="13">
        <f t="shared" si="222"/>
        <v>41968.262314814812</v>
      </c>
      <c r="T2392" s="13">
        <f t="shared" si="223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4"/>
        <v>1.25E-3</v>
      </c>
      <c r="P2393" s="8">
        <f t="shared" si="225"/>
        <v>25</v>
      </c>
      <c r="Q2393" t="str">
        <f t="shared" si="226"/>
        <v>technology</v>
      </c>
      <c r="R2393" t="str">
        <f t="shared" si="227"/>
        <v>web</v>
      </c>
      <c r="S2393" s="13">
        <f t="shared" si="222"/>
        <v>42064.794490740736</v>
      </c>
      <c r="T2393" s="13">
        <f t="shared" si="223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4"/>
        <v>0</v>
      </c>
      <c r="P2394" s="8" t="e">
        <f t="shared" si="225"/>
        <v>#DIV/0!</v>
      </c>
      <c r="Q2394" t="str">
        <f t="shared" si="226"/>
        <v>technology</v>
      </c>
      <c r="R2394" t="str">
        <f t="shared" si="227"/>
        <v>web</v>
      </c>
      <c r="S2394" s="13">
        <f t="shared" si="222"/>
        <v>42276.120636574073</v>
      </c>
      <c r="T2394" s="13">
        <f t="shared" si="223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4"/>
        <v>5.0000000000000001E-4</v>
      </c>
      <c r="P2395" s="8">
        <f t="shared" si="225"/>
        <v>50</v>
      </c>
      <c r="Q2395" t="str">
        <f t="shared" si="226"/>
        <v>technology</v>
      </c>
      <c r="R2395" t="str">
        <f t="shared" si="227"/>
        <v>web</v>
      </c>
      <c r="S2395" s="13">
        <f t="shared" si="222"/>
        <v>42194.648344907408</v>
      </c>
      <c r="T2395" s="13">
        <f t="shared" si="223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4"/>
        <v>5.9999999999999995E-4</v>
      </c>
      <c r="P2396" s="8">
        <f t="shared" si="225"/>
        <v>1.5</v>
      </c>
      <c r="Q2396" t="str">
        <f t="shared" si="226"/>
        <v>technology</v>
      </c>
      <c r="R2396" t="str">
        <f t="shared" si="227"/>
        <v>web</v>
      </c>
      <c r="S2396" s="13">
        <f t="shared" si="222"/>
        <v>42031.362187499995</v>
      </c>
      <c r="T2396" s="13">
        <f t="shared" si="223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4"/>
        <v>0</v>
      </c>
      <c r="P2397" s="8" t="e">
        <f t="shared" si="225"/>
        <v>#DIV/0!</v>
      </c>
      <c r="Q2397" t="str">
        <f t="shared" si="226"/>
        <v>technology</v>
      </c>
      <c r="R2397" t="str">
        <f t="shared" si="227"/>
        <v>web</v>
      </c>
      <c r="S2397" s="13">
        <f t="shared" si="222"/>
        <v>42717.121377314819</v>
      </c>
      <c r="T2397" s="13">
        <f t="shared" si="223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4"/>
        <v>2E-3</v>
      </c>
      <c r="P2398" s="8">
        <f t="shared" si="225"/>
        <v>10</v>
      </c>
      <c r="Q2398" t="str">
        <f t="shared" si="226"/>
        <v>technology</v>
      </c>
      <c r="R2398" t="str">
        <f t="shared" si="227"/>
        <v>web</v>
      </c>
      <c r="S2398" s="13">
        <f t="shared" si="222"/>
        <v>42262.849050925928</v>
      </c>
      <c r="T2398" s="13">
        <f t="shared" si="223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4"/>
        <v>0</v>
      </c>
      <c r="P2399" s="8" t="e">
        <f t="shared" si="225"/>
        <v>#DIV/0!</v>
      </c>
      <c r="Q2399" t="str">
        <f t="shared" si="226"/>
        <v>technology</v>
      </c>
      <c r="R2399" t="str">
        <f t="shared" si="227"/>
        <v>web</v>
      </c>
      <c r="S2399" s="13">
        <f t="shared" si="222"/>
        <v>41976.88490740741</v>
      </c>
      <c r="T2399" s="13">
        <f t="shared" si="223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4"/>
        <v>0</v>
      </c>
      <c r="P2400" s="8" t="e">
        <f t="shared" si="225"/>
        <v>#DIV/0!</v>
      </c>
      <c r="Q2400" t="str">
        <f t="shared" si="226"/>
        <v>technology</v>
      </c>
      <c r="R2400" t="str">
        <f t="shared" si="227"/>
        <v>web</v>
      </c>
      <c r="S2400" s="13">
        <f t="shared" si="222"/>
        <v>42157.916481481487</v>
      </c>
      <c r="T2400" s="13">
        <f t="shared" si="223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4"/>
        <v>0</v>
      </c>
      <c r="P2401" s="8" t="e">
        <f t="shared" si="225"/>
        <v>#DIV/0!</v>
      </c>
      <c r="Q2401" t="str">
        <f t="shared" si="226"/>
        <v>technology</v>
      </c>
      <c r="R2401" t="str">
        <f t="shared" si="227"/>
        <v>web</v>
      </c>
      <c r="S2401" s="13">
        <f t="shared" si="222"/>
        <v>41956.853078703702</v>
      </c>
      <c r="T2401" s="13">
        <f t="shared" si="223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4"/>
        <v>0</v>
      </c>
      <c r="P2402" s="8" t="e">
        <f t="shared" si="225"/>
        <v>#DIV/0!</v>
      </c>
      <c r="Q2402" t="str">
        <f t="shared" si="226"/>
        <v>technology</v>
      </c>
      <c r="R2402" t="str">
        <f t="shared" si="227"/>
        <v>web</v>
      </c>
      <c r="S2402" s="13">
        <f t="shared" si="222"/>
        <v>42444.268101851849</v>
      </c>
      <c r="T2402" s="13">
        <f t="shared" si="223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4"/>
        <v>7.1785714285714283E-3</v>
      </c>
      <c r="P2403" s="8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3">
        <f t="shared" si="222"/>
        <v>42374.822870370372</v>
      </c>
      <c r="T2403" s="13">
        <f t="shared" si="223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4"/>
        <v>4.3333333333333331E-3</v>
      </c>
      <c r="P2404" s="8">
        <f t="shared" si="225"/>
        <v>52</v>
      </c>
      <c r="Q2404" t="str">
        <f t="shared" si="226"/>
        <v>food</v>
      </c>
      <c r="R2404" t="str">
        <f t="shared" si="227"/>
        <v>food trucks</v>
      </c>
      <c r="S2404" s="13">
        <f t="shared" si="222"/>
        <v>42107.679756944446</v>
      </c>
      <c r="T2404" s="13">
        <f t="shared" si="223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4"/>
        <v>0.16833333333333333</v>
      </c>
      <c r="P2405" s="8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3">
        <f t="shared" si="222"/>
        <v>42399.882615740738</v>
      </c>
      <c r="T2405" s="13">
        <f t="shared" si="223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4"/>
        <v>0</v>
      </c>
      <c r="P2406" s="8" t="e">
        <f t="shared" si="225"/>
        <v>#DIV/0!</v>
      </c>
      <c r="Q2406" t="str">
        <f t="shared" si="226"/>
        <v>food</v>
      </c>
      <c r="R2406" t="str">
        <f t="shared" si="227"/>
        <v>food trucks</v>
      </c>
      <c r="S2406" s="13">
        <f t="shared" si="222"/>
        <v>42342.03943287037</v>
      </c>
      <c r="T2406" s="13">
        <f t="shared" si="223"/>
        <v>42372.03943287037</v>
      </c>
    </row>
    <row r="2407" spans="1:20" ht="28.8" x14ac:dyDescent="0.55000000000000004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4"/>
        <v>0.22520000000000001</v>
      </c>
      <c r="P2407" s="8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3">
        <f t="shared" si="222"/>
        <v>42595.585358796292</v>
      </c>
      <c r="T2407" s="13">
        <f t="shared" si="223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4"/>
        <v>0.41384615384615386</v>
      </c>
      <c r="P2408" s="8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3">
        <f t="shared" si="222"/>
        <v>41983.110995370371</v>
      </c>
      <c r="T2408" s="13">
        <f t="shared" si="223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4"/>
        <v>0.25259090909090909</v>
      </c>
      <c r="P2409" s="8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3">
        <f t="shared" si="222"/>
        <v>42082.575555555552</v>
      </c>
      <c r="T2409" s="13">
        <f t="shared" si="223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4"/>
        <v>2E-3</v>
      </c>
      <c r="P2410" s="8">
        <f t="shared" si="225"/>
        <v>15</v>
      </c>
      <c r="Q2410" t="str">
        <f t="shared" si="226"/>
        <v>food</v>
      </c>
      <c r="R2410" t="str">
        <f t="shared" si="227"/>
        <v>food trucks</v>
      </c>
      <c r="S2410" s="13">
        <f t="shared" si="222"/>
        <v>41919.140706018516</v>
      </c>
      <c r="T2410" s="13">
        <f t="shared" si="223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4"/>
        <v>1.84E-2</v>
      </c>
      <c r="P2411" s="8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3">
        <f t="shared" si="222"/>
        <v>42204.875868055555</v>
      </c>
      <c r="T2411" s="13">
        <f t="shared" si="223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4"/>
        <v>0</v>
      </c>
      <c r="P2412" s="8" t="e">
        <f t="shared" si="225"/>
        <v>#DIV/0!</v>
      </c>
      <c r="Q2412" t="str">
        <f t="shared" si="226"/>
        <v>food</v>
      </c>
      <c r="R2412" t="str">
        <f t="shared" si="227"/>
        <v>food trucks</v>
      </c>
      <c r="S2412" s="13">
        <f t="shared" si="222"/>
        <v>42224.408275462964</v>
      </c>
      <c r="T2412" s="13">
        <f t="shared" si="223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4"/>
        <v>6.0400000000000002E-3</v>
      </c>
      <c r="P2413" s="8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3">
        <f t="shared" si="222"/>
        <v>42211.732430555552</v>
      </c>
      <c r="T2413" s="13">
        <f t="shared" si="223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4"/>
        <v>0</v>
      </c>
      <c r="P2414" s="8" t="e">
        <f t="shared" si="225"/>
        <v>#DIV/0!</v>
      </c>
      <c r="Q2414" t="str">
        <f t="shared" si="226"/>
        <v>food</v>
      </c>
      <c r="R2414" t="str">
        <f t="shared" si="227"/>
        <v>food trucks</v>
      </c>
      <c r="S2414" s="13">
        <f t="shared" si="222"/>
        <v>42655.736956018518</v>
      </c>
      <c r="T2414" s="13">
        <f t="shared" si="223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4"/>
        <v>8.3333333333333332E-3</v>
      </c>
      <c r="P2415" s="8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3">
        <f t="shared" si="222"/>
        <v>41760.10974537037</v>
      </c>
      <c r="T2415" s="13">
        <f t="shared" si="223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4"/>
        <v>3.0666666666666665E-2</v>
      </c>
      <c r="P2416" s="8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3">
        <f t="shared" si="222"/>
        <v>42198.695138888885</v>
      </c>
      <c r="T2416" s="13">
        <f t="shared" si="223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4"/>
        <v>5.5833333333333334E-3</v>
      </c>
      <c r="P2417" s="8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3">
        <f t="shared" si="222"/>
        <v>42536.862800925926</v>
      </c>
      <c r="T2417" s="13">
        <f t="shared" si="223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4"/>
        <v>2.5000000000000001E-4</v>
      </c>
      <c r="P2418" s="8">
        <f t="shared" si="225"/>
        <v>5</v>
      </c>
      <c r="Q2418" t="str">
        <f t="shared" si="226"/>
        <v>food</v>
      </c>
      <c r="R2418" t="str">
        <f t="shared" si="227"/>
        <v>food trucks</v>
      </c>
      <c r="S2418" s="13">
        <f t="shared" si="222"/>
        <v>42019.737766203703</v>
      </c>
      <c r="T2418" s="13">
        <f t="shared" si="223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4"/>
        <v>0</v>
      </c>
      <c r="P2419" s="8" t="e">
        <f t="shared" si="225"/>
        <v>#DIV/0!</v>
      </c>
      <c r="Q2419" t="str">
        <f t="shared" si="226"/>
        <v>food</v>
      </c>
      <c r="R2419" t="str">
        <f t="shared" si="227"/>
        <v>food trucks</v>
      </c>
      <c r="S2419" s="13">
        <f t="shared" si="222"/>
        <v>41831.884108796294</v>
      </c>
      <c r="T2419" s="13">
        <f t="shared" si="223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4"/>
        <v>2.0000000000000001E-4</v>
      </c>
      <c r="P2420" s="8">
        <f t="shared" si="225"/>
        <v>1</v>
      </c>
      <c r="Q2420" t="str">
        <f t="shared" si="226"/>
        <v>food</v>
      </c>
      <c r="R2420" t="str">
        <f t="shared" si="227"/>
        <v>food trucks</v>
      </c>
      <c r="S2420" s="13">
        <f t="shared" si="222"/>
        <v>42027.856990740736</v>
      </c>
      <c r="T2420" s="13">
        <f t="shared" si="223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4"/>
        <v>0</v>
      </c>
      <c r="P2421" s="8" t="e">
        <f t="shared" si="225"/>
        <v>#DIV/0!</v>
      </c>
      <c r="Q2421" t="str">
        <f t="shared" si="226"/>
        <v>food</v>
      </c>
      <c r="R2421" t="str">
        <f t="shared" si="227"/>
        <v>food trucks</v>
      </c>
      <c r="S2421" s="13">
        <f t="shared" si="222"/>
        <v>41993.738298611104</v>
      </c>
      <c r="T2421" s="13">
        <f t="shared" si="223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4"/>
        <v>0.14825133372851215</v>
      </c>
      <c r="P2422" s="8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3">
        <f t="shared" si="222"/>
        <v>41893.028877314813</v>
      </c>
      <c r="T2422" s="13">
        <f t="shared" si="223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4"/>
        <v>1.6666666666666666E-4</v>
      </c>
      <c r="P2423" s="8">
        <f t="shared" si="225"/>
        <v>1</v>
      </c>
      <c r="Q2423" t="str">
        <f t="shared" si="226"/>
        <v>food</v>
      </c>
      <c r="R2423" t="str">
        <f t="shared" si="227"/>
        <v>food trucks</v>
      </c>
      <c r="S2423" s="13">
        <f t="shared" si="222"/>
        <v>42026.687453703707</v>
      </c>
      <c r="T2423" s="13">
        <f t="shared" si="223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4"/>
        <v>2E-3</v>
      </c>
      <c r="P2424" s="8">
        <f t="shared" si="225"/>
        <v>1</v>
      </c>
      <c r="Q2424" t="str">
        <f t="shared" si="226"/>
        <v>food</v>
      </c>
      <c r="R2424" t="str">
        <f t="shared" si="227"/>
        <v>food trucks</v>
      </c>
      <c r="S2424" s="13">
        <f t="shared" si="222"/>
        <v>42044.724953703699</v>
      </c>
      <c r="T2424" s="13">
        <f t="shared" si="223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4"/>
        <v>1.3333333333333334E-4</v>
      </c>
      <c r="P2425" s="8">
        <f t="shared" si="225"/>
        <v>8</v>
      </c>
      <c r="Q2425" t="str">
        <f t="shared" si="226"/>
        <v>food</v>
      </c>
      <c r="R2425" t="str">
        <f t="shared" si="227"/>
        <v>food trucks</v>
      </c>
      <c r="S2425" s="13">
        <f t="shared" si="222"/>
        <v>41974.704745370371</v>
      </c>
      <c r="T2425" s="13">
        <f t="shared" si="223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4"/>
        <v>1.24E-2</v>
      </c>
      <c r="P2426" s="8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3">
        <f t="shared" si="222"/>
        <v>41909.892453703702</v>
      </c>
      <c r="T2426" s="13">
        <f t="shared" si="223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4"/>
        <v>2.8571428571428574E-4</v>
      </c>
      <c r="P2427" s="8">
        <f t="shared" si="225"/>
        <v>1</v>
      </c>
      <c r="Q2427" t="str">
        <f t="shared" si="226"/>
        <v>food</v>
      </c>
      <c r="R2427" t="str">
        <f t="shared" si="227"/>
        <v>food trucks</v>
      </c>
      <c r="S2427" s="13">
        <f t="shared" si="222"/>
        <v>42502.913761574076</v>
      </c>
      <c r="T2427" s="13">
        <f t="shared" si="223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4"/>
        <v>0</v>
      </c>
      <c r="P2428" s="8" t="e">
        <f t="shared" si="225"/>
        <v>#DIV/0!</v>
      </c>
      <c r="Q2428" t="str">
        <f t="shared" si="226"/>
        <v>food</v>
      </c>
      <c r="R2428" t="str">
        <f t="shared" si="227"/>
        <v>food trucks</v>
      </c>
      <c r="S2428" s="13">
        <f t="shared" si="222"/>
        <v>42164.170046296291</v>
      </c>
      <c r="T2428" s="13">
        <f t="shared" si="223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4"/>
        <v>2.0000000000000002E-5</v>
      </c>
      <c r="P2429" s="8">
        <f t="shared" si="225"/>
        <v>1</v>
      </c>
      <c r="Q2429" t="str">
        <f t="shared" si="226"/>
        <v>food</v>
      </c>
      <c r="R2429" t="str">
        <f t="shared" si="227"/>
        <v>food trucks</v>
      </c>
      <c r="S2429" s="13">
        <f t="shared" si="222"/>
        <v>42412.318668981476</v>
      </c>
      <c r="T2429" s="13">
        <f t="shared" si="223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4"/>
        <v>2.8571428571428571E-5</v>
      </c>
      <c r="P2430" s="8">
        <f t="shared" si="225"/>
        <v>1</v>
      </c>
      <c r="Q2430" t="str">
        <f t="shared" si="226"/>
        <v>food</v>
      </c>
      <c r="R2430" t="str">
        <f t="shared" si="227"/>
        <v>food trucks</v>
      </c>
      <c r="S2430" s="13">
        <f t="shared" si="222"/>
        <v>42045.784155092595</v>
      </c>
      <c r="T2430" s="13">
        <f t="shared" si="223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4"/>
        <v>1.4321428571428572E-2</v>
      </c>
      <c r="P2431" s="8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3">
        <f t="shared" si="222"/>
        <v>42734.879236111112</v>
      </c>
      <c r="T2431" s="13">
        <f t="shared" si="223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4"/>
        <v>7.0000000000000001E-3</v>
      </c>
      <c r="P2432" s="8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3">
        <f t="shared" si="222"/>
        <v>42382.130833333329</v>
      </c>
      <c r="T2432" s="13">
        <f t="shared" si="223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4"/>
        <v>2.0000000000000002E-5</v>
      </c>
      <c r="P2433" s="8">
        <f t="shared" si="225"/>
        <v>1</v>
      </c>
      <c r="Q2433" t="str">
        <f t="shared" si="226"/>
        <v>food</v>
      </c>
      <c r="R2433" t="str">
        <f t="shared" si="227"/>
        <v>food trucks</v>
      </c>
      <c r="S2433" s="13">
        <f t="shared" si="222"/>
        <v>42489.099687499998</v>
      </c>
      <c r="T2433" s="13">
        <f t="shared" si="223"/>
        <v>42549.099687499998</v>
      </c>
    </row>
    <row r="2434" spans="1:20" ht="28.8" x14ac:dyDescent="0.55000000000000004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4"/>
        <v>1.4285714285714287E-4</v>
      </c>
      <c r="P2434" s="8">
        <f t="shared" si="225"/>
        <v>1</v>
      </c>
      <c r="Q2434" t="str">
        <f t="shared" si="226"/>
        <v>food</v>
      </c>
      <c r="R2434" t="str">
        <f t="shared" si="227"/>
        <v>food trucks</v>
      </c>
      <c r="S2434" s="13">
        <f t="shared" ref="S2434:S2497" si="228">(((J2434/60)/60)/24)+DATE(1970,1,1)</f>
        <v>42041.218715277777</v>
      </c>
      <c r="T2434" s="13">
        <f t="shared" ref="T2434:T2497" si="229">(((I2434/60)/60)/24)+DATE(1970,1,1)</f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0">E2435/D2435</f>
        <v>0</v>
      </c>
      <c r="P2435" s="8" t="e">
        <f t="shared" ref="P2435:P2498" si="231">E2435/L2435</f>
        <v>#DIV/0!</v>
      </c>
      <c r="Q2435" t="str">
        <f t="shared" ref="Q2435:Q2498" si="232">LEFT(N2435,FIND("/",N2435)-1)</f>
        <v>food</v>
      </c>
      <c r="R2435" t="str">
        <f t="shared" ref="R2435:R2498" si="233">RIGHT(N2435,LEN(N2435)-FIND("/",N2435))</f>
        <v>food trucks</v>
      </c>
      <c r="S2435" s="13">
        <f t="shared" si="228"/>
        <v>42397.89980324074</v>
      </c>
      <c r="T2435" s="13">
        <f t="shared" si="229"/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0"/>
        <v>1.2999999999999999E-3</v>
      </c>
      <c r="P2436" s="8">
        <f t="shared" si="231"/>
        <v>13</v>
      </c>
      <c r="Q2436" t="str">
        <f t="shared" si="232"/>
        <v>food</v>
      </c>
      <c r="R2436" t="str">
        <f t="shared" si="233"/>
        <v>food trucks</v>
      </c>
      <c r="S2436" s="13">
        <f t="shared" si="228"/>
        <v>42180.18604166666</v>
      </c>
      <c r="T2436" s="13">
        <f t="shared" si="229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0"/>
        <v>4.8960000000000002E-3</v>
      </c>
      <c r="P2437" s="8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3">
        <f t="shared" si="228"/>
        <v>42252.277615740735</v>
      </c>
      <c r="T2437" s="13">
        <f t="shared" si="229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0"/>
        <v>3.8461538461538462E-4</v>
      </c>
      <c r="P2438" s="8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3">
        <f t="shared" si="228"/>
        <v>42338.615393518514</v>
      </c>
      <c r="T2438" s="13">
        <f t="shared" si="229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0"/>
        <v>0</v>
      </c>
      <c r="P2439" s="8" t="e">
        <f t="shared" si="231"/>
        <v>#DIV/0!</v>
      </c>
      <c r="Q2439" t="str">
        <f t="shared" si="232"/>
        <v>food</v>
      </c>
      <c r="R2439" t="str">
        <f t="shared" si="233"/>
        <v>food trucks</v>
      </c>
      <c r="S2439" s="13">
        <f t="shared" si="228"/>
        <v>42031.965138888889</v>
      </c>
      <c r="T2439" s="13">
        <f t="shared" si="229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0"/>
        <v>3.3333333333333335E-3</v>
      </c>
      <c r="P2440" s="8">
        <f t="shared" si="231"/>
        <v>50</v>
      </c>
      <c r="Q2440" t="str">
        <f t="shared" si="232"/>
        <v>food</v>
      </c>
      <c r="R2440" t="str">
        <f t="shared" si="233"/>
        <v>food trucks</v>
      </c>
      <c r="S2440" s="13">
        <f t="shared" si="228"/>
        <v>42285.91506944444</v>
      </c>
      <c r="T2440" s="13">
        <f t="shared" si="229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0"/>
        <v>0</v>
      </c>
      <c r="P2441" s="8" t="e">
        <f t="shared" si="231"/>
        <v>#DIV/0!</v>
      </c>
      <c r="Q2441" t="str">
        <f t="shared" si="232"/>
        <v>food</v>
      </c>
      <c r="R2441" t="str">
        <f t="shared" si="233"/>
        <v>food trucks</v>
      </c>
      <c r="S2441" s="13">
        <f t="shared" si="228"/>
        <v>42265.818622685183</v>
      </c>
      <c r="T2441" s="13">
        <f t="shared" si="229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0"/>
        <v>2E-3</v>
      </c>
      <c r="P2442" s="8">
        <f t="shared" si="231"/>
        <v>5</v>
      </c>
      <c r="Q2442" t="str">
        <f t="shared" si="232"/>
        <v>food</v>
      </c>
      <c r="R2442" t="str">
        <f t="shared" si="233"/>
        <v>food trucks</v>
      </c>
      <c r="S2442" s="13">
        <f t="shared" si="228"/>
        <v>42383.899456018517</v>
      </c>
      <c r="T2442" s="13">
        <f t="shared" si="229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0"/>
        <v>1.0788</v>
      </c>
      <c r="P2443" s="8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3">
        <f t="shared" si="228"/>
        <v>42187.125625000001</v>
      </c>
      <c r="T2443" s="13">
        <f t="shared" si="229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0"/>
        <v>1.2594166666666666</v>
      </c>
      <c r="P2444" s="8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3">
        <f t="shared" si="228"/>
        <v>42052.666990740734</v>
      </c>
      <c r="T2444" s="13">
        <f t="shared" si="229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0"/>
        <v>2.0251494999999999</v>
      </c>
      <c r="P2445" s="8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3">
        <f t="shared" si="228"/>
        <v>41836.625254629631</v>
      </c>
      <c r="T2445" s="13">
        <f t="shared" si="229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0"/>
        <v>1.0860000000000001</v>
      </c>
      <c r="P2446" s="8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3">
        <f t="shared" si="228"/>
        <v>42485.754525462966</v>
      </c>
      <c r="T2446" s="13">
        <f t="shared" si="229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0"/>
        <v>1.728</v>
      </c>
      <c r="P2447" s="8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3">
        <f t="shared" si="228"/>
        <v>42243.190057870372</v>
      </c>
      <c r="T2447" s="13">
        <f t="shared" si="229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0"/>
        <v>1.6798</v>
      </c>
      <c r="P2448" s="8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3">
        <f t="shared" si="228"/>
        <v>42670.602673611109</v>
      </c>
      <c r="T2448" s="13">
        <f t="shared" si="229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0"/>
        <v>4.2720000000000002</v>
      </c>
      <c r="P2449" s="8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3">
        <f t="shared" si="228"/>
        <v>42654.469826388886</v>
      </c>
      <c r="T2449" s="13">
        <f t="shared" si="229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0"/>
        <v>1.075</v>
      </c>
      <c r="P2450" s="8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3">
        <f t="shared" si="228"/>
        <v>42607.316122685181</v>
      </c>
      <c r="T2450" s="13">
        <f t="shared" si="229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0"/>
        <v>1.08</v>
      </c>
      <c r="P2451" s="8">
        <f t="shared" si="231"/>
        <v>90</v>
      </c>
      <c r="Q2451" t="str">
        <f t="shared" si="232"/>
        <v>food</v>
      </c>
      <c r="R2451" t="str">
        <f t="shared" si="233"/>
        <v>small batch</v>
      </c>
      <c r="S2451" s="13">
        <f t="shared" si="228"/>
        <v>41943.142534722225</v>
      </c>
      <c r="T2451" s="13">
        <f t="shared" si="229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0"/>
        <v>1.0153353333333335</v>
      </c>
      <c r="P2452" s="8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3">
        <f t="shared" si="228"/>
        <v>41902.07240740741</v>
      </c>
      <c r="T2452" s="13">
        <f t="shared" si="229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0"/>
        <v>1.1545000000000001</v>
      </c>
      <c r="P2453" s="8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3">
        <f t="shared" si="228"/>
        <v>42779.908449074079</v>
      </c>
      <c r="T2453" s="13">
        <f t="shared" si="229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0"/>
        <v>1.335</v>
      </c>
      <c r="P2454" s="8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3">
        <f t="shared" si="228"/>
        <v>42338.84375</v>
      </c>
      <c r="T2454" s="13">
        <f t="shared" si="229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0"/>
        <v>1.5469999999999999</v>
      </c>
      <c r="P2455" s="8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3">
        <f t="shared" si="228"/>
        <v>42738.692233796297</v>
      </c>
      <c r="T2455" s="13">
        <f t="shared" si="229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0"/>
        <v>1.0084571428571429</v>
      </c>
      <c r="P2456" s="8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3">
        <f t="shared" si="228"/>
        <v>42770.201481481476</v>
      </c>
      <c r="T2456" s="13">
        <f t="shared" si="229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0"/>
        <v>1.82</v>
      </c>
      <c r="P2457" s="8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3">
        <f t="shared" si="228"/>
        <v>42452.781828703708</v>
      </c>
      <c r="T2457" s="13">
        <f t="shared" si="229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0"/>
        <v>1.8086666666666666</v>
      </c>
      <c r="P2458" s="8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3">
        <f t="shared" si="228"/>
        <v>42761.961099537039</v>
      </c>
      <c r="T2458" s="13">
        <f t="shared" si="229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0"/>
        <v>1.0230434782608695</v>
      </c>
      <c r="P2459" s="8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3">
        <f t="shared" si="228"/>
        <v>42423.602500000001</v>
      </c>
      <c r="T2459" s="13">
        <f t="shared" si="229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0"/>
        <v>1.1017999999999999</v>
      </c>
      <c r="P2460" s="8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3">
        <f t="shared" si="228"/>
        <v>42495.871736111112</v>
      </c>
      <c r="T2460" s="13">
        <f t="shared" si="229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0"/>
        <v>1.0225</v>
      </c>
      <c r="P2461" s="8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3">
        <f t="shared" si="228"/>
        <v>42407.637557870374</v>
      </c>
      <c r="T2461" s="13">
        <f t="shared" si="229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0"/>
        <v>1.0078823529411765</v>
      </c>
      <c r="P2462" s="8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3">
        <f t="shared" si="228"/>
        <v>42704.187118055561</v>
      </c>
      <c r="T2462" s="13">
        <f t="shared" si="229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0"/>
        <v>1.038</v>
      </c>
      <c r="P2463" s="8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3">
        <f t="shared" si="228"/>
        <v>40784.012696759259</v>
      </c>
      <c r="T2463" s="13">
        <f t="shared" si="229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0"/>
        <v>1.1070833333333334</v>
      </c>
      <c r="P2464" s="8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3">
        <f t="shared" si="228"/>
        <v>41089.186296296299</v>
      </c>
      <c r="T2464" s="13">
        <f t="shared" si="229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0"/>
        <v>1.1625000000000001</v>
      </c>
      <c r="P2465" s="8">
        <f t="shared" si="231"/>
        <v>31</v>
      </c>
      <c r="Q2465" t="str">
        <f t="shared" si="232"/>
        <v>music</v>
      </c>
      <c r="R2465" t="str">
        <f t="shared" si="233"/>
        <v>indie rock</v>
      </c>
      <c r="S2465" s="13">
        <f t="shared" si="228"/>
        <v>41341.111400462964</v>
      </c>
      <c r="T2465" s="13">
        <f t="shared" si="229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0"/>
        <v>1.111</v>
      </c>
      <c r="P2466" s="8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3">
        <f t="shared" si="228"/>
        <v>42248.90042824074</v>
      </c>
      <c r="T2466" s="13">
        <f t="shared" si="229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0"/>
        <v>1.8014285714285714</v>
      </c>
      <c r="P2467" s="8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3">
        <f t="shared" si="228"/>
        <v>41145.719305555554</v>
      </c>
      <c r="T2467" s="13">
        <f t="shared" si="229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0"/>
        <v>1</v>
      </c>
      <c r="P2468" s="8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3">
        <f t="shared" si="228"/>
        <v>41373.102465277778</v>
      </c>
      <c r="T2468" s="13">
        <f t="shared" si="229"/>
        <v>41403.102465277778</v>
      </c>
    </row>
    <row r="2469" spans="1:20" ht="28.8" x14ac:dyDescent="0.55000000000000004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0"/>
        <v>1.1850000000000001</v>
      </c>
      <c r="P2469" s="8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3">
        <f t="shared" si="228"/>
        <v>41025.874201388891</v>
      </c>
      <c r="T2469" s="13">
        <f t="shared" si="229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0"/>
        <v>1.0721700000000001</v>
      </c>
      <c r="P2470" s="8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3">
        <f t="shared" si="228"/>
        <v>41174.154178240737</v>
      </c>
      <c r="T2470" s="13">
        <f t="shared" si="229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0"/>
        <v>1.1366666666666667</v>
      </c>
      <c r="P2471" s="8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3">
        <f t="shared" si="228"/>
        <v>40557.429733796293</v>
      </c>
      <c r="T2471" s="13">
        <f t="shared" si="229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0"/>
        <v>1.0316400000000001</v>
      </c>
      <c r="P2472" s="8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3">
        <f t="shared" si="228"/>
        <v>41023.07471064815</v>
      </c>
      <c r="T2472" s="13">
        <f t="shared" si="229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0"/>
        <v>1.28</v>
      </c>
      <c r="P2473" s="8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3">
        <f t="shared" si="228"/>
        <v>40893.992962962962</v>
      </c>
      <c r="T2473" s="13">
        <f t="shared" si="229"/>
        <v>40933.992962962962</v>
      </c>
    </row>
    <row r="2474" spans="1:20" ht="43.2" x14ac:dyDescent="0.55000000000000004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0"/>
        <v>1.3576026666666667</v>
      </c>
      <c r="P2474" s="8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3">
        <f t="shared" si="228"/>
        <v>40354.11550925926</v>
      </c>
      <c r="T2474" s="13">
        <f t="shared" si="229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0"/>
        <v>1</v>
      </c>
      <c r="P2475" s="8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3">
        <f t="shared" si="228"/>
        <v>41193.748483796298</v>
      </c>
      <c r="T2475" s="13">
        <f t="shared" si="229"/>
        <v>41223.790150462963</v>
      </c>
    </row>
    <row r="2476" spans="1:20" ht="43.2" x14ac:dyDescent="0.55000000000000004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0"/>
        <v>1.0000360000000001</v>
      </c>
      <c r="P2476" s="8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3">
        <f t="shared" si="228"/>
        <v>40417.011296296296</v>
      </c>
      <c r="T2476" s="13">
        <f t="shared" si="229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0"/>
        <v>1.0471999999999999</v>
      </c>
      <c r="P2477" s="8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3">
        <f t="shared" si="228"/>
        <v>40310.287673611114</v>
      </c>
      <c r="T2477" s="13">
        <f t="shared" si="229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0"/>
        <v>1.050225</v>
      </c>
      <c r="P2478" s="8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3">
        <f t="shared" si="228"/>
        <v>41913.328356481477</v>
      </c>
      <c r="T2478" s="13">
        <f t="shared" si="229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0"/>
        <v>1.7133333333333334</v>
      </c>
      <c r="P2479" s="8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3">
        <f t="shared" si="228"/>
        <v>41088.691493055558</v>
      </c>
      <c r="T2479" s="13">
        <f t="shared" si="229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0"/>
        <v>1.2749999999999999</v>
      </c>
      <c r="P2480" s="8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3">
        <f t="shared" si="228"/>
        <v>41257.950381944444</v>
      </c>
      <c r="T2480" s="13">
        <f t="shared" si="229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0"/>
        <v>1.3344333333333334</v>
      </c>
      <c r="P2481" s="8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3">
        <f t="shared" si="228"/>
        <v>41107.726782407408</v>
      </c>
      <c r="T2481" s="13">
        <f t="shared" si="229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0"/>
        <v>1</v>
      </c>
      <c r="P2482" s="8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3">
        <f t="shared" si="228"/>
        <v>42227.936157407406</v>
      </c>
      <c r="T2482" s="13">
        <f t="shared" si="229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0"/>
        <v>1.1291099999999998</v>
      </c>
      <c r="P2483" s="8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3">
        <f t="shared" si="228"/>
        <v>40999.645925925928</v>
      </c>
      <c r="T2483" s="13">
        <f t="shared" si="229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0"/>
        <v>1.0009999999999999</v>
      </c>
      <c r="P2484" s="8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3">
        <f t="shared" si="228"/>
        <v>40711.782210648147</v>
      </c>
      <c r="T2484" s="13">
        <f t="shared" si="229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0"/>
        <v>1.1372727272727272</v>
      </c>
      <c r="P2485" s="8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3">
        <f t="shared" si="228"/>
        <v>40970.750034722223</v>
      </c>
      <c r="T2485" s="13">
        <f t="shared" si="229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0"/>
        <v>1.1931742857142855</v>
      </c>
      <c r="P2486" s="8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3">
        <f t="shared" si="228"/>
        <v>40771.916701388887</v>
      </c>
      <c r="T2486" s="13">
        <f t="shared" si="229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0"/>
        <v>1.0325</v>
      </c>
      <c r="P2487" s="8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3">
        <f t="shared" si="228"/>
        <v>40793.998599537037</v>
      </c>
      <c r="T2487" s="13">
        <f t="shared" si="229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0"/>
        <v>2.6566666666666667</v>
      </c>
      <c r="P2488" s="8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3">
        <f t="shared" si="228"/>
        <v>40991.708055555559</v>
      </c>
      <c r="T2488" s="13">
        <f t="shared" si="229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0"/>
        <v>1.0005066666666667</v>
      </c>
      <c r="P2489" s="8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3">
        <f t="shared" si="228"/>
        <v>41026.083298611113</v>
      </c>
      <c r="T2489" s="13">
        <f t="shared" si="229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0"/>
        <v>1.0669999999999999</v>
      </c>
      <c r="P2490" s="8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3">
        <f t="shared" si="228"/>
        <v>40833.633194444446</v>
      </c>
      <c r="T2490" s="13">
        <f t="shared" si="229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0"/>
        <v>1.3367142857142857</v>
      </c>
      <c r="P2491" s="8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3">
        <f t="shared" si="228"/>
        <v>41373.690266203703</v>
      </c>
      <c r="T2491" s="13">
        <f t="shared" si="229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0"/>
        <v>1.214</v>
      </c>
      <c r="P2492" s="8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3">
        <f t="shared" si="228"/>
        <v>41023.227731481478</v>
      </c>
      <c r="T2492" s="13">
        <f t="shared" si="229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0"/>
        <v>1.032</v>
      </c>
      <c r="P2493" s="8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3">
        <f t="shared" si="228"/>
        <v>40542.839282407411</v>
      </c>
      <c r="T2493" s="13">
        <f t="shared" si="229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0"/>
        <v>1.25</v>
      </c>
      <c r="P2494" s="8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3">
        <f t="shared" si="228"/>
        <v>41024.985972222225</v>
      </c>
      <c r="T2494" s="13">
        <f t="shared" si="229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0"/>
        <v>1.2869999999999999</v>
      </c>
      <c r="P2495" s="8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3">
        <f t="shared" si="228"/>
        <v>41348.168287037035</v>
      </c>
      <c r="T2495" s="13">
        <f t="shared" si="229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0"/>
        <v>1.0100533333333332</v>
      </c>
      <c r="P2496" s="8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3">
        <f t="shared" si="228"/>
        <v>41022.645185185182</v>
      </c>
      <c r="T2496" s="13">
        <f t="shared" si="229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0"/>
        <v>1.2753666666666665</v>
      </c>
      <c r="P2497" s="8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3">
        <f t="shared" si="228"/>
        <v>41036.946469907409</v>
      </c>
      <c r="T2497" s="13">
        <f t="shared" si="229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0"/>
        <v>1</v>
      </c>
      <c r="P2498" s="8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3">
        <f t="shared" ref="S2498:S2561" si="234">(((J2498/60)/60)/24)+DATE(1970,1,1)</f>
        <v>41327.996435185189</v>
      </c>
      <c r="T2498" s="13">
        <f t="shared" ref="T2498:T2561" si="235">(((I2498/60)/60)/24)+DATE(1970,1,1)</f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6">E2499/D2499</f>
        <v>1.127715</v>
      </c>
      <c r="P2499" s="8">
        <f t="shared" ref="P2499:P2562" si="237">E2499/L2499</f>
        <v>80.551071428571419</v>
      </c>
      <c r="Q2499" t="str">
        <f t="shared" ref="Q2499:Q2562" si="238">LEFT(N2499,FIND("/",N2499)-1)</f>
        <v>music</v>
      </c>
      <c r="R2499" t="str">
        <f t="shared" ref="R2499:R2562" si="239">RIGHT(N2499,LEN(N2499)-FIND("/",N2499))</f>
        <v>indie rock</v>
      </c>
      <c r="S2499" s="13">
        <f t="shared" si="234"/>
        <v>40730.878912037035</v>
      </c>
      <c r="T2499" s="13">
        <f t="shared" si="235"/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6"/>
        <v>1.056</v>
      </c>
      <c r="P2500" s="8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3">
        <f t="shared" si="234"/>
        <v>42017.967442129629</v>
      </c>
      <c r="T2500" s="13">
        <f t="shared" si="235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6"/>
        <v>2.0262500000000001</v>
      </c>
      <c r="P2501" s="8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3">
        <f t="shared" si="234"/>
        <v>41226.648576388885</v>
      </c>
      <c r="T2501" s="13">
        <f t="shared" si="235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6"/>
        <v>1.1333333333333333</v>
      </c>
      <c r="P2502" s="8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3">
        <f t="shared" si="234"/>
        <v>41053.772858796299</v>
      </c>
      <c r="T2502" s="13">
        <f t="shared" si="235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6"/>
        <v>2.5545454545454545E-2</v>
      </c>
      <c r="P2503" s="8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3">
        <f t="shared" si="234"/>
        <v>42244.776666666665</v>
      </c>
      <c r="T2503" s="13">
        <f t="shared" si="235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6"/>
        <v>7.8181818181818181E-4</v>
      </c>
      <c r="P2504" s="8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3">
        <f t="shared" si="234"/>
        <v>41858.825439814813</v>
      </c>
      <c r="T2504" s="13">
        <f t="shared" si="235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6"/>
        <v>0</v>
      </c>
      <c r="P2505" s="8" t="e">
        <f t="shared" si="237"/>
        <v>#DIV/0!</v>
      </c>
      <c r="Q2505" t="str">
        <f t="shared" si="238"/>
        <v>food</v>
      </c>
      <c r="R2505" t="str">
        <f t="shared" si="239"/>
        <v>restaurants</v>
      </c>
      <c r="S2505" s="13">
        <f t="shared" si="234"/>
        <v>42498.899398148147</v>
      </c>
      <c r="T2505" s="13">
        <f t="shared" si="235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6"/>
        <v>0</v>
      </c>
      <c r="P2506" s="8" t="e">
        <f t="shared" si="237"/>
        <v>#DIV/0!</v>
      </c>
      <c r="Q2506" t="str">
        <f t="shared" si="238"/>
        <v>food</v>
      </c>
      <c r="R2506" t="str">
        <f t="shared" si="239"/>
        <v>restaurants</v>
      </c>
      <c r="S2506" s="13">
        <f t="shared" si="234"/>
        <v>41928.015439814815</v>
      </c>
      <c r="T2506" s="13">
        <f t="shared" si="235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6"/>
        <v>0</v>
      </c>
      <c r="P2507" s="8" t="e">
        <f t="shared" si="237"/>
        <v>#DIV/0!</v>
      </c>
      <c r="Q2507" t="str">
        <f t="shared" si="238"/>
        <v>food</v>
      </c>
      <c r="R2507" t="str">
        <f t="shared" si="239"/>
        <v>restaurants</v>
      </c>
      <c r="S2507" s="13">
        <f t="shared" si="234"/>
        <v>42047.05574074074</v>
      </c>
      <c r="T2507" s="13">
        <f t="shared" si="235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6"/>
        <v>6.0000000000000001E-3</v>
      </c>
      <c r="P2508" s="8">
        <f t="shared" si="237"/>
        <v>15</v>
      </c>
      <c r="Q2508" t="str">
        <f t="shared" si="238"/>
        <v>food</v>
      </c>
      <c r="R2508" t="str">
        <f t="shared" si="239"/>
        <v>restaurants</v>
      </c>
      <c r="S2508" s="13">
        <f t="shared" si="234"/>
        <v>42258.297094907408</v>
      </c>
      <c r="T2508" s="13">
        <f t="shared" si="235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6"/>
        <v>0</v>
      </c>
      <c r="P2509" s="8" t="e">
        <f t="shared" si="237"/>
        <v>#DIV/0!</v>
      </c>
      <c r="Q2509" t="str">
        <f t="shared" si="238"/>
        <v>food</v>
      </c>
      <c r="R2509" t="str">
        <f t="shared" si="239"/>
        <v>restaurants</v>
      </c>
      <c r="S2509" s="13">
        <f t="shared" si="234"/>
        <v>42105.072962962964</v>
      </c>
      <c r="T2509" s="13">
        <f t="shared" si="235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6"/>
        <v>0</v>
      </c>
      <c r="P2510" s="8" t="e">
        <f t="shared" si="237"/>
        <v>#DIV/0!</v>
      </c>
      <c r="Q2510" t="str">
        <f t="shared" si="238"/>
        <v>food</v>
      </c>
      <c r="R2510" t="str">
        <f t="shared" si="239"/>
        <v>restaurants</v>
      </c>
      <c r="S2510" s="13">
        <f t="shared" si="234"/>
        <v>41835.951782407406</v>
      </c>
      <c r="T2510" s="13">
        <f t="shared" si="235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6"/>
        <v>1.0526315789473684E-2</v>
      </c>
      <c r="P2511" s="8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3">
        <f t="shared" si="234"/>
        <v>42058.809594907405</v>
      </c>
      <c r="T2511" s="13">
        <f t="shared" si="235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6"/>
        <v>1.5E-3</v>
      </c>
      <c r="P2512" s="8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3">
        <f t="shared" si="234"/>
        <v>42078.997361111105</v>
      </c>
      <c r="T2512" s="13">
        <f t="shared" si="235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6"/>
        <v>0</v>
      </c>
      <c r="P2513" s="8" t="e">
        <f t="shared" si="237"/>
        <v>#DIV/0!</v>
      </c>
      <c r="Q2513" t="str">
        <f t="shared" si="238"/>
        <v>food</v>
      </c>
      <c r="R2513" t="str">
        <f t="shared" si="239"/>
        <v>restaurants</v>
      </c>
      <c r="S2513" s="13">
        <f t="shared" si="234"/>
        <v>42371.446909722217</v>
      </c>
      <c r="T2513" s="13">
        <f t="shared" si="235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6"/>
        <v>0</v>
      </c>
      <c r="P2514" s="8" t="e">
        <f t="shared" si="237"/>
        <v>#DIV/0!</v>
      </c>
      <c r="Q2514" t="str">
        <f t="shared" si="238"/>
        <v>food</v>
      </c>
      <c r="R2514" t="str">
        <f t="shared" si="239"/>
        <v>restaurants</v>
      </c>
      <c r="S2514" s="13">
        <f t="shared" si="234"/>
        <v>41971.876863425925</v>
      </c>
      <c r="T2514" s="13">
        <f t="shared" si="235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6"/>
        <v>0</v>
      </c>
      <c r="P2515" s="8" t="e">
        <f t="shared" si="237"/>
        <v>#DIV/0!</v>
      </c>
      <c r="Q2515" t="str">
        <f t="shared" si="238"/>
        <v>food</v>
      </c>
      <c r="R2515" t="str">
        <f t="shared" si="239"/>
        <v>restaurants</v>
      </c>
      <c r="S2515" s="13">
        <f t="shared" si="234"/>
        <v>42732.00681712963</v>
      </c>
      <c r="T2515" s="13">
        <f t="shared" si="235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6"/>
        <v>1.7500000000000002E-2</v>
      </c>
      <c r="P2516" s="8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3">
        <f t="shared" si="234"/>
        <v>41854.389780092592</v>
      </c>
      <c r="T2516" s="13">
        <f t="shared" si="235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6"/>
        <v>0.186</v>
      </c>
      <c r="P2517" s="8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3">
        <f t="shared" si="234"/>
        <v>42027.839733796296</v>
      </c>
      <c r="T2517" s="13">
        <f t="shared" si="235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6"/>
        <v>0</v>
      </c>
      <c r="P2518" s="8" t="e">
        <f t="shared" si="237"/>
        <v>#DIV/0!</v>
      </c>
      <c r="Q2518" t="str">
        <f t="shared" si="238"/>
        <v>food</v>
      </c>
      <c r="R2518" t="str">
        <f t="shared" si="239"/>
        <v>restaurants</v>
      </c>
      <c r="S2518" s="13">
        <f t="shared" si="234"/>
        <v>41942.653379629628</v>
      </c>
      <c r="T2518" s="13">
        <f t="shared" si="235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6"/>
        <v>9.8166666666666666E-2</v>
      </c>
      <c r="P2519" s="8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3">
        <f t="shared" si="234"/>
        <v>42052.802430555559</v>
      </c>
      <c r="T2519" s="13">
        <f t="shared" si="235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6"/>
        <v>0</v>
      </c>
      <c r="P2520" s="8" t="e">
        <f t="shared" si="237"/>
        <v>#DIV/0!</v>
      </c>
      <c r="Q2520" t="str">
        <f t="shared" si="238"/>
        <v>food</v>
      </c>
      <c r="R2520" t="str">
        <f t="shared" si="239"/>
        <v>restaurants</v>
      </c>
      <c r="S2520" s="13">
        <f t="shared" si="234"/>
        <v>41926.680879629632</v>
      </c>
      <c r="T2520" s="13">
        <f t="shared" si="235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6"/>
        <v>4.3333333333333331E-4</v>
      </c>
      <c r="P2521" s="8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3">
        <f t="shared" si="234"/>
        <v>41809.155138888891</v>
      </c>
      <c r="T2521" s="13">
        <f t="shared" si="235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6"/>
        <v>0</v>
      </c>
      <c r="P2522" s="8" t="e">
        <f t="shared" si="237"/>
        <v>#DIV/0!</v>
      </c>
      <c r="Q2522" t="str">
        <f t="shared" si="238"/>
        <v>food</v>
      </c>
      <c r="R2522" t="str">
        <f t="shared" si="239"/>
        <v>restaurants</v>
      </c>
      <c r="S2522" s="13">
        <f t="shared" si="234"/>
        <v>42612.600520833337</v>
      </c>
      <c r="T2522" s="13">
        <f t="shared" si="235"/>
        <v>42658.806249999994</v>
      </c>
    </row>
    <row r="2523" spans="1:20" ht="43.2" x14ac:dyDescent="0.55000000000000004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6"/>
        <v>1.0948792000000001</v>
      </c>
      <c r="P2523" s="8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3">
        <f t="shared" si="234"/>
        <v>42269.967835648145</v>
      </c>
      <c r="T2523" s="13">
        <f t="shared" si="235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6"/>
        <v>1</v>
      </c>
      <c r="P2524" s="8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3">
        <f t="shared" si="234"/>
        <v>42460.573611111111</v>
      </c>
      <c r="T2524" s="13">
        <f t="shared" si="235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6"/>
        <v>1.5644444444444445</v>
      </c>
      <c r="P2525" s="8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3">
        <f t="shared" si="234"/>
        <v>41930.975601851853</v>
      </c>
      <c r="T2525" s="13">
        <f t="shared" si="235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6"/>
        <v>1.016</v>
      </c>
      <c r="P2526" s="8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3">
        <f t="shared" si="234"/>
        <v>41961.807372685187</v>
      </c>
      <c r="T2526" s="13">
        <f t="shared" si="235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6"/>
        <v>1.00325</v>
      </c>
      <c r="P2527" s="8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3">
        <f t="shared" si="234"/>
        <v>41058.844571759262</v>
      </c>
      <c r="T2527" s="13">
        <f t="shared" si="235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6"/>
        <v>1.1294999999999999</v>
      </c>
      <c r="P2528" s="8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3">
        <f t="shared" si="234"/>
        <v>41953.091134259259</v>
      </c>
      <c r="T2528" s="13">
        <f t="shared" si="235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6"/>
        <v>1.02125</v>
      </c>
      <c r="P2529" s="8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3">
        <f t="shared" si="234"/>
        <v>41546.75105324074</v>
      </c>
      <c r="T2529" s="13">
        <f t="shared" si="235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6"/>
        <v>1.0724974999999999</v>
      </c>
      <c r="P2530" s="8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3">
        <f t="shared" si="234"/>
        <v>42217.834525462968</v>
      </c>
      <c r="T2530" s="13">
        <f t="shared" si="235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6"/>
        <v>1.0428333333333333</v>
      </c>
      <c r="P2531" s="8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3">
        <f t="shared" si="234"/>
        <v>40948.080729166664</v>
      </c>
      <c r="T2531" s="13">
        <f t="shared" si="235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6"/>
        <v>1</v>
      </c>
      <c r="P2532" s="8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3">
        <f t="shared" si="234"/>
        <v>42081.864641203705</v>
      </c>
      <c r="T2532" s="13">
        <f t="shared" si="235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6"/>
        <v>1.004</v>
      </c>
      <c r="P2533" s="8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3">
        <f t="shared" si="234"/>
        <v>42208.680023148147</v>
      </c>
      <c r="T2533" s="13">
        <f t="shared" si="235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6"/>
        <v>1.26125</v>
      </c>
      <c r="P2534" s="8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3">
        <f t="shared" si="234"/>
        <v>41107.849143518521</v>
      </c>
      <c r="T2534" s="13">
        <f t="shared" si="235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6"/>
        <v>1.1066666666666667</v>
      </c>
      <c r="P2535" s="8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3">
        <f t="shared" si="234"/>
        <v>41304.751284722224</v>
      </c>
      <c r="T2535" s="13">
        <f t="shared" si="235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6"/>
        <v>1.05</v>
      </c>
      <c r="P2536" s="8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3">
        <f t="shared" si="234"/>
        <v>40127.700370370374</v>
      </c>
      <c r="T2536" s="13">
        <f t="shared" si="235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6"/>
        <v>1.03775</v>
      </c>
      <c r="P2537" s="8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3">
        <f t="shared" si="234"/>
        <v>41943.791030092594</v>
      </c>
      <c r="T2537" s="13">
        <f t="shared" si="235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6"/>
        <v>1.1599999999999999</v>
      </c>
      <c r="P2538" s="8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3">
        <f t="shared" si="234"/>
        <v>41464.106087962966</v>
      </c>
      <c r="T2538" s="13">
        <f t="shared" si="235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6"/>
        <v>1.1000000000000001</v>
      </c>
      <c r="P2539" s="8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3">
        <f t="shared" si="234"/>
        <v>40696.648784722223</v>
      </c>
      <c r="T2539" s="13">
        <f t="shared" si="235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6"/>
        <v>1.130176111111111</v>
      </c>
      <c r="P2540" s="8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3">
        <f t="shared" si="234"/>
        <v>41298.509965277779</v>
      </c>
      <c r="T2540" s="13">
        <f t="shared" si="235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6"/>
        <v>1.0024999999999999</v>
      </c>
      <c r="P2541" s="8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3">
        <f t="shared" si="234"/>
        <v>41977.902222222227</v>
      </c>
      <c r="T2541" s="13">
        <f t="shared" si="235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6"/>
        <v>1.034</v>
      </c>
      <c r="P2542" s="8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3">
        <f t="shared" si="234"/>
        <v>40785.675011574072</v>
      </c>
      <c r="T2542" s="13">
        <f t="shared" si="235"/>
        <v>40845.675011574072</v>
      </c>
    </row>
    <row r="2543" spans="1:20" ht="43.2" x14ac:dyDescent="0.55000000000000004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6"/>
        <v>1.0702857142857143</v>
      </c>
      <c r="P2543" s="8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3">
        <f t="shared" si="234"/>
        <v>41483.449282407404</v>
      </c>
      <c r="T2543" s="13">
        <f t="shared" si="235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6"/>
        <v>1.0357142857142858</v>
      </c>
      <c r="P2544" s="8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3">
        <f t="shared" si="234"/>
        <v>41509.426585648151</v>
      </c>
      <c r="T2544" s="13">
        <f t="shared" si="235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6"/>
        <v>1.5640000000000001</v>
      </c>
      <c r="P2545" s="8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3">
        <f t="shared" si="234"/>
        <v>40514.107615740737</v>
      </c>
      <c r="T2545" s="13">
        <f t="shared" si="235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6"/>
        <v>1.0082</v>
      </c>
      <c r="P2546" s="8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3">
        <f t="shared" si="234"/>
        <v>41068.520474537036</v>
      </c>
      <c r="T2546" s="13">
        <f t="shared" si="235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6"/>
        <v>1.9530000000000001</v>
      </c>
      <c r="P2547" s="8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3">
        <f t="shared" si="234"/>
        <v>42027.13817129629</v>
      </c>
      <c r="T2547" s="13">
        <f t="shared" si="235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6"/>
        <v>1.1171428571428572</v>
      </c>
      <c r="P2548" s="8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3">
        <f t="shared" si="234"/>
        <v>41524.858553240738</v>
      </c>
      <c r="T2548" s="13">
        <f t="shared" si="235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6"/>
        <v>1.1985454545454546</v>
      </c>
      <c r="P2549" s="8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3">
        <f t="shared" si="234"/>
        <v>40973.773182870369</v>
      </c>
      <c r="T2549" s="13">
        <f t="shared" si="235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6"/>
        <v>1.0185</v>
      </c>
      <c r="P2550" s="8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3">
        <f t="shared" si="234"/>
        <v>42618.625428240746</v>
      </c>
      <c r="T2550" s="13">
        <f t="shared" si="235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6"/>
        <v>1.0280254777070064</v>
      </c>
      <c r="P2551" s="8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3">
        <f t="shared" si="234"/>
        <v>41390.757754629631</v>
      </c>
      <c r="T2551" s="13">
        <f t="shared" si="235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6"/>
        <v>1.0084615384615385</v>
      </c>
      <c r="P2552" s="8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3">
        <f t="shared" si="234"/>
        <v>42228.634328703702</v>
      </c>
      <c r="T2552" s="13">
        <f t="shared" si="235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6"/>
        <v>1.0273469387755103</v>
      </c>
      <c r="P2553" s="8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3">
        <f t="shared" si="234"/>
        <v>40961.252141203702</v>
      </c>
      <c r="T2553" s="13">
        <f t="shared" si="235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6"/>
        <v>1.0649999999999999</v>
      </c>
      <c r="P2554" s="8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3">
        <f t="shared" si="234"/>
        <v>42769.809965277775</v>
      </c>
      <c r="T2554" s="13">
        <f t="shared" si="235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6"/>
        <v>1.5553333333333332</v>
      </c>
      <c r="P2555" s="8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3">
        <f t="shared" si="234"/>
        <v>41113.199155092596</v>
      </c>
      <c r="T2555" s="13">
        <f t="shared" si="235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6"/>
        <v>1.228</v>
      </c>
      <c r="P2556" s="8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3">
        <f t="shared" si="234"/>
        <v>42125.078275462962</v>
      </c>
      <c r="T2556" s="13">
        <f t="shared" si="235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6"/>
        <v>1.0734999999999999</v>
      </c>
      <c r="P2557" s="8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3">
        <f t="shared" si="234"/>
        <v>41026.655011574076</v>
      </c>
      <c r="T2557" s="13">
        <f t="shared" si="235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6"/>
        <v>1.0550335570469798</v>
      </c>
      <c r="P2558" s="8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3">
        <f t="shared" si="234"/>
        <v>41222.991400462961</v>
      </c>
      <c r="T2558" s="13">
        <f t="shared" si="235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6"/>
        <v>1.1844444444444444</v>
      </c>
      <c r="P2559" s="8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3">
        <f t="shared" si="234"/>
        <v>41744.745208333334</v>
      </c>
      <c r="T2559" s="13">
        <f t="shared" si="235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6"/>
        <v>1.0888</v>
      </c>
      <c r="P2560" s="8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3">
        <f t="shared" si="234"/>
        <v>42093.860023148154</v>
      </c>
      <c r="T2560" s="13">
        <f t="shared" si="235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6"/>
        <v>1.1125</v>
      </c>
      <c r="P2561" s="8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3">
        <f t="shared" si="234"/>
        <v>40829.873657407406</v>
      </c>
      <c r="T2561" s="13">
        <f t="shared" si="235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6"/>
        <v>1.0009999999999999</v>
      </c>
      <c r="P2562" s="8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3">
        <f t="shared" ref="S2562:S2625" si="240">(((J2562/60)/60)/24)+DATE(1970,1,1)</f>
        <v>42039.951087962967</v>
      </c>
      <c r="T2562" s="13">
        <f t="shared" ref="T2562:T2625" si="241">(((I2562/60)/60)/24)+DATE(1970,1,1)</f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2">E2563/D2563</f>
        <v>0</v>
      </c>
      <c r="P2563" s="8" t="e">
        <f t="shared" ref="P2563:P2626" si="243">E2563/L2563</f>
        <v>#DIV/0!</v>
      </c>
      <c r="Q2563" t="str">
        <f t="shared" ref="Q2563:Q2626" si="244">LEFT(N2563,FIND("/",N2563)-1)</f>
        <v>food</v>
      </c>
      <c r="R2563" t="str">
        <f t="shared" ref="R2563:R2626" si="245">RIGHT(N2563,LEN(N2563)-FIND("/",N2563))</f>
        <v>food trucks</v>
      </c>
      <c r="S2563" s="13">
        <f t="shared" si="240"/>
        <v>42260.528807870374</v>
      </c>
      <c r="T2563" s="13">
        <f t="shared" si="241"/>
        <v>42290.528807870374</v>
      </c>
    </row>
    <row r="2564" spans="1:20" ht="43.2" x14ac:dyDescent="0.55000000000000004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2"/>
        <v>7.4999999999999997E-3</v>
      </c>
      <c r="P2564" s="8">
        <f t="shared" si="243"/>
        <v>25</v>
      </c>
      <c r="Q2564" t="str">
        <f t="shared" si="244"/>
        <v>food</v>
      </c>
      <c r="R2564" t="str">
        <f t="shared" si="245"/>
        <v>food trucks</v>
      </c>
      <c r="S2564" s="13">
        <f t="shared" si="240"/>
        <v>42594.524756944447</v>
      </c>
      <c r="T2564" s="13">
        <f t="shared" si="241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2"/>
        <v>0</v>
      </c>
      <c r="P2565" s="8" t="e">
        <f t="shared" si="243"/>
        <v>#DIV/0!</v>
      </c>
      <c r="Q2565" t="str">
        <f t="shared" si="244"/>
        <v>food</v>
      </c>
      <c r="R2565" t="str">
        <f t="shared" si="245"/>
        <v>food trucks</v>
      </c>
      <c r="S2565" s="13">
        <f t="shared" si="240"/>
        <v>42155.139479166668</v>
      </c>
      <c r="T2565" s="13">
        <f t="shared" si="241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2"/>
        <v>0</v>
      </c>
      <c r="P2566" s="8" t="e">
        <f t="shared" si="243"/>
        <v>#DIV/0!</v>
      </c>
      <c r="Q2566" t="str">
        <f t="shared" si="244"/>
        <v>food</v>
      </c>
      <c r="R2566" t="str">
        <f t="shared" si="245"/>
        <v>food trucks</v>
      </c>
      <c r="S2566" s="13">
        <f t="shared" si="240"/>
        <v>41822.040497685186</v>
      </c>
      <c r="T2566" s="13">
        <f t="shared" si="241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2"/>
        <v>0.01</v>
      </c>
      <c r="P2567" s="8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3">
        <f t="shared" si="240"/>
        <v>42440.650335648148</v>
      </c>
      <c r="T2567" s="13">
        <f t="shared" si="241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2"/>
        <v>0</v>
      </c>
      <c r="P2568" s="8" t="e">
        <f t="shared" si="243"/>
        <v>#DIV/0!</v>
      </c>
      <c r="Q2568" t="str">
        <f t="shared" si="244"/>
        <v>food</v>
      </c>
      <c r="R2568" t="str">
        <f t="shared" si="245"/>
        <v>food trucks</v>
      </c>
      <c r="S2568" s="13">
        <f t="shared" si="240"/>
        <v>41842.980879629627</v>
      </c>
      <c r="T2568" s="13">
        <f t="shared" si="241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2"/>
        <v>2.6666666666666666E-3</v>
      </c>
      <c r="P2569" s="8">
        <f t="shared" si="243"/>
        <v>60</v>
      </c>
      <c r="Q2569" t="str">
        <f t="shared" si="244"/>
        <v>food</v>
      </c>
      <c r="R2569" t="str">
        <f t="shared" si="245"/>
        <v>food trucks</v>
      </c>
      <c r="S2569" s="13">
        <f t="shared" si="240"/>
        <v>42087.878912037035</v>
      </c>
      <c r="T2569" s="13">
        <f t="shared" si="241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2"/>
        <v>5.0000000000000001E-3</v>
      </c>
      <c r="P2570" s="8">
        <f t="shared" si="243"/>
        <v>50</v>
      </c>
      <c r="Q2570" t="str">
        <f t="shared" si="244"/>
        <v>food</v>
      </c>
      <c r="R2570" t="str">
        <f t="shared" si="245"/>
        <v>food trucks</v>
      </c>
      <c r="S2570" s="13">
        <f t="shared" si="240"/>
        <v>42584.666597222225</v>
      </c>
      <c r="T2570" s="13">
        <f t="shared" si="241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2"/>
        <v>2.2307692307692306E-2</v>
      </c>
      <c r="P2571" s="8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3">
        <f t="shared" si="240"/>
        <v>42234.105462962965</v>
      </c>
      <c r="T2571" s="13">
        <f t="shared" si="241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2"/>
        <v>8.4285714285714294E-3</v>
      </c>
      <c r="P2572" s="8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3">
        <f t="shared" si="240"/>
        <v>42744.903182870374</v>
      </c>
      <c r="T2572" s="13">
        <f t="shared" si="241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2"/>
        <v>2.5000000000000001E-3</v>
      </c>
      <c r="P2573" s="8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3">
        <f t="shared" si="240"/>
        <v>42449.341678240744</v>
      </c>
      <c r="T2573" s="13">
        <f t="shared" si="241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2"/>
        <v>0</v>
      </c>
      <c r="P2574" s="8" t="e">
        <f t="shared" si="243"/>
        <v>#DIV/0!</v>
      </c>
      <c r="Q2574" t="str">
        <f t="shared" si="244"/>
        <v>food</v>
      </c>
      <c r="R2574" t="str">
        <f t="shared" si="245"/>
        <v>food trucks</v>
      </c>
      <c r="S2574" s="13">
        <f t="shared" si="240"/>
        <v>42077.119409722218</v>
      </c>
      <c r="T2574" s="13">
        <f t="shared" si="241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2"/>
        <v>0</v>
      </c>
      <c r="P2575" s="8" t="e">
        <f t="shared" si="243"/>
        <v>#DIV/0!</v>
      </c>
      <c r="Q2575" t="str">
        <f t="shared" si="244"/>
        <v>food</v>
      </c>
      <c r="R2575" t="str">
        <f t="shared" si="245"/>
        <v>food trucks</v>
      </c>
      <c r="S2575" s="13">
        <f t="shared" si="240"/>
        <v>41829.592002314814</v>
      </c>
      <c r="T2575" s="13">
        <f t="shared" si="241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2"/>
        <v>0</v>
      </c>
      <c r="P2576" s="8" t="e">
        <f t="shared" si="243"/>
        <v>#DIV/0!</v>
      </c>
      <c r="Q2576" t="str">
        <f t="shared" si="244"/>
        <v>food</v>
      </c>
      <c r="R2576" t="str">
        <f t="shared" si="245"/>
        <v>food trucks</v>
      </c>
      <c r="S2576" s="13">
        <f t="shared" si="240"/>
        <v>42487.825752314813</v>
      </c>
      <c r="T2576" s="13">
        <f t="shared" si="241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2"/>
        <v>0</v>
      </c>
      <c r="P2577" s="8" t="e">
        <f t="shared" si="243"/>
        <v>#DIV/0!</v>
      </c>
      <c r="Q2577" t="str">
        <f t="shared" si="244"/>
        <v>food</v>
      </c>
      <c r="R2577" t="str">
        <f t="shared" si="245"/>
        <v>food trucks</v>
      </c>
      <c r="S2577" s="13">
        <f t="shared" si="240"/>
        <v>41986.108726851846</v>
      </c>
      <c r="T2577" s="13">
        <f t="shared" si="241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2"/>
        <v>0</v>
      </c>
      <c r="P2578" s="8" t="e">
        <f t="shared" si="243"/>
        <v>#DIV/0!</v>
      </c>
      <c r="Q2578" t="str">
        <f t="shared" si="244"/>
        <v>food</v>
      </c>
      <c r="R2578" t="str">
        <f t="shared" si="245"/>
        <v>food trucks</v>
      </c>
      <c r="S2578" s="13">
        <f t="shared" si="240"/>
        <v>42060.00980324074</v>
      </c>
      <c r="T2578" s="13">
        <f t="shared" si="241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2"/>
        <v>0</v>
      </c>
      <c r="P2579" s="8" t="e">
        <f t="shared" si="243"/>
        <v>#DIV/0!</v>
      </c>
      <c r="Q2579" t="str">
        <f t="shared" si="244"/>
        <v>food</v>
      </c>
      <c r="R2579" t="str">
        <f t="shared" si="245"/>
        <v>food trucks</v>
      </c>
      <c r="S2579" s="13">
        <f t="shared" si="240"/>
        <v>41830.820567129631</v>
      </c>
      <c r="T2579" s="13">
        <f t="shared" si="241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2"/>
        <v>0</v>
      </c>
      <c r="P2580" s="8" t="e">
        <f t="shared" si="243"/>
        <v>#DIV/0!</v>
      </c>
      <c r="Q2580" t="str">
        <f t="shared" si="244"/>
        <v>food</v>
      </c>
      <c r="R2580" t="str">
        <f t="shared" si="245"/>
        <v>food trucks</v>
      </c>
      <c r="S2580" s="13">
        <f t="shared" si="240"/>
        <v>42238.022905092599</v>
      </c>
      <c r="T2580" s="13">
        <f t="shared" si="241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2"/>
        <v>1.3849999999999999E-3</v>
      </c>
      <c r="P2581" s="8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3">
        <f t="shared" si="240"/>
        <v>41837.829895833333</v>
      </c>
      <c r="T2581" s="13">
        <f t="shared" si="241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2"/>
        <v>6.0000000000000001E-3</v>
      </c>
      <c r="P2582" s="8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3">
        <f t="shared" si="240"/>
        <v>42110.326423611114</v>
      </c>
      <c r="T2582" s="13">
        <f t="shared" si="241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2"/>
        <v>0.106</v>
      </c>
      <c r="P2583" s="8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3">
        <f t="shared" si="240"/>
        <v>42294.628449074073</v>
      </c>
      <c r="T2583" s="13">
        <f t="shared" si="241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2"/>
        <v>1.1111111111111112E-5</v>
      </c>
      <c r="P2584" s="8">
        <f t="shared" si="243"/>
        <v>1</v>
      </c>
      <c r="Q2584" t="str">
        <f t="shared" si="244"/>
        <v>food</v>
      </c>
      <c r="R2584" t="str">
        <f t="shared" si="245"/>
        <v>food trucks</v>
      </c>
      <c r="S2584" s="13">
        <f t="shared" si="240"/>
        <v>42642.988819444443</v>
      </c>
      <c r="T2584" s="13">
        <f t="shared" si="241"/>
        <v>42672.988819444443</v>
      </c>
    </row>
    <row r="2585" spans="1:20" ht="28.8" x14ac:dyDescent="0.55000000000000004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2"/>
        <v>5.0000000000000001E-3</v>
      </c>
      <c r="P2585" s="8">
        <f t="shared" si="243"/>
        <v>1</v>
      </c>
      <c r="Q2585" t="str">
        <f t="shared" si="244"/>
        <v>food</v>
      </c>
      <c r="R2585" t="str">
        <f t="shared" si="245"/>
        <v>food trucks</v>
      </c>
      <c r="S2585" s="13">
        <f t="shared" si="240"/>
        <v>42019.76944444445</v>
      </c>
      <c r="T2585" s="13">
        <f t="shared" si="241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2"/>
        <v>0</v>
      </c>
      <c r="P2586" s="8" t="e">
        <f t="shared" si="243"/>
        <v>#DIV/0!</v>
      </c>
      <c r="Q2586" t="str">
        <f t="shared" si="244"/>
        <v>food</v>
      </c>
      <c r="R2586" t="str">
        <f t="shared" si="245"/>
        <v>food trucks</v>
      </c>
      <c r="S2586" s="13">
        <f t="shared" si="240"/>
        <v>42140.173252314817</v>
      </c>
      <c r="T2586" s="13">
        <f t="shared" si="241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2"/>
        <v>1.6666666666666668E-3</v>
      </c>
      <c r="P2587" s="8">
        <f t="shared" si="243"/>
        <v>50</v>
      </c>
      <c r="Q2587" t="str">
        <f t="shared" si="244"/>
        <v>food</v>
      </c>
      <c r="R2587" t="str">
        <f t="shared" si="245"/>
        <v>food trucks</v>
      </c>
      <c r="S2587" s="13">
        <f t="shared" si="240"/>
        <v>41795.963333333333</v>
      </c>
      <c r="T2587" s="13">
        <f t="shared" si="241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2"/>
        <v>1.6666666666666668E-3</v>
      </c>
      <c r="P2588" s="8">
        <f t="shared" si="243"/>
        <v>5</v>
      </c>
      <c r="Q2588" t="str">
        <f t="shared" si="244"/>
        <v>food</v>
      </c>
      <c r="R2588" t="str">
        <f t="shared" si="245"/>
        <v>food trucks</v>
      </c>
      <c r="S2588" s="13">
        <f t="shared" si="240"/>
        <v>42333.330277777779</v>
      </c>
      <c r="T2588" s="13">
        <f t="shared" si="241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2"/>
        <v>2.4340000000000001E-2</v>
      </c>
      <c r="P2589" s="8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3">
        <f t="shared" si="240"/>
        <v>42338.675381944442</v>
      </c>
      <c r="T2589" s="13">
        <f t="shared" si="241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2"/>
        <v>3.8833333333333331E-2</v>
      </c>
      <c r="P2590" s="8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3">
        <f t="shared" si="240"/>
        <v>42042.676226851851</v>
      </c>
      <c r="T2590" s="13">
        <f t="shared" si="241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2"/>
        <v>1E-4</v>
      </c>
      <c r="P2591" s="8">
        <f t="shared" si="243"/>
        <v>5</v>
      </c>
      <c r="Q2591" t="str">
        <f t="shared" si="244"/>
        <v>food</v>
      </c>
      <c r="R2591" t="str">
        <f t="shared" si="245"/>
        <v>food trucks</v>
      </c>
      <c r="S2591" s="13">
        <f t="shared" si="240"/>
        <v>42422.536192129628</v>
      </c>
      <c r="T2591" s="13">
        <f t="shared" si="241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2"/>
        <v>0</v>
      </c>
      <c r="P2592" s="8" t="e">
        <f t="shared" si="243"/>
        <v>#DIV/0!</v>
      </c>
      <c r="Q2592" t="str">
        <f t="shared" si="244"/>
        <v>food</v>
      </c>
      <c r="R2592" t="str">
        <f t="shared" si="245"/>
        <v>food trucks</v>
      </c>
      <c r="S2592" s="13">
        <f t="shared" si="240"/>
        <v>42388.589085648149</v>
      </c>
      <c r="T2592" s="13">
        <f t="shared" si="241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2"/>
        <v>1.7333333333333333E-2</v>
      </c>
      <c r="P2593" s="8">
        <f t="shared" si="243"/>
        <v>13</v>
      </c>
      <c r="Q2593" t="str">
        <f t="shared" si="244"/>
        <v>food</v>
      </c>
      <c r="R2593" t="str">
        <f t="shared" si="245"/>
        <v>food trucks</v>
      </c>
      <c r="S2593" s="13">
        <f t="shared" si="240"/>
        <v>42382.906527777777</v>
      </c>
      <c r="T2593" s="13">
        <f t="shared" si="241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2"/>
        <v>1.6666666666666668E-3</v>
      </c>
      <c r="P2594" s="8">
        <f t="shared" si="243"/>
        <v>50</v>
      </c>
      <c r="Q2594" t="str">
        <f t="shared" si="244"/>
        <v>food</v>
      </c>
      <c r="R2594" t="str">
        <f t="shared" si="245"/>
        <v>food trucks</v>
      </c>
      <c r="S2594" s="13">
        <f t="shared" si="240"/>
        <v>41887.801168981481</v>
      </c>
      <c r="T2594" s="13">
        <f t="shared" si="241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2"/>
        <v>0</v>
      </c>
      <c r="P2595" s="8" t="e">
        <f t="shared" si="243"/>
        <v>#DIV/0!</v>
      </c>
      <c r="Q2595" t="str">
        <f t="shared" si="244"/>
        <v>food</v>
      </c>
      <c r="R2595" t="str">
        <f t="shared" si="245"/>
        <v>food trucks</v>
      </c>
      <c r="S2595" s="13">
        <f t="shared" si="240"/>
        <v>42089.84520833334</v>
      </c>
      <c r="T2595" s="13">
        <f t="shared" si="241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2"/>
        <v>1.2500000000000001E-5</v>
      </c>
      <c r="P2596" s="8">
        <f t="shared" si="243"/>
        <v>1</v>
      </c>
      <c r="Q2596" t="str">
        <f t="shared" si="244"/>
        <v>food</v>
      </c>
      <c r="R2596" t="str">
        <f t="shared" si="245"/>
        <v>food trucks</v>
      </c>
      <c r="S2596" s="13">
        <f t="shared" si="240"/>
        <v>41828.967916666668</v>
      </c>
      <c r="T2596" s="13">
        <f t="shared" si="241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2"/>
        <v>0.12166666666666667</v>
      </c>
      <c r="P2597" s="8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3">
        <f t="shared" si="240"/>
        <v>42760.244212962964</v>
      </c>
      <c r="T2597" s="13">
        <f t="shared" si="241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2"/>
        <v>0.23588571428571428</v>
      </c>
      <c r="P2598" s="8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3">
        <f t="shared" si="240"/>
        <v>41828.664456018516</v>
      </c>
      <c r="T2598" s="13">
        <f t="shared" si="241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2"/>
        <v>5.6666666666666664E-2</v>
      </c>
      <c r="P2599" s="8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3">
        <f t="shared" si="240"/>
        <v>42510.341631944444</v>
      </c>
      <c r="T2599" s="13">
        <f t="shared" si="241"/>
        <v>42540.341631944444</v>
      </c>
    </row>
    <row r="2600" spans="1:20" ht="28.8" x14ac:dyDescent="0.55000000000000004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2"/>
        <v>0.39</v>
      </c>
      <c r="P2600" s="8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3">
        <f t="shared" si="240"/>
        <v>42240.840289351851</v>
      </c>
      <c r="T2600" s="13">
        <f t="shared" si="241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2"/>
        <v>9.9546510341776348E-3</v>
      </c>
      <c r="P2601" s="8">
        <f t="shared" si="243"/>
        <v>18</v>
      </c>
      <c r="Q2601" t="str">
        <f t="shared" si="244"/>
        <v>food</v>
      </c>
      <c r="R2601" t="str">
        <f t="shared" si="245"/>
        <v>food trucks</v>
      </c>
      <c r="S2601" s="13">
        <f t="shared" si="240"/>
        <v>41809.754016203704</v>
      </c>
      <c r="T2601" s="13">
        <f t="shared" si="241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2"/>
        <v>6.9320000000000007E-2</v>
      </c>
      <c r="P2602" s="8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3">
        <f t="shared" si="240"/>
        <v>42394.900462962964</v>
      </c>
      <c r="T2602" s="13">
        <f t="shared" si="241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2"/>
        <v>6.6139999999999999</v>
      </c>
      <c r="P2603" s="8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3">
        <f t="shared" si="240"/>
        <v>41150.902187499996</v>
      </c>
      <c r="T2603" s="13">
        <f t="shared" si="241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2"/>
        <v>3.2609166666666667</v>
      </c>
      <c r="P2604" s="8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3">
        <f t="shared" si="240"/>
        <v>41915.747314814813</v>
      </c>
      <c r="T2604" s="13">
        <f t="shared" si="241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2"/>
        <v>1.0148571428571429</v>
      </c>
      <c r="P2605" s="8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3">
        <f t="shared" si="240"/>
        <v>41617.912662037037</v>
      </c>
      <c r="T2605" s="13">
        <f t="shared" si="241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2"/>
        <v>1.0421799999999999</v>
      </c>
      <c r="P2606" s="8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3">
        <f t="shared" si="240"/>
        <v>40998.051192129627</v>
      </c>
      <c r="T2606" s="13">
        <f t="shared" si="241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2"/>
        <v>1.0742157000000001</v>
      </c>
      <c r="P2607" s="8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3">
        <f t="shared" si="240"/>
        <v>42508.541550925926</v>
      </c>
      <c r="T2607" s="13">
        <f t="shared" si="241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2"/>
        <v>1.1005454545454545</v>
      </c>
      <c r="P2608" s="8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3">
        <f t="shared" si="240"/>
        <v>41726.712754629632</v>
      </c>
      <c r="T2608" s="13">
        <f t="shared" si="241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2"/>
        <v>4.077</v>
      </c>
      <c r="P2609" s="8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3">
        <f t="shared" si="240"/>
        <v>42184.874675925923</v>
      </c>
      <c r="T2609" s="13">
        <f t="shared" si="241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2"/>
        <v>2.2392500000000002</v>
      </c>
      <c r="P2610" s="8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3">
        <f t="shared" si="240"/>
        <v>42767.801712962959</v>
      </c>
      <c r="T2610" s="13">
        <f t="shared" si="241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2"/>
        <v>3.038011142857143</v>
      </c>
      <c r="P2611" s="8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3">
        <f t="shared" si="240"/>
        <v>41075.237858796296</v>
      </c>
      <c r="T2611" s="13">
        <f t="shared" si="241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2"/>
        <v>1.4132510432681749</v>
      </c>
      <c r="P2612" s="8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3">
        <f t="shared" si="240"/>
        <v>42564.881076388891</v>
      </c>
      <c r="T2612" s="13">
        <f t="shared" si="241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2"/>
        <v>27.906363636363636</v>
      </c>
      <c r="P2613" s="8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3">
        <f t="shared" si="240"/>
        <v>42704.335810185185</v>
      </c>
      <c r="T2613" s="13">
        <f t="shared" si="241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2"/>
        <v>1.7176130000000001</v>
      </c>
      <c r="P2614" s="8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3">
        <f t="shared" si="240"/>
        <v>41982.143171296295</v>
      </c>
      <c r="T2614" s="13">
        <f t="shared" si="241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2"/>
        <v>1.0101333333333333</v>
      </c>
      <c r="P2615" s="8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3">
        <f t="shared" si="240"/>
        <v>41143.81821759259</v>
      </c>
      <c r="T2615" s="13">
        <f t="shared" si="241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2"/>
        <v>1.02</v>
      </c>
      <c r="P2616" s="8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3">
        <f t="shared" si="240"/>
        <v>41730.708472222221</v>
      </c>
      <c r="T2616" s="13">
        <f t="shared" si="241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2"/>
        <v>1.6976511744127936</v>
      </c>
      <c r="P2617" s="8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3">
        <f t="shared" si="240"/>
        <v>42453.49726851852</v>
      </c>
      <c r="T2617" s="13">
        <f t="shared" si="241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2"/>
        <v>1.14534</v>
      </c>
      <c r="P2618" s="8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3">
        <f t="shared" si="240"/>
        <v>42211.99454861111</v>
      </c>
      <c r="T2618" s="13">
        <f t="shared" si="241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2"/>
        <v>8.7759999999999998</v>
      </c>
      <c r="P2619" s="8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3">
        <f t="shared" si="240"/>
        <v>41902.874432870369</v>
      </c>
      <c r="T2619" s="13">
        <f t="shared" si="241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2"/>
        <v>1.0538666666666667</v>
      </c>
      <c r="P2620" s="8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3">
        <f t="shared" si="240"/>
        <v>42279.792372685188</v>
      </c>
      <c r="T2620" s="13">
        <f t="shared" si="241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2"/>
        <v>1.8839999999999999</v>
      </c>
      <c r="P2621" s="8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3">
        <f t="shared" si="240"/>
        <v>42273.884305555555</v>
      </c>
      <c r="T2621" s="13">
        <f t="shared" si="241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2"/>
        <v>1.436523076923077</v>
      </c>
      <c r="P2622" s="8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3">
        <f t="shared" si="240"/>
        <v>42251.16715277778</v>
      </c>
      <c r="T2622" s="13">
        <f t="shared" si="241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2"/>
        <v>1.4588000000000001</v>
      </c>
      <c r="P2623" s="8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3">
        <f t="shared" si="240"/>
        <v>42115.74754629629</v>
      </c>
      <c r="T2623" s="13">
        <f t="shared" si="241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2"/>
        <v>1.3118399999999999</v>
      </c>
      <c r="P2624" s="8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3">
        <f t="shared" si="240"/>
        <v>42689.74324074074</v>
      </c>
      <c r="T2624" s="13">
        <f t="shared" si="241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2"/>
        <v>1.1399999999999999</v>
      </c>
      <c r="P2625" s="8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3">
        <f t="shared" si="240"/>
        <v>42692.256550925929</v>
      </c>
      <c r="T2625" s="13">
        <f t="shared" si="241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2"/>
        <v>13.794206249999998</v>
      </c>
      <c r="P2626" s="8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3">
        <f t="shared" ref="S2626:S2689" si="246">(((J2626/60)/60)/24)+DATE(1970,1,1)</f>
        <v>41144.42155092593</v>
      </c>
      <c r="T2626" s="13">
        <f t="shared" ref="T2626:T2689" si="247">(((I2626/60)/60)/24)+DATE(1970,1,1)</f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8">E2627/D2627</f>
        <v>9.56</v>
      </c>
      <c r="P2627" s="8">
        <f t="shared" ref="P2627:P2690" si="249">E2627/L2627</f>
        <v>27.576923076923077</v>
      </c>
      <c r="Q2627" t="str">
        <f t="shared" ref="Q2627:Q2690" si="250">LEFT(N2627,FIND("/",N2627)-1)</f>
        <v>technology</v>
      </c>
      <c r="R2627" t="str">
        <f t="shared" ref="R2627:R2690" si="251">RIGHT(N2627,LEN(N2627)-FIND("/",N2627))</f>
        <v>space exploration</v>
      </c>
      <c r="S2627" s="13">
        <f t="shared" si="246"/>
        <v>42658.810277777782</v>
      </c>
      <c r="T2627" s="13">
        <f t="shared" si="247"/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8"/>
        <v>1.1200000000000001</v>
      </c>
      <c r="P2628" s="8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3">
        <f t="shared" si="246"/>
        <v>42128.628113425926</v>
      </c>
      <c r="T2628" s="13">
        <f t="shared" si="24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8"/>
        <v>6.4666666666666668</v>
      </c>
      <c r="P2629" s="8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3">
        <f t="shared" si="246"/>
        <v>42304.829409722224</v>
      </c>
      <c r="T2629" s="13">
        <f t="shared" si="24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8"/>
        <v>1.1036948748510131</v>
      </c>
      <c r="P2630" s="8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3">
        <f t="shared" si="246"/>
        <v>41953.966053240743</v>
      </c>
      <c r="T2630" s="13">
        <f t="shared" si="24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8"/>
        <v>1.2774000000000001</v>
      </c>
      <c r="P2631" s="8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3">
        <f t="shared" si="246"/>
        <v>42108.538449074069</v>
      </c>
      <c r="T2631" s="13">
        <f t="shared" si="24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8"/>
        <v>1.579</v>
      </c>
      <c r="P2632" s="8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3">
        <f t="shared" si="246"/>
        <v>42524.105462962965</v>
      </c>
      <c r="T2632" s="13">
        <f t="shared" si="247"/>
        <v>42551.416666666672</v>
      </c>
    </row>
    <row r="2633" spans="1:20" ht="28.8" x14ac:dyDescent="0.55000000000000004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8"/>
        <v>1.1466525000000001</v>
      </c>
      <c r="P2633" s="8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3">
        <f t="shared" si="246"/>
        <v>42218.169293981482</v>
      </c>
      <c r="T2633" s="13">
        <f t="shared" si="247"/>
        <v>42246.169293981482</v>
      </c>
    </row>
    <row r="2634" spans="1:20" ht="28.8" x14ac:dyDescent="0.55000000000000004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8"/>
        <v>1.3700934579439252</v>
      </c>
      <c r="P2634" s="8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3">
        <f t="shared" si="246"/>
        <v>42494.061793981484</v>
      </c>
      <c r="T2634" s="13">
        <f t="shared" si="24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8"/>
        <v>3.5461999999999998</v>
      </c>
      <c r="P2635" s="8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3">
        <f t="shared" si="246"/>
        <v>41667.823287037041</v>
      </c>
      <c r="T2635" s="13">
        <f t="shared" si="24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8"/>
        <v>1.0602150537634409</v>
      </c>
      <c r="P2636" s="8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3">
        <f t="shared" si="246"/>
        <v>42612.656493055561</v>
      </c>
      <c r="T2636" s="13">
        <f t="shared" si="24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8"/>
        <v>1</v>
      </c>
      <c r="P2637" s="8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3">
        <f t="shared" si="246"/>
        <v>42037.950937500005</v>
      </c>
      <c r="T2637" s="13">
        <f t="shared" si="24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8"/>
        <v>1.873</v>
      </c>
      <c r="P2638" s="8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3">
        <f t="shared" si="246"/>
        <v>42636.614745370374</v>
      </c>
      <c r="T2638" s="13">
        <f t="shared" si="24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8"/>
        <v>1.6619999999999999</v>
      </c>
      <c r="P2639" s="8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3">
        <f t="shared" si="246"/>
        <v>42639.549479166672</v>
      </c>
      <c r="T2639" s="13">
        <f t="shared" si="24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8"/>
        <v>1.0172910662824208</v>
      </c>
      <c r="P2640" s="8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3">
        <f t="shared" si="246"/>
        <v>41989.913136574076</v>
      </c>
      <c r="T2640" s="13">
        <f t="shared" si="24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8"/>
        <v>1.64</v>
      </c>
      <c r="P2641" s="8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3">
        <f t="shared" si="246"/>
        <v>42024.86513888889</v>
      </c>
      <c r="T2641" s="13">
        <f t="shared" si="24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8"/>
        <v>1.0566666666666666</v>
      </c>
      <c r="P2642" s="8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3">
        <f t="shared" si="246"/>
        <v>42103.160578703704</v>
      </c>
      <c r="T2642" s="13">
        <f t="shared" si="24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8"/>
        <v>0.01</v>
      </c>
      <c r="P2643" s="8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3">
        <f t="shared" si="246"/>
        <v>41880.827118055553</v>
      </c>
      <c r="T2643" s="13">
        <f t="shared" si="24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8"/>
        <v>0</v>
      </c>
      <c r="P2644" s="8" t="e">
        <f t="shared" si="249"/>
        <v>#DIV/0!</v>
      </c>
      <c r="Q2644" t="str">
        <f t="shared" si="250"/>
        <v>technology</v>
      </c>
      <c r="R2644" t="str">
        <f t="shared" si="251"/>
        <v>space exploration</v>
      </c>
      <c r="S2644" s="13">
        <f t="shared" si="246"/>
        <v>42536.246620370366</v>
      </c>
      <c r="T2644" s="13">
        <f t="shared" si="24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8"/>
        <v>0.33559730999999998</v>
      </c>
      <c r="P2645" s="8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3">
        <f t="shared" si="246"/>
        <v>42689.582349537035</v>
      </c>
      <c r="T2645" s="13">
        <f t="shared" si="24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8"/>
        <v>2.053E-2</v>
      </c>
      <c r="P2646" s="8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3">
        <f t="shared" si="246"/>
        <v>42774.792071759264</v>
      </c>
      <c r="T2646" s="13">
        <f t="shared" si="24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8"/>
        <v>0.105</v>
      </c>
      <c r="P2647" s="8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3">
        <f t="shared" si="246"/>
        <v>41921.842627314814</v>
      </c>
      <c r="T2647" s="13">
        <f t="shared" si="24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8"/>
        <v>8.4172839999999999E-2</v>
      </c>
      <c r="P2648" s="8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3">
        <f t="shared" si="246"/>
        <v>42226.313298611116</v>
      </c>
      <c r="T2648" s="13">
        <f t="shared" si="24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8"/>
        <v>1.44E-2</v>
      </c>
      <c r="P2649" s="8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3">
        <f t="shared" si="246"/>
        <v>42200.261793981481</v>
      </c>
      <c r="T2649" s="13">
        <f t="shared" si="24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8"/>
        <v>8.8333333333333337E-3</v>
      </c>
      <c r="P2650" s="8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3">
        <f t="shared" si="246"/>
        <v>42408.714814814812</v>
      </c>
      <c r="T2650" s="13">
        <f t="shared" si="247"/>
        <v>42438.714814814812</v>
      </c>
    </row>
    <row r="2651" spans="1:20" x14ac:dyDescent="0.55000000000000004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8"/>
        <v>9.9200000000000004E-4</v>
      </c>
      <c r="P2651" s="8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3">
        <f t="shared" si="246"/>
        <v>42341.99700231482</v>
      </c>
      <c r="T2651" s="13">
        <f t="shared" si="24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8"/>
        <v>5.966666666666667E-3</v>
      </c>
      <c r="P2652" s="8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3">
        <f t="shared" si="246"/>
        <v>42695.624340277776</v>
      </c>
      <c r="T2652" s="13">
        <f t="shared" si="24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8"/>
        <v>1.8689285714285714E-2</v>
      </c>
      <c r="P2653" s="8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3">
        <f t="shared" si="246"/>
        <v>42327.805659722217</v>
      </c>
      <c r="T2653" s="13">
        <f t="shared" si="24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8"/>
        <v>8.8500000000000002E-3</v>
      </c>
      <c r="P2654" s="8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3">
        <f t="shared" si="246"/>
        <v>41953.158854166672</v>
      </c>
      <c r="T2654" s="13">
        <f t="shared" si="24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8"/>
        <v>0.1152156862745098</v>
      </c>
      <c r="P2655" s="8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3">
        <f t="shared" si="246"/>
        <v>41771.651932870373</v>
      </c>
      <c r="T2655" s="13">
        <f t="shared" si="24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8"/>
        <v>5.1000000000000004E-4</v>
      </c>
      <c r="P2656" s="8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3">
        <f t="shared" si="246"/>
        <v>42055.600995370376</v>
      </c>
      <c r="T2656" s="13">
        <f t="shared" si="24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8"/>
        <v>0.21033333333333334</v>
      </c>
      <c r="P2657" s="8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3">
        <f t="shared" si="246"/>
        <v>42381.866284722222</v>
      </c>
      <c r="T2657" s="13">
        <f t="shared" si="24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8"/>
        <v>0.11436666666666667</v>
      </c>
      <c r="P2658" s="8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3">
        <f t="shared" si="246"/>
        <v>42767.688518518517</v>
      </c>
      <c r="T2658" s="13">
        <f t="shared" si="24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8"/>
        <v>0.18737933333333334</v>
      </c>
      <c r="P2659" s="8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3">
        <f t="shared" si="246"/>
        <v>42551.928854166668</v>
      </c>
      <c r="T2659" s="13">
        <f t="shared" si="24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8"/>
        <v>9.2857142857142856E-4</v>
      </c>
      <c r="P2660" s="8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3">
        <f t="shared" si="246"/>
        <v>42551.884189814817</v>
      </c>
      <c r="T2660" s="13">
        <f t="shared" si="24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8"/>
        <v>2.720408163265306E-2</v>
      </c>
      <c r="P2661" s="8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3">
        <f t="shared" si="246"/>
        <v>42082.069560185191</v>
      </c>
      <c r="T2661" s="13">
        <f t="shared" si="24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8"/>
        <v>9.5E-4</v>
      </c>
      <c r="P2662" s="8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3">
        <f t="shared" si="246"/>
        <v>42272.713171296295</v>
      </c>
      <c r="T2662" s="13">
        <f t="shared" si="24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8"/>
        <v>1.0289999999999999</v>
      </c>
      <c r="P2663" s="8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3">
        <f t="shared" si="246"/>
        <v>41542.958449074074</v>
      </c>
      <c r="T2663" s="13">
        <f t="shared" si="24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8"/>
        <v>1.0680000000000001</v>
      </c>
      <c r="P2664" s="8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3">
        <f t="shared" si="246"/>
        <v>42207.746678240743</v>
      </c>
      <c r="T2664" s="13">
        <f t="shared" si="24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8"/>
        <v>1.0459624999999999</v>
      </c>
      <c r="P2665" s="8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3">
        <f t="shared" si="246"/>
        <v>42222.622766203705</v>
      </c>
      <c r="T2665" s="13">
        <f t="shared" si="24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8"/>
        <v>1.0342857142857143</v>
      </c>
      <c r="P2666" s="8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3">
        <f t="shared" si="246"/>
        <v>42313.02542824074</v>
      </c>
      <c r="T2666" s="13">
        <f t="shared" si="24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8"/>
        <v>1.2314285714285715</v>
      </c>
      <c r="P2667" s="8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3">
        <f t="shared" si="246"/>
        <v>42083.895532407405</v>
      </c>
      <c r="T2667" s="13">
        <f t="shared" si="24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8"/>
        <v>1.592951</v>
      </c>
      <c r="P2668" s="8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3">
        <f t="shared" si="246"/>
        <v>42235.764340277776</v>
      </c>
      <c r="T2668" s="13">
        <f t="shared" si="24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8"/>
        <v>1.1066666666666667</v>
      </c>
      <c r="P2669" s="8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3">
        <f t="shared" si="246"/>
        <v>42380.926111111112</v>
      </c>
      <c r="T2669" s="13">
        <f t="shared" si="24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8"/>
        <v>1.7070000000000001</v>
      </c>
      <c r="P2670" s="8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3">
        <f t="shared" si="246"/>
        <v>42275.588715277772</v>
      </c>
      <c r="T2670" s="13">
        <f t="shared" si="24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8"/>
        <v>1.25125</v>
      </c>
      <c r="P2671" s="8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3">
        <f t="shared" si="246"/>
        <v>42319.035833333335</v>
      </c>
      <c r="T2671" s="13">
        <f t="shared" si="24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8"/>
        <v>6.4158609339642042E-2</v>
      </c>
      <c r="P2672" s="8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3">
        <f t="shared" si="246"/>
        <v>41821.020601851851</v>
      </c>
      <c r="T2672" s="13">
        <f t="shared" si="24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8"/>
        <v>0.11344</v>
      </c>
      <c r="P2673" s="8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3">
        <f t="shared" si="246"/>
        <v>41962.749027777783</v>
      </c>
      <c r="T2673" s="13">
        <f t="shared" si="24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8"/>
        <v>0.33189999999999997</v>
      </c>
      <c r="P2674" s="8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3">
        <f t="shared" si="246"/>
        <v>42344.884143518517</v>
      </c>
      <c r="T2674" s="13">
        <f t="shared" si="24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8"/>
        <v>0.27579999999999999</v>
      </c>
      <c r="P2675" s="8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3">
        <f t="shared" si="246"/>
        <v>41912.541655092595</v>
      </c>
      <c r="T2675" s="13">
        <f t="shared" si="24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8"/>
        <v>0.62839999999999996</v>
      </c>
      <c r="P2676" s="8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3">
        <f t="shared" si="246"/>
        <v>42529.632754629631</v>
      </c>
      <c r="T2676" s="13">
        <f t="shared" si="24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8"/>
        <v>7.5880000000000003E-2</v>
      </c>
      <c r="P2677" s="8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3">
        <f t="shared" si="246"/>
        <v>41923.857511574075</v>
      </c>
      <c r="T2677" s="13">
        <f t="shared" si="24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8"/>
        <v>0.50380952380952382</v>
      </c>
      <c r="P2678" s="8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3">
        <f t="shared" si="246"/>
        <v>42482.624699074076</v>
      </c>
      <c r="T2678" s="13">
        <f t="shared" si="24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8"/>
        <v>0.17512820512820512</v>
      </c>
      <c r="P2679" s="8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3">
        <f t="shared" si="246"/>
        <v>41793.029432870368</v>
      </c>
      <c r="T2679" s="13">
        <f t="shared" si="24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8"/>
        <v>1.3750000000000001E-4</v>
      </c>
      <c r="P2680" s="8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3">
        <f t="shared" si="246"/>
        <v>42241.798206018517</v>
      </c>
      <c r="T2680" s="13">
        <f t="shared" si="24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8"/>
        <v>3.3E-3</v>
      </c>
      <c r="P2681" s="8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3">
        <f t="shared" si="246"/>
        <v>42033.001087962963</v>
      </c>
      <c r="T2681" s="13">
        <f t="shared" si="24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8"/>
        <v>8.6250000000000007E-3</v>
      </c>
      <c r="P2682" s="8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3">
        <f t="shared" si="246"/>
        <v>42436.211701388893</v>
      </c>
      <c r="T2682" s="13">
        <f t="shared" si="24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8"/>
        <v>6.875E-3</v>
      </c>
      <c r="P2683" s="8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3">
        <f t="shared" si="246"/>
        <v>41805.895254629628</v>
      </c>
      <c r="T2683" s="13">
        <f t="shared" si="24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8"/>
        <v>0.28299999999999997</v>
      </c>
      <c r="P2684" s="8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3">
        <f t="shared" si="246"/>
        <v>41932.871990740743</v>
      </c>
      <c r="T2684" s="13">
        <f t="shared" si="24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8"/>
        <v>2.3999999999999998E-3</v>
      </c>
      <c r="P2685" s="8">
        <f t="shared" si="249"/>
        <v>12</v>
      </c>
      <c r="Q2685" t="str">
        <f t="shared" si="250"/>
        <v>food</v>
      </c>
      <c r="R2685" t="str">
        <f t="shared" si="251"/>
        <v>food trucks</v>
      </c>
      <c r="S2685" s="13">
        <f t="shared" si="246"/>
        <v>42034.75509259259</v>
      </c>
      <c r="T2685" s="13">
        <f t="shared" si="24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8"/>
        <v>1.1428571428571429E-2</v>
      </c>
      <c r="P2686" s="8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3">
        <f t="shared" si="246"/>
        <v>41820.914641203701</v>
      </c>
      <c r="T2686" s="13">
        <f t="shared" si="24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8"/>
        <v>2.0000000000000001E-4</v>
      </c>
      <c r="P2687" s="8">
        <f t="shared" si="249"/>
        <v>10</v>
      </c>
      <c r="Q2687" t="str">
        <f t="shared" si="250"/>
        <v>food</v>
      </c>
      <c r="R2687" t="str">
        <f t="shared" si="251"/>
        <v>food trucks</v>
      </c>
      <c r="S2687" s="13">
        <f t="shared" si="246"/>
        <v>42061.69594907407</v>
      </c>
      <c r="T2687" s="13">
        <f t="shared" si="24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8"/>
        <v>0</v>
      </c>
      <c r="P2688" s="8" t="e">
        <f t="shared" si="249"/>
        <v>#DIV/0!</v>
      </c>
      <c r="Q2688" t="str">
        <f t="shared" si="250"/>
        <v>food</v>
      </c>
      <c r="R2688" t="str">
        <f t="shared" si="251"/>
        <v>food trucks</v>
      </c>
      <c r="S2688" s="13">
        <f t="shared" si="246"/>
        <v>41892.974803240737</v>
      </c>
      <c r="T2688" s="13">
        <f t="shared" si="24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8"/>
        <v>0</v>
      </c>
      <c r="P2689" s="8" t="e">
        <f t="shared" si="249"/>
        <v>#DIV/0!</v>
      </c>
      <c r="Q2689" t="str">
        <f t="shared" si="250"/>
        <v>food</v>
      </c>
      <c r="R2689" t="str">
        <f t="shared" si="251"/>
        <v>food trucks</v>
      </c>
      <c r="S2689" s="13">
        <f t="shared" si="246"/>
        <v>42154.64025462963</v>
      </c>
      <c r="T2689" s="13">
        <f t="shared" si="24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8"/>
        <v>1.48E-3</v>
      </c>
      <c r="P2690" s="8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3">
        <f t="shared" ref="S2690:S2753" si="252">(((J2690/60)/60)/24)+DATE(1970,1,1)</f>
        <v>42028.118865740747</v>
      </c>
      <c r="T2690" s="13">
        <f t="shared" ref="T2690:T2753" si="253">(((I2690/60)/60)/24)+DATE(1970,1,1)</f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4">E2691/D2691</f>
        <v>2.8571428571428571E-5</v>
      </c>
      <c r="P2691" s="8">
        <f t="shared" ref="P2691:P2754" si="255">E2691/L2691</f>
        <v>1</v>
      </c>
      <c r="Q2691" t="str">
        <f t="shared" ref="Q2691:Q2754" si="256">LEFT(N2691,FIND("/",N2691)-1)</f>
        <v>food</v>
      </c>
      <c r="R2691" t="str">
        <f t="shared" ref="R2691:R2754" si="257">RIGHT(N2691,LEN(N2691)-FIND("/",N2691))</f>
        <v>food trucks</v>
      </c>
      <c r="S2691" s="13">
        <f t="shared" si="252"/>
        <v>42551.961689814809</v>
      </c>
      <c r="T2691" s="13">
        <f t="shared" si="253"/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4"/>
        <v>0.107325</v>
      </c>
      <c r="P2692" s="8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3">
        <f t="shared" si="252"/>
        <v>42113.105046296296</v>
      </c>
      <c r="T2692" s="13">
        <f t="shared" si="253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4"/>
        <v>5.3846153846153844E-4</v>
      </c>
      <c r="P2693" s="8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3">
        <f t="shared" si="252"/>
        <v>42089.724039351851</v>
      </c>
      <c r="T2693" s="13">
        <f t="shared" si="253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4"/>
        <v>7.1428571428571426E-3</v>
      </c>
      <c r="P2694" s="8">
        <f t="shared" si="255"/>
        <v>25</v>
      </c>
      <c r="Q2694" t="str">
        <f t="shared" si="256"/>
        <v>food</v>
      </c>
      <c r="R2694" t="str">
        <f t="shared" si="257"/>
        <v>food trucks</v>
      </c>
      <c r="S2694" s="13">
        <f t="shared" si="252"/>
        <v>42058.334027777775</v>
      </c>
      <c r="T2694" s="13">
        <f t="shared" si="253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4"/>
        <v>8.0000000000000002E-3</v>
      </c>
      <c r="P2695" s="8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3">
        <f t="shared" si="252"/>
        <v>41834.138495370367</v>
      </c>
      <c r="T2695" s="13">
        <f t="shared" si="253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4"/>
        <v>3.3333333333333335E-5</v>
      </c>
      <c r="P2696" s="8">
        <f t="shared" si="255"/>
        <v>1</v>
      </c>
      <c r="Q2696" t="str">
        <f t="shared" si="256"/>
        <v>food</v>
      </c>
      <c r="R2696" t="str">
        <f t="shared" si="257"/>
        <v>food trucks</v>
      </c>
      <c r="S2696" s="13">
        <f t="shared" si="252"/>
        <v>41878.140497685185</v>
      </c>
      <c r="T2696" s="13">
        <f t="shared" si="253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4"/>
        <v>4.7333333333333333E-3</v>
      </c>
      <c r="P2697" s="8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3">
        <f t="shared" si="252"/>
        <v>42048.181921296295</v>
      </c>
      <c r="T2697" s="13">
        <f t="shared" si="253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4"/>
        <v>5.6500000000000002E-2</v>
      </c>
      <c r="P2698" s="8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3">
        <f t="shared" si="252"/>
        <v>41964.844444444447</v>
      </c>
      <c r="T2698" s="13">
        <f t="shared" si="253"/>
        <v>41998.844444444447</v>
      </c>
    </row>
    <row r="2699" spans="1:20" ht="28.8" x14ac:dyDescent="0.55000000000000004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4"/>
        <v>0.26352173913043481</v>
      </c>
      <c r="P2699" s="8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3">
        <f t="shared" si="252"/>
        <v>42187.940081018518</v>
      </c>
      <c r="T2699" s="13">
        <f t="shared" si="253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4"/>
        <v>3.2512500000000002E-3</v>
      </c>
      <c r="P2700" s="8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3">
        <f t="shared" si="252"/>
        <v>41787.898240740738</v>
      </c>
      <c r="T2700" s="13">
        <f t="shared" si="253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4"/>
        <v>0</v>
      </c>
      <c r="P2701" s="8" t="e">
        <f t="shared" si="255"/>
        <v>#DIV/0!</v>
      </c>
      <c r="Q2701" t="str">
        <f t="shared" si="256"/>
        <v>food</v>
      </c>
      <c r="R2701" t="str">
        <f t="shared" si="257"/>
        <v>food trucks</v>
      </c>
      <c r="S2701" s="13">
        <f t="shared" si="252"/>
        <v>41829.896562499998</v>
      </c>
      <c r="T2701" s="13">
        <f t="shared" si="253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4"/>
        <v>7.0007000700070005E-3</v>
      </c>
      <c r="P2702" s="8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3">
        <f t="shared" si="252"/>
        <v>41870.87467592593</v>
      </c>
      <c r="T2702" s="13">
        <f t="shared" si="253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4"/>
        <v>0.46176470588235297</v>
      </c>
      <c r="P2703" s="8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3">
        <f t="shared" si="252"/>
        <v>42801.774699074071</v>
      </c>
      <c r="T2703" s="13">
        <f t="shared" si="253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4"/>
        <v>0.34410000000000002</v>
      </c>
      <c r="P2704" s="8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3">
        <f t="shared" si="252"/>
        <v>42800.801817129628</v>
      </c>
      <c r="T2704" s="13">
        <f t="shared" si="253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4"/>
        <v>1.0375000000000001</v>
      </c>
      <c r="P2705" s="8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3">
        <f t="shared" si="252"/>
        <v>42756.690162037034</v>
      </c>
      <c r="T2705" s="13">
        <f t="shared" si="253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4"/>
        <v>6.0263157894736845E-2</v>
      </c>
      <c r="P2706" s="8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3">
        <f t="shared" si="252"/>
        <v>42787.862430555557</v>
      </c>
      <c r="T2706" s="13">
        <f t="shared" si="253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4"/>
        <v>0.10539393939393939</v>
      </c>
      <c r="P2707" s="8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3">
        <f t="shared" si="252"/>
        <v>42773.916180555556</v>
      </c>
      <c r="T2707" s="13">
        <f t="shared" si="253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4"/>
        <v>1.1229714285714285</v>
      </c>
      <c r="P2708" s="8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3">
        <f t="shared" si="252"/>
        <v>41899.294942129629</v>
      </c>
      <c r="T2708" s="13">
        <f t="shared" si="253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4"/>
        <v>3.50844625</v>
      </c>
      <c r="P2709" s="8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3">
        <f t="shared" si="252"/>
        <v>41391.782905092594</v>
      </c>
      <c r="T2709" s="13">
        <f t="shared" si="253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4"/>
        <v>2.3321535</v>
      </c>
      <c r="P2710" s="8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3">
        <f t="shared" si="252"/>
        <v>42512.698217592595</v>
      </c>
      <c r="T2710" s="13">
        <f t="shared" si="253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4"/>
        <v>1.01606</v>
      </c>
      <c r="P2711" s="8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3">
        <f t="shared" si="252"/>
        <v>42612.149780092594</v>
      </c>
      <c r="T2711" s="13">
        <f t="shared" si="253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4"/>
        <v>1.5390035000000002</v>
      </c>
      <c r="P2712" s="8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3">
        <f t="shared" si="252"/>
        <v>41828.229490740741</v>
      </c>
      <c r="T2712" s="13">
        <f t="shared" si="253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4"/>
        <v>1.007161125319693</v>
      </c>
      <c r="P2713" s="8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3">
        <f t="shared" si="252"/>
        <v>41780.745254629634</v>
      </c>
      <c r="T2713" s="13">
        <f t="shared" si="253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4"/>
        <v>1.3138181818181818</v>
      </c>
      <c r="P2714" s="8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3">
        <f t="shared" si="252"/>
        <v>41432.062037037038</v>
      </c>
      <c r="T2714" s="13">
        <f t="shared" si="253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4"/>
        <v>1.0224133333333334</v>
      </c>
      <c r="P2715" s="8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3">
        <f t="shared" si="252"/>
        <v>42322.653749999998</v>
      </c>
      <c r="T2715" s="13">
        <f t="shared" si="253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4"/>
        <v>1.1635599999999999</v>
      </c>
      <c r="P2716" s="8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3">
        <f t="shared" si="252"/>
        <v>42629.655046296291</v>
      </c>
      <c r="T2716" s="13">
        <f t="shared" si="253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4"/>
        <v>2.6462241666666664</v>
      </c>
      <c r="P2717" s="8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3">
        <f t="shared" si="252"/>
        <v>42387.398472222223</v>
      </c>
      <c r="T2717" s="13">
        <f t="shared" si="253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4"/>
        <v>1.1998010000000001</v>
      </c>
      <c r="P2718" s="8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3">
        <f t="shared" si="252"/>
        <v>42255.333252314813</v>
      </c>
      <c r="T2718" s="13">
        <f t="shared" si="253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4"/>
        <v>1.2010400000000001</v>
      </c>
      <c r="P2719" s="8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3">
        <f t="shared" si="252"/>
        <v>41934.914918981485</v>
      </c>
      <c r="T2719" s="13">
        <f t="shared" si="253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4"/>
        <v>1.0358333333333334</v>
      </c>
      <c r="P2720" s="8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3">
        <f t="shared" si="252"/>
        <v>42465.596585648149</v>
      </c>
      <c r="T2720" s="13">
        <f t="shared" si="253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4"/>
        <v>1.0883333333333334</v>
      </c>
      <c r="P2721" s="8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3">
        <f t="shared" si="252"/>
        <v>42418.031180555554</v>
      </c>
      <c r="T2721" s="13">
        <f t="shared" si="253"/>
        <v>42477.989513888882</v>
      </c>
    </row>
    <row r="2722" spans="1:20" ht="28.8" x14ac:dyDescent="0.55000000000000004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4"/>
        <v>1.1812400000000001</v>
      </c>
      <c r="P2722" s="8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3">
        <f t="shared" si="252"/>
        <v>42655.465891203698</v>
      </c>
      <c r="T2722" s="13">
        <f t="shared" si="253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4"/>
        <v>14.62</v>
      </c>
      <c r="P2723" s="8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3">
        <f t="shared" si="252"/>
        <v>41493.543958333335</v>
      </c>
      <c r="T2723" s="13">
        <f t="shared" si="253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4"/>
        <v>2.5253999999999999</v>
      </c>
      <c r="P2724" s="8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3">
        <f t="shared" si="252"/>
        <v>42704.857094907406</v>
      </c>
      <c r="T2724" s="13">
        <f t="shared" si="253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4"/>
        <v>1.4005000000000001</v>
      </c>
      <c r="P2725" s="8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3">
        <f t="shared" si="252"/>
        <v>41944.83898148148</v>
      </c>
      <c r="T2725" s="13">
        <f t="shared" si="253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4"/>
        <v>2.9687520259319289</v>
      </c>
      <c r="P2726" s="8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3">
        <f t="shared" si="252"/>
        <v>42199.32707175926</v>
      </c>
      <c r="T2726" s="13">
        <f t="shared" si="253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4"/>
        <v>1.445425</v>
      </c>
      <c r="P2727" s="8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3">
        <f t="shared" si="252"/>
        <v>42745.744618055556</v>
      </c>
      <c r="T2727" s="13">
        <f t="shared" si="253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4"/>
        <v>1.05745</v>
      </c>
      <c r="P2728" s="8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3">
        <f t="shared" si="252"/>
        <v>42452.579988425925</v>
      </c>
      <c r="T2728" s="13">
        <f t="shared" si="253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4"/>
        <v>4.9321000000000002</v>
      </c>
      <c r="P2729" s="8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3">
        <f t="shared" si="252"/>
        <v>42198.676655092597</v>
      </c>
      <c r="T2729" s="13">
        <f t="shared" si="253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4"/>
        <v>2.0182666666666669</v>
      </c>
      <c r="P2730" s="8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3">
        <f t="shared" si="252"/>
        <v>42333.59993055556</v>
      </c>
      <c r="T2730" s="13">
        <f t="shared" si="253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4"/>
        <v>1.0444</v>
      </c>
      <c r="P2731" s="8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3">
        <f t="shared" si="252"/>
        <v>42095.240706018521</v>
      </c>
      <c r="T2731" s="13">
        <f t="shared" si="253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4"/>
        <v>1.7029262962962963</v>
      </c>
      <c r="P2732" s="8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3">
        <f t="shared" si="252"/>
        <v>41351.541377314818</v>
      </c>
      <c r="T2732" s="13">
        <f t="shared" si="253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4"/>
        <v>1.0430333333333333</v>
      </c>
      <c r="P2733" s="8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3">
        <f t="shared" si="252"/>
        <v>41872.525717592594</v>
      </c>
      <c r="T2733" s="13">
        <f t="shared" si="253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4"/>
        <v>1.1825000000000001</v>
      </c>
      <c r="P2734" s="8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3">
        <f t="shared" si="252"/>
        <v>41389.808194444442</v>
      </c>
      <c r="T2734" s="13">
        <f t="shared" si="253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4"/>
        <v>1.07538</v>
      </c>
      <c r="P2735" s="8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3">
        <f t="shared" si="252"/>
        <v>42044.272847222222</v>
      </c>
      <c r="T2735" s="13">
        <f t="shared" si="253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4"/>
        <v>22603</v>
      </c>
      <c r="P2736" s="8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3">
        <f t="shared" si="252"/>
        <v>42626.668888888889</v>
      </c>
      <c r="T2736" s="13">
        <f t="shared" si="253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4"/>
        <v>9.7813466666666677</v>
      </c>
      <c r="P2737" s="8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3">
        <f t="shared" si="252"/>
        <v>41316.120949074073</v>
      </c>
      <c r="T2737" s="13">
        <f t="shared" si="253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4"/>
        <v>1.2290000000000001</v>
      </c>
      <c r="P2738" s="8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3">
        <f t="shared" si="252"/>
        <v>41722.666354166664</v>
      </c>
      <c r="T2738" s="13">
        <f t="shared" si="253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4"/>
        <v>2.4606080000000001</v>
      </c>
      <c r="P2739" s="8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3">
        <f t="shared" si="252"/>
        <v>41611.917673611111</v>
      </c>
      <c r="T2739" s="13">
        <f t="shared" si="253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4"/>
        <v>1.4794</v>
      </c>
      <c r="P2740" s="8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3">
        <f t="shared" si="252"/>
        <v>42620.143564814818</v>
      </c>
      <c r="T2740" s="13">
        <f t="shared" si="253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4"/>
        <v>3.8409090909090908</v>
      </c>
      <c r="P2741" s="8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3">
        <f t="shared" si="252"/>
        <v>41719.887928240743</v>
      </c>
      <c r="T2741" s="13">
        <f t="shared" si="253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4"/>
        <v>1.0333333333333334</v>
      </c>
      <c r="P2742" s="8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3">
        <f t="shared" si="252"/>
        <v>42045.031851851847</v>
      </c>
      <c r="T2742" s="13">
        <f t="shared" si="253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4"/>
        <v>4.3750000000000004E-3</v>
      </c>
      <c r="P2743" s="8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3">
        <f t="shared" si="252"/>
        <v>41911.657430555555</v>
      </c>
      <c r="T2743" s="13">
        <f t="shared" si="253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4"/>
        <v>0.29239999999999999</v>
      </c>
      <c r="P2744" s="8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3">
        <f t="shared" si="252"/>
        <v>41030.719756944447</v>
      </c>
      <c r="T2744" s="13">
        <f t="shared" si="253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4"/>
        <v>0</v>
      </c>
      <c r="P2745" s="8" t="e">
        <f t="shared" si="255"/>
        <v>#DIV/0!</v>
      </c>
      <c r="Q2745" t="str">
        <f t="shared" si="256"/>
        <v>publishing</v>
      </c>
      <c r="R2745" t="str">
        <f t="shared" si="257"/>
        <v>children's books</v>
      </c>
      <c r="S2745" s="13">
        <f t="shared" si="252"/>
        <v>42632.328784722224</v>
      </c>
      <c r="T2745" s="13">
        <f t="shared" si="253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4"/>
        <v>5.2187499999999998E-2</v>
      </c>
      <c r="P2746" s="8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3">
        <f t="shared" si="252"/>
        <v>40938.062476851854</v>
      </c>
      <c r="T2746" s="13">
        <f t="shared" si="253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4"/>
        <v>0.21887499999999999</v>
      </c>
      <c r="P2747" s="8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3">
        <f t="shared" si="252"/>
        <v>41044.988055555557</v>
      </c>
      <c r="T2747" s="13">
        <f t="shared" si="253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4"/>
        <v>0.26700000000000002</v>
      </c>
      <c r="P2748" s="8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3">
        <f t="shared" si="252"/>
        <v>41850.781377314815</v>
      </c>
      <c r="T2748" s="13">
        <f t="shared" si="253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4"/>
        <v>0.28000000000000003</v>
      </c>
      <c r="P2749" s="8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3">
        <f t="shared" si="252"/>
        <v>41044.64811342593</v>
      </c>
      <c r="T2749" s="13">
        <f t="shared" si="253"/>
        <v>41076.131944444445</v>
      </c>
    </row>
    <row r="2750" spans="1:20" ht="28.8" x14ac:dyDescent="0.55000000000000004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4"/>
        <v>1.06E-2</v>
      </c>
      <c r="P2750" s="8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3">
        <f t="shared" si="252"/>
        <v>42585.7106712963</v>
      </c>
      <c r="T2750" s="13">
        <f t="shared" si="253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4"/>
        <v>1.0999999999999999E-2</v>
      </c>
      <c r="P2751" s="8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3">
        <f t="shared" si="252"/>
        <v>42068.799039351856</v>
      </c>
      <c r="T2751" s="13">
        <f t="shared" si="253"/>
        <v>42098.757372685184</v>
      </c>
    </row>
    <row r="2752" spans="1:20" ht="28.8" x14ac:dyDescent="0.55000000000000004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4"/>
        <v>0</v>
      </c>
      <c r="P2752" s="8" t="e">
        <f t="shared" si="255"/>
        <v>#DIV/0!</v>
      </c>
      <c r="Q2752" t="str">
        <f t="shared" si="256"/>
        <v>publishing</v>
      </c>
      <c r="R2752" t="str">
        <f t="shared" si="257"/>
        <v>children's books</v>
      </c>
      <c r="S2752" s="13">
        <f t="shared" si="252"/>
        <v>41078.899826388886</v>
      </c>
      <c r="T2752" s="13">
        <f t="shared" si="253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4"/>
        <v>0</v>
      </c>
      <c r="P2753" s="8" t="e">
        <f t="shared" si="255"/>
        <v>#DIV/0!</v>
      </c>
      <c r="Q2753" t="str">
        <f t="shared" si="256"/>
        <v>publishing</v>
      </c>
      <c r="R2753" t="str">
        <f t="shared" si="257"/>
        <v>children's books</v>
      </c>
      <c r="S2753" s="13">
        <f t="shared" si="252"/>
        <v>41747.887060185189</v>
      </c>
      <c r="T2753" s="13">
        <f t="shared" si="253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4"/>
        <v>0.11458333333333333</v>
      </c>
      <c r="P2754" s="8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3">
        <f t="shared" ref="S2754:S2817" si="258">(((J2754/60)/60)/24)+DATE(1970,1,1)</f>
        <v>40855.765092592592</v>
      </c>
      <c r="T2754" s="13">
        <f t="shared" ref="T2754:T2817" si="259">(((I2754/60)/60)/24)+DATE(1970,1,1)</f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0">E2755/D2755</f>
        <v>0.19</v>
      </c>
      <c r="P2755" s="8">
        <f t="shared" ref="P2755:P2818" si="261">E2755/L2755</f>
        <v>47.5</v>
      </c>
      <c r="Q2755" t="str">
        <f t="shared" ref="Q2755:Q2818" si="262">LEFT(N2755,FIND("/",N2755)-1)</f>
        <v>publishing</v>
      </c>
      <c r="R2755" t="str">
        <f t="shared" ref="R2755:R2818" si="263">RIGHT(N2755,LEN(N2755)-FIND("/",N2755))</f>
        <v>children's books</v>
      </c>
      <c r="S2755" s="13">
        <f t="shared" si="258"/>
        <v>41117.900729166664</v>
      </c>
      <c r="T2755" s="13">
        <f t="shared" si="259"/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0"/>
        <v>0</v>
      </c>
      <c r="P2756" s="8" t="e">
        <f t="shared" si="261"/>
        <v>#DIV/0!</v>
      </c>
      <c r="Q2756" t="str">
        <f t="shared" si="262"/>
        <v>publishing</v>
      </c>
      <c r="R2756" t="str">
        <f t="shared" si="263"/>
        <v>children's books</v>
      </c>
      <c r="S2756" s="13">
        <f t="shared" si="258"/>
        <v>41863.636006944449</v>
      </c>
      <c r="T2756" s="13">
        <f t="shared" si="259"/>
        <v>41893.636006944449</v>
      </c>
    </row>
    <row r="2757" spans="1:20" ht="28.8" x14ac:dyDescent="0.55000000000000004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0"/>
        <v>0.52</v>
      </c>
      <c r="P2757" s="8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3">
        <f t="shared" si="258"/>
        <v>42072.790821759263</v>
      </c>
      <c r="T2757" s="13">
        <f t="shared" si="259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0"/>
        <v>0.1048</v>
      </c>
      <c r="P2758" s="8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3">
        <f t="shared" si="258"/>
        <v>41620.90047453704</v>
      </c>
      <c r="T2758" s="13">
        <f t="shared" si="259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0"/>
        <v>6.6666666666666671E-3</v>
      </c>
      <c r="P2759" s="8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3">
        <f t="shared" si="258"/>
        <v>42573.65662037037</v>
      </c>
      <c r="T2759" s="13">
        <f t="shared" si="259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0"/>
        <v>0.11700000000000001</v>
      </c>
      <c r="P2760" s="8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3">
        <f t="shared" si="258"/>
        <v>42639.441932870366</v>
      </c>
      <c r="T2760" s="13">
        <f t="shared" si="259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0"/>
        <v>0.105</v>
      </c>
      <c r="P2761" s="8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3">
        <f t="shared" si="258"/>
        <v>42524.36650462963</v>
      </c>
      <c r="T2761" s="13">
        <f t="shared" si="259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0"/>
        <v>0</v>
      </c>
      <c r="P2762" s="8" t="e">
        <f t="shared" si="261"/>
        <v>#DIV/0!</v>
      </c>
      <c r="Q2762" t="str">
        <f t="shared" si="262"/>
        <v>publishing</v>
      </c>
      <c r="R2762" t="str">
        <f t="shared" si="263"/>
        <v>children's books</v>
      </c>
      <c r="S2762" s="13">
        <f t="shared" si="258"/>
        <v>41415.461319444446</v>
      </c>
      <c r="T2762" s="13">
        <f t="shared" si="259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0"/>
        <v>7.1999999999999998E-3</v>
      </c>
      <c r="P2763" s="8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3">
        <f t="shared" si="258"/>
        <v>41247.063576388886</v>
      </c>
      <c r="T2763" s="13">
        <f t="shared" si="259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0"/>
        <v>7.6923076923076927E-3</v>
      </c>
      <c r="P2764" s="8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3">
        <f t="shared" si="258"/>
        <v>40927.036979166667</v>
      </c>
      <c r="T2764" s="13">
        <f t="shared" si="259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0"/>
        <v>2.2842639593908631E-3</v>
      </c>
      <c r="P2765" s="8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3">
        <f t="shared" si="258"/>
        <v>41373.579675925925</v>
      </c>
      <c r="T2765" s="13">
        <f t="shared" si="259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0"/>
        <v>1.125E-2</v>
      </c>
      <c r="P2766" s="8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3">
        <f t="shared" si="258"/>
        <v>41030.292025462964</v>
      </c>
      <c r="T2766" s="13">
        <f t="shared" si="259"/>
        <v>41059.791666666664</v>
      </c>
    </row>
    <row r="2767" spans="1:20" ht="28.8" x14ac:dyDescent="0.55000000000000004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0"/>
        <v>0</v>
      </c>
      <c r="P2767" s="8" t="e">
        <f t="shared" si="261"/>
        <v>#DIV/0!</v>
      </c>
      <c r="Q2767" t="str">
        <f t="shared" si="262"/>
        <v>publishing</v>
      </c>
      <c r="R2767" t="str">
        <f t="shared" si="263"/>
        <v>children's books</v>
      </c>
      <c r="S2767" s="13">
        <f t="shared" si="258"/>
        <v>41194.579027777778</v>
      </c>
      <c r="T2767" s="13">
        <f t="shared" si="259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0"/>
        <v>0.02</v>
      </c>
      <c r="P2768" s="8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3">
        <f t="shared" si="258"/>
        <v>40736.668032407404</v>
      </c>
      <c r="T2768" s="13">
        <f t="shared" si="259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0"/>
        <v>8.5000000000000006E-3</v>
      </c>
      <c r="P2769" s="8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3">
        <f t="shared" si="258"/>
        <v>42172.958912037036</v>
      </c>
      <c r="T2769" s="13">
        <f t="shared" si="259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0"/>
        <v>0.14314285714285716</v>
      </c>
      <c r="P2770" s="8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3">
        <f t="shared" si="258"/>
        <v>40967.614849537036</v>
      </c>
      <c r="T2770" s="13">
        <f t="shared" si="259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0"/>
        <v>2.5000000000000001E-3</v>
      </c>
      <c r="P2771" s="8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3">
        <f t="shared" si="258"/>
        <v>41745.826273148145</v>
      </c>
      <c r="T2771" s="13">
        <f t="shared" si="259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0"/>
        <v>0.1041125</v>
      </c>
      <c r="P2772" s="8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3">
        <f t="shared" si="258"/>
        <v>41686.705208333333</v>
      </c>
      <c r="T2772" s="13">
        <f t="shared" si="259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0"/>
        <v>0</v>
      </c>
      <c r="P2773" s="8" t="e">
        <f t="shared" si="261"/>
        <v>#DIV/0!</v>
      </c>
      <c r="Q2773" t="str">
        <f t="shared" si="262"/>
        <v>publishing</v>
      </c>
      <c r="R2773" t="str">
        <f t="shared" si="263"/>
        <v>children's books</v>
      </c>
      <c r="S2773" s="13">
        <f t="shared" si="258"/>
        <v>41257.531712962962</v>
      </c>
      <c r="T2773" s="13">
        <f t="shared" si="259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0"/>
        <v>0</v>
      </c>
      <c r="P2774" s="8" t="e">
        <f t="shared" si="261"/>
        <v>#DIV/0!</v>
      </c>
      <c r="Q2774" t="str">
        <f t="shared" si="262"/>
        <v>publishing</v>
      </c>
      <c r="R2774" t="str">
        <f t="shared" si="263"/>
        <v>children's books</v>
      </c>
      <c r="S2774" s="13">
        <f t="shared" si="258"/>
        <v>41537.869143518517</v>
      </c>
      <c r="T2774" s="13">
        <f t="shared" si="259"/>
        <v>41552.869143518517</v>
      </c>
    </row>
    <row r="2775" spans="1:20" ht="28.8" x14ac:dyDescent="0.55000000000000004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0"/>
        <v>1.8867924528301887E-3</v>
      </c>
      <c r="P2775" s="8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3">
        <f t="shared" si="258"/>
        <v>42474.86482638889</v>
      </c>
      <c r="T2775" s="13">
        <f t="shared" si="259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0"/>
        <v>0.14249999999999999</v>
      </c>
      <c r="P2776" s="8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3">
        <f t="shared" si="258"/>
        <v>41311.126481481479</v>
      </c>
      <c r="T2776" s="13">
        <f t="shared" si="259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0"/>
        <v>0.03</v>
      </c>
      <c r="P2777" s="8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3">
        <f t="shared" si="258"/>
        <v>40863.013356481482</v>
      </c>
      <c r="T2777" s="13">
        <f t="shared" si="259"/>
        <v>40893.013356481482</v>
      </c>
    </row>
    <row r="2778" spans="1:20" ht="43.2" x14ac:dyDescent="0.55000000000000004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0"/>
        <v>7.8809523809523815E-2</v>
      </c>
      <c r="P2778" s="8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3">
        <f t="shared" si="258"/>
        <v>42136.297175925924</v>
      </c>
      <c r="T2778" s="13">
        <f t="shared" si="259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0"/>
        <v>3.3333333333333335E-3</v>
      </c>
      <c r="P2779" s="8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3">
        <f t="shared" si="258"/>
        <v>42172.669027777782</v>
      </c>
      <c r="T2779" s="13">
        <f t="shared" si="259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0"/>
        <v>0.25545454545454543</v>
      </c>
      <c r="P2780" s="8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3">
        <f t="shared" si="258"/>
        <v>41846.978078703702</v>
      </c>
      <c r="T2780" s="13">
        <f t="shared" si="259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0"/>
        <v>2.12E-2</v>
      </c>
      <c r="P2781" s="8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3">
        <f t="shared" si="258"/>
        <v>42300.585891203707</v>
      </c>
      <c r="T2781" s="13">
        <f t="shared" si="259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0"/>
        <v>0</v>
      </c>
      <c r="P2782" s="8" t="e">
        <f t="shared" si="261"/>
        <v>#DIV/0!</v>
      </c>
      <c r="Q2782" t="str">
        <f t="shared" si="262"/>
        <v>publishing</v>
      </c>
      <c r="R2782" t="str">
        <f t="shared" si="263"/>
        <v>children's books</v>
      </c>
      <c r="S2782" s="13">
        <f t="shared" si="258"/>
        <v>42774.447777777779</v>
      </c>
      <c r="T2782" s="13">
        <f t="shared" si="259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0"/>
        <v>1.0528</v>
      </c>
      <c r="P2783" s="8">
        <f t="shared" si="261"/>
        <v>47</v>
      </c>
      <c r="Q2783" t="str">
        <f t="shared" si="262"/>
        <v>theater</v>
      </c>
      <c r="R2783" t="str">
        <f t="shared" si="263"/>
        <v>plays</v>
      </c>
      <c r="S2783" s="13">
        <f t="shared" si="258"/>
        <v>42018.94159722222</v>
      </c>
      <c r="T2783" s="13">
        <f t="shared" si="259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0"/>
        <v>1.2</v>
      </c>
      <c r="P2784" s="8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3">
        <f t="shared" si="258"/>
        <v>42026.924976851849</v>
      </c>
      <c r="T2784" s="13">
        <f t="shared" si="259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0"/>
        <v>1.145</v>
      </c>
      <c r="P2785" s="8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3">
        <f t="shared" si="258"/>
        <v>42103.535254629634</v>
      </c>
      <c r="T2785" s="13">
        <f t="shared" si="259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0"/>
        <v>1.19</v>
      </c>
      <c r="P2786" s="8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3">
        <f t="shared" si="258"/>
        <v>41920.787534722222</v>
      </c>
      <c r="T2786" s="13">
        <f t="shared" si="259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0"/>
        <v>1.0468</v>
      </c>
      <c r="P2787" s="8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3">
        <f t="shared" si="258"/>
        <v>42558.189432870371</v>
      </c>
      <c r="T2787" s="13">
        <f t="shared" si="259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0"/>
        <v>1.1783999999999999</v>
      </c>
      <c r="P2788" s="8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3">
        <f t="shared" si="258"/>
        <v>41815.569212962961</v>
      </c>
      <c r="T2788" s="13">
        <f t="shared" si="259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0"/>
        <v>1.1970000000000001</v>
      </c>
      <c r="P2789" s="8">
        <f t="shared" si="261"/>
        <v>31.5</v>
      </c>
      <c r="Q2789" t="str">
        <f t="shared" si="262"/>
        <v>theater</v>
      </c>
      <c r="R2789" t="str">
        <f t="shared" si="263"/>
        <v>plays</v>
      </c>
      <c r="S2789" s="13">
        <f t="shared" si="258"/>
        <v>41808.198518518519</v>
      </c>
      <c r="T2789" s="13">
        <f t="shared" si="259"/>
        <v>41838.198518518519</v>
      </c>
    </row>
    <row r="2790" spans="1:20" ht="28.8" x14ac:dyDescent="0.55000000000000004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0"/>
        <v>1.0249999999999999</v>
      </c>
      <c r="P2790" s="8">
        <f t="shared" si="261"/>
        <v>102.5</v>
      </c>
      <c r="Q2790" t="str">
        <f t="shared" si="262"/>
        <v>theater</v>
      </c>
      <c r="R2790" t="str">
        <f t="shared" si="263"/>
        <v>plays</v>
      </c>
      <c r="S2790" s="13">
        <f t="shared" si="258"/>
        <v>42550.701886574068</v>
      </c>
      <c r="T2790" s="13">
        <f t="shared" si="259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0"/>
        <v>1.0116666666666667</v>
      </c>
      <c r="P2791" s="8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3">
        <f t="shared" si="258"/>
        <v>42056.013124999998</v>
      </c>
      <c r="T2791" s="13">
        <f t="shared" si="259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0"/>
        <v>1.0533333333333332</v>
      </c>
      <c r="P2792" s="8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3">
        <f t="shared" si="258"/>
        <v>42016.938692129625</v>
      </c>
      <c r="T2792" s="13">
        <f t="shared" si="259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0"/>
        <v>1.0249999999999999</v>
      </c>
      <c r="P2793" s="8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3">
        <f t="shared" si="258"/>
        <v>42591.899988425925</v>
      </c>
      <c r="T2793" s="13">
        <f t="shared" si="259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0"/>
        <v>1.0760000000000001</v>
      </c>
      <c r="P2794" s="8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3">
        <f t="shared" si="258"/>
        <v>42183.231006944443</v>
      </c>
      <c r="T2794" s="13">
        <f t="shared" si="259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0"/>
        <v>1.105675</v>
      </c>
      <c r="P2795" s="8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3">
        <f t="shared" si="258"/>
        <v>42176.419039351851</v>
      </c>
      <c r="T2795" s="13">
        <f t="shared" si="259"/>
        <v>42206.419039351851</v>
      </c>
    </row>
    <row r="2796" spans="1:20" ht="43.2" x14ac:dyDescent="0.55000000000000004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0"/>
        <v>1.5</v>
      </c>
      <c r="P2796" s="8">
        <f t="shared" si="261"/>
        <v>25</v>
      </c>
      <c r="Q2796" t="str">
        <f t="shared" si="262"/>
        <v>theater</v>
      </c>
      <c r="R2796" t="str">
        <f t="shared" si="263"/>
        <v>plays</v>
      </c>
      <c r="S2796" s="13">
        <f t="shared" si="258"/>
        <v>42416.691655092596</v>
      </c>
      <c r="T2796" s="13">
        <f t="shared" si="259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0"/>
        <v>1.0428571428571429</v>
      </c>
      <c r="P2797" s="8">
        <f t="shared" si="261"/>
        <v>36.5</v>
      </c>
      <c r="Q2797" t="str">
        <f t="shared" si="262"/>
        <v>theater</v>
      </c>
      <c r="R2797" t="str">
        <f t="shared" si="263"/>
        <v>plays</v>
      </c>
      <c r="S2797" s="13">
        <f t="shared" si="258"/>
        <v>41780.525937500002</v>
      </c>
      <c r="T2797" s="13">
        <f t="shared" si="259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0"/>
        <v>1.155</v>
      </c>
      <c r="P2798" s="8">
        <f t="shared" si="261"/>
        <v>44</v>
      </c>
      <c r="Q2798" t="str">
        <f t="shared" si="262"/>
        <v>theater</v>
      </c>
      <c r="R2798" t="str">
        <f t="shared" si="263"/>
        <v>plays</v>
      </c>
      <c r="S2798" s="13">
        <f t="shared" si="258"/>
        <v>41795.528101851851</v>
      </c>
      <c r="T2798" s="13">
        <f t="shared" si="259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0"/>
        <v>1.02645125</v>
      </c>
      <c r="P2799" s="8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3">
        <f t="shared" si="258"/>
        <v>41798.94027777778</v>
      </c>
      <c r="T2799" s="13">
        <f t="shared" si="259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0"/>
        <v>1.014</v>
      </c>
      <c r="P2800" s="8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3">
        <f t="shared" si="258"/>
        <v>42201.675011574072</v>
      </c>
      <c r="T2800" s="13">
        <f t="shared" si="259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0"/>
        <v>1.1663479999999999</v>
      </c>
      <c r="P2801" s="8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3">
        <f t="shared" si="258"/>
        <v>42507.264699074076</v>
      </c>
      <c r="T2801" s="13">
        <f t="shared" si="259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0"/>
        <v>1.33</v>
      </c>
      <c r="P2802" s="8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3">
        <f t="shared" si="258"/>
        <v>41948.552847222221</v>
      </c>
      <c r="T2802" s="13">
        <f t="shared" si="259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0"/>
        <v>1.3320000000000001</v>
      </c>
      <c r="P2803" s="8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3">
        <f t="shared" si="258"/>
        <v>41900.243159722224</v>
      </c>
      <c r="T2803" s="13">
        <f t="shared" si="259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0"/>
        <v>1.0183333333333333</v>
      </c>
      <c r="P2804" s="8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3">
        <f t="shared" si="258"/>
        <v>42192.64707175926</v>
      </c>
      <c r="T2804" s="13">
        <f t="shared" si="259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0"/>
        <v>1.2795000000000001</v>
      </c>
      <c r="P2805" s="8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3">
        <f t="shared" si="258"/>
        <v>42158.065694444449</v>
      </c>
      <c r="T2805" s="13">
        <f t="shared" si="259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0"/>
        <v>1.1499999999999999</v>
      </c>
      <c r="P2806" s="8">
        <f t="shared" si="261"/>
        <v>50</v>
      </c>
      <c r="Q2806" t="str">
        <f t="shared" si="262"/>
        <v>theater</v>
      </c>
      <c r="R2806" t="str">
        <f t="shared" si="263"/>
        <v>plays</v>
      </c>
      <c r="S2806" s="13">
        <f t="shared" si="258"/>
        <v>41881.453587962962</v>
      </c>
      <c r="T2806" s="13">
        <f t="shared" si="259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0"/>
        <v>1.1000000000000001</v>
      </c>
      <c r="P2807" s="8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3">
        <f t="shared" si="258"/>
        <v>42213.505474537036</v>
      </c>
      <c r="T2807" s="13">
        <f t="shared" si="259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0"/>
        <v>1.121</v>
      </c>
      <c r="P2808" s="8">
        <f t="shared" si="261"/>
        <v>44.25</v>
      </c>
      <c r="Q2808" t="str">
        <f t="shared" si="262"/>
        <v>theater</v>
      </c>
      <c r="R2808" t="str">
        <f t="shared" si="263"/>
        <v>plays</v>
      </c>
      <c r="S2808" s="13">
        <f t="shared" si="258"/>
        <v>42185.267245370371</v>
      </c>
      <c r="T2808" s="13">
        <f t="shared" si="259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0"/>
        <v>1.26</v>
      </c>
      <c r="P2809" s="8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3">
        <f t="shared" si="258"/>
        <v>42154.873124999998</v>
      </c>
      <c r="T2809" s="13">
        <f t="shared" si="259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0"/>
        <v>1.0024444444444445</v>
      </c>
      <c r="P2810" s="8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3">
        <f t="shared" si="258"/>
        <v>42208.84646990741</v>
      </c>
      <c r="T2810" s="13">
        <f t="shared" si="259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0"/>
        <v>1.024</v>
      </c>
      <c r="P2811" s="8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3">
        <f t="shared" si="258"/>
        <v>42451.496817129635</v>
      </c>
      <c r="T2811" s="13">
        <f t="shared" si="259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0"/>
        <v>1.0820000000000001</v>
      </c>
      <c r="P2812" s="8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3">
        <f t="shared" si="258"/>
        <v>41759.13962962963</v>
      </c>
      <c r="T2812" s="13">
        <f t="shared" si="259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0"/>
        <v>1.0026999999999999</v>
      </c>
      <c r="P2813" s="8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3">
        <f t="shared" si="258"/>
        <v>42028.496562500004</v>
      </c>
      <c r="T2813" s="13">
        <f t="shared" si="259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0"/>
        <v>1.133</v>
      </c>
      <c r="P2814" s="8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3">
        <f t="shared" si="258"/>
        <v>42054.74418981481</v>
      </c>
      <c r="T2814" s="13">
        <f t="shared" si="259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0"/>
        <v>1.2757571428571428</v>
      </c>
      <c r="P2815" s="8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3">
        <f t="shared" si="258"/>
        <v>42693.742604166662</v>
      </c>
      <c r="T2815" s="13">
        <f t="shared" si="259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0"/>
        <v>1.0773333333333333</v>
      </c>
      <c r="P2816" s="8">
        <f t="shared" si="261"/>
        <v>25.25</v>
      </c>
      <c r="Q2816" t="str">
        <f t="shared" si="262"/>
        <v>theater</v>
      </c>
      <c r="R2816" t="str">
        <f t="shared" si="263"/>
        <v>plays</v>
      </c>
      <c r="S2816" s="13">
        <f t="shared" si="258"/>
        <v>42103.399479166663</v>
      </c>
      <c r="T2816" s="13">
        <f t="shared" si="259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0"/>
        <v>2.42</v>
      </c>
      <c r="P2817" s="8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3">
        <f t="shared" si="258"/>
        <v>42559.776724537034</v>
      </c>
      <c r="T2817" s="13">
        <f t="shared" si="259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0"/>
        <v>1.4156666666666666</v>
      </c>
      <c r="P2818" s="8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3">
        <f t="shared" ref="S2818:S2881" si="264">(((J2818/60)/60)/24)+DATE(1970,1,1)</f>
        <v>42188.467499999999</v>
      </c>
      <c r="T2818" s="13">
        <f t="shared" ref="T2818:T2881" si="265">(((I2818/60)/60)/24)+DATE(1970,1,1)</f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6">E2819/D2819</f>
        <v>1.3</v>
      </c>
      <c r="P2819" s="8">
        <f t="shared" ref="P2819:P2882" si="267">E2819/L2819</f>
        <v>23.636363636363637</v>
      </c>
      <c r="Q2819" t="str">
        <f t="shared" ref="Q2819:Q2882" si="268">LEFT(N2819,FIND("/",N2819)-1)</f>
        <v>theater</v>
      </c>
      <c r="R2819" t="str">
        <f t="shared" ref="R2819:R2882" si="269">RIGHT(N2819,LEN(N2819)-FIND("/",N2819))</f>
        <v>plays</v>
      </c>
      <c r="S2819" s="13">
        <f t="shared" si="264"/>
        <v>42023.634976851856</v>
      </c>
      <c r="T2819" s="13">
        <f t="shared" si="265"/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6"/>
        <v>1.0603</v>
      </c>
      <c r="P2820" s="8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3">
        <f t="shared" si="264"/>
        <v>42250.598217592589</v>
      </c>
      <c r="T2820" s="13">
        <f t="shared" si="265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6"/>
        <v>1.048</v>
      </c>
      <c r="P2821" s="8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3">
        <f t="shared" si="264"/>
        <v>42139.525567129633</v>
      </c>
      <c r="T2821" s="13">
        <f t="shared" si="265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6"/>
        <v>1.36</v>
      </c>
      <c r="P2822" s="8">
        <f t="shared" si="267"/>
        <v>13.6</v>
      </c>
      <c r="Q2822" t="str">
        <f t="shared" si="268"/>
        <v>theater</v>
      </c>
      <c r="R2822" t="str">
        <f t="shared" si="269"/>
        <v>plays</v>
      </c>
      <c r="S2822" s="13">
        <f t="shared" si="264"/>
        <v>42401.610983796301</v>
      </c>
      <c r="T2822" s="13">
        <f t="shared" si="265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6"/>
        <v>1</v>
      </c>
      <c r="P2823" s="8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3">
        <f t="shared" si="264"/>
        <v>41875.922858796301</v>
      </c>
      <c r="T2823" s="13">
        <f t="shared" si="265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6"/>
        <v>1</v>
      </c>
      <c r="P2824" s="8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3">
        <f t="shared" si="264"/>
        <v>42060.683935185181</v>
      </c>
      <c r="T2824" s="13">
        <f t="shared" si="265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6"/>
        <v>1.24</v>
      </c>
      <c r="P2825" s="8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3">
        <f t="shared" si="264"/>
        <v>42067.011643518519</v>
      </c>
      <c r="T2825" s="13">
        <f t="shared" si="265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6"/>
        <v>1.1692307692307693</v>
      </c>
      <c r="P2826" s="8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3">
        <f t="shared" si="264"/>
        <v>42136.270787037036</v>
      </c>
      <c r="T2826" s="13">
        <f t="shared" si="265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6"/>
        <v>1.0333333333333334</v>
      </c>
      <c r="P2827" s="8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3">
        <f t="shared" si="264"/>
        <v>42312.792662037042</v>
      </c>
      <c r="T2827" s="13">
        <f t="shared" si="265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6"/>
        <v>1.0774999999999999</v>
      </c>
      <c r="P2828" s="8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3">
        <f t="shared" si="264"/>
        <v>42171.034861111111</v>
      </c>
      <c r="T2828" s="13">
        <f t="shared" si="265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6"/>
        <v>1.2024999999999999</v>
      </c>
      <c r="P2829" s="8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3">
        <f t="shared" si="264"/>
        <v>42494.683634259258</v>
      </c>
      <c r="T2829" s="13">
        <f t="shared" si="265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6"/>
        <v>1.0037894736842106</v>
      </c>
      <c r="P2830" s="8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3">
        <f t="shared" si="264"/>
        <v>42254.264687499999</v>
      </c>
      <c r="T2830" s="13">
        <f t="shared" si="265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6"/>
        <v>1.0651999999999999</v>
      </c>
      <c r="P2831" s="8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3">
        <f t="shared" si="264"/>
        <v>42495.434236111112</v>
      </c>
      <c r="T2831" s="13">
        <f t="shared" si="265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6"/>
        <v>1</v>
      </c>
      <c r="P2832" s="8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3">
        <f t="shared" si="264"/>
        <v>41758.839675925927</v>
      </c>
      <c r="T2832" s="13">
        <f t="shared" si="265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6"/>
        <v>1.1066666666666667</v>
      </c>
      <c r="P2833" s="8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3">
        <f t="shared" si="264"/>
        <v>42171.824884259258</v>
      </c>
      <c r="T2833" s="13">
        <f t="shared" si="265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6"/>
        <v>1.1471959999999999</v>
      </c>
      <c r="P2834" s="8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3">
        <f t="shared" si="264"/>
        <v>41938.709421296298</v>
      </c>
      <c r="T2834" s="13">
        <f t="shared" si="265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6"/>
        <v>1.0825925925925926</v>
      </c>
      <c r="P2835" s="8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3">
        <f t="shared" si="264"/>
        <v>42268.127696759257</v>
      </c>
      <c r="T2835" s="13">
        <f t="shared" si="265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6"/>
        <v>1.7</v>
      </c>
      <c r="P2836" s="8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3">
        <f t="shared" si="264"/>
        <v>42019.959837962961</v>
      </c>
      <c r="T2836" s="13">
        <f t="shared" si="265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6"/>
        <v>1.8709899999999999</v>
      </c>
      <c r="P2837" s="8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3">
        <f t="shared" si="264"/>
        <v>42313.703900462962</v>
      </c>
      <c r="T2837" s="13">
        <f t="shared" si="265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6"/>
        <v>1.0777777777777777</v>
      </c>
      <c r="P2838" s="8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3">
        <f t="shared" si="264"/>
        <v>42746.261782407411</v>
      </c>
      <c r="T2838" s="13">
        <f t="shared" si="265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6"/>
        <v>1</v>
      </c>
      <c r="P2839" s="8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3">
        <f t="shared" si="264"/>
        <v>42307.908379629633</v>
      </c>
      <c r="T2839" s="13">
        <f t="shared" si="265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6"/>
        <v>1.2024999999999999</v>
      </c>
      <c r="P2840" s="8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3">
        <f t="shared" si="264"/>
        <v>41842.607592592591</v>
      </c>
      <c r="T2840" s="13">
        <f t="shared" si="265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6"/>
        <v>1.1142857142857143</v>
      </c>
      <c r="P2841" s="8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3">
        <f t="shared" si="264"/>
        <v>41853.240208333329</v>
      </c>
      <c r="T2841" s="13">
        <f t="shared" si="265"/>
        <v>41876.207638888889</v>
      </c>
    </row>
    <row r="2842" spans="1:20" ht="43.2" x14ac:dyDescent="0.55000000000000004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6"/>
        <v>1.04</v>
      </c>
      <c r="P2842" s="8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3">
        <f t="shared" si="264"/>
        <v>42060.035636574074</v>
      </c>
      <c r="T2842" s="13">
        <f t="shared" si="265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6"/>
        <v>0.01</v>
      </c>
      <c r="P2843" s="8">
        <f t="shared" si="267"/>
        <v>10</v>
      </c>
      <c r="Q2843" t="str">
        <f t="shared" si="268"/>
        <v>theater</v>
      </c>
      <c r="R2843" t="str">
        <f t="shared" si="269"/>
        <v>plays</v>
      </c>
      <c r="S2843" s="13">
        <f t="shared" si="264"/>
        <v>42291.739548611105</v>
      </c>
      <c r="T2843" s="13">
        <f t="shared" si="265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6"/>
        <v>0</v>
      </c>
      <c r="P2844" s="8" t="e">
        <f t="shared" si="267"/>
        <v>#DIV/0!</v>
      </c>
      <c r="Q2844" t="str">
        <f t="shared" si="268"/>
        <v>theater</v>
      </c>
      <c r="R2844" t="str">
        <f t="shared" si="269"/>
        <v>plays</v>
      </c>
      <c r="S2844" s="13">
        <f t="shared" si="264"/>
        <v>41784.952488425923</v>
      </c>
      <c r="T2844" s="13">
        <f t="shared" si="265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6"/>
        <v>0</v>
      </c>
      <c r="P2845" s="8" t="e">
        <f t="shared" si="267"/>
        <v>#DIV/0!</v>
      </c>
      <c r="Q2845" t="str">
        <f t="shared" si="268"/>
        <v>theater</v>
      </c>
      <c r="R2845" t="str">
        <f t="shared" si="269"/>
        <v>plays</v>
      </c>
      <c r="S2845" s="13">
        <f t="shared" si="264"/>
        <v>42492.737847222219</v>
      </c>
      <c r="T2845" s="13">
        <f t="shared" si="265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6"/>
        <v>5.4545454545454543E-2</v>
      </c>
      <c r="P2846" s="8">
        <f t="shared" si="267"/>
        <v>30</v>
      </c>
      <c r="Q2846" t="str">
        <f t="shared" si="268"/>
        <v>theater</v>
      </c>
      <c r="R2846" t="str">
        <f t="shared" si="269"/>
        <v>plays</v>
      </c>
      <c r="S2846" s="13">
        <f t="shared" si="264"/>
        <v>42709.546064814815</v>
      </c>
      <c r="T2846" s="13">
        <f t="shared" si="265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6"/>
        <v>0.31546666666666667</v>
      </c>
      <c r="P2847" s="8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3">
        <f t="shared" si="264"/>
        <v>42103.016585648147</v>
      </c>
      <c r="T2847" s="13">
        <f t="shared" si="265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6"/>
        <v>0</v>
      </c>
      <c r="P2848" s="8" t="e">
        <f t="shared" si="267"/>
        <v>#DIV/0!</v>
      </c>
      <c r="Q2848" t="str">
        <f t="shared" si="268"/>
        <v>theater</v>
      </c>
      <c r="R2848" t="str">
        <f t="shared" si="269"/>
        <v>plays</v>
      </c>
      <c r="S2848" s="13">
        <f t="shared" si="264"/>
        <v>42108.692060185189</v>
      </c>
      <c r="T2848" s="13">
        <f t="shared" si="265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6"/>
        <v>0</v>
      </c>
      <c r="P2849" s="8" t="e">
        <f t="shared" si="267"/>
        <v>#DIV/0!</v>
      </c>
      <c r="Q2849" t="str">
        <f t="shared" si="268"/>
        <v>theater</v>
      </c>
      <c r="R2849" t="str">
        <f t="shared" si="269"/>
        <v>plays</v>
      </c>
      <c r="S2849" s="13">
        <f t="shared" si="264"/>
        <v>42453.806307870371</v>
      </c>
      <c r="T2849" s="13">
        <f t="shared" si="265"/>
        <v>42513.806307870371</v>
      </c>
    </row>
    <row r="2850" spans="1:20" ht="43.2" x14ac:dyDescent="0.55000000000000004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6"/>
        <v>2E-3</v>
      </c>
      <c r="P2850" s="8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3">
        <f t="shared" si="264"/>
        <v>42123.648831018523</v>
      </c>
      <c r="T2850" s="13">
        <f t="shared" si="265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6"/>
        <v>0.01</v>
      </c>
      <c r="P2851" s="8">
        <f t="shared" si="267"/>
        <v>5</v>
      </c>
      <c r="Q2851" t="str">
        <f t="shared" si="268"/>
        <v>theater</v>
      </c>
      <c r="R2851" t="str">
        <f t="shared" si="269"/>
        <v>plays</v>
      </c>
      <c r="S2851" s="13">
        <f t="shared" si="264"/>
        <v>42453.428240740745</v>
      </c>
      <c r="T2851" s="13">
        <f t="shared" si="265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6"/>
        <v>3.8875E-2</v>
      </c>
      <c r="P2852" s="8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3">
        <f t="shared" si="264"/>
        <v>41858.007071759261</v>
      </c>
      <c r="T2852" s="13">
        <f t="shared" si="265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6"/>
        <v>0</v>
      </c>
      <c r="P2853" s="8" t="e">
        <f t="shared" si="267"/>
        <v>#DIV/0!</v>
      </c>
      <c r="Q2853" t="str">
        <f t="shared" si="268"/>
        <v>theater</v>
      </c>
      <c r="R2853" t="str">
        <f t="shared" si="269"/>
        <v>plays</v>
      </c>
      <c r="S2853" s="13">
        <f t="shared" si="264"/>
        <v>42390.002650462964</v>
      </c>
      <c r="T2853" s="13">
        <f t="shared" si="265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6"/>
        <v>1.9E-2</v>
      </c>
      <c r="P2854" s="8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3">
        <f t="shared" si="264"/>
        <v>41781.045173611114</v>
      </c>
      <c r="T2854" s="13">
        <f t="shared" si="265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6"/>
        <v>0</v>
      </c>
      <c r="P2855" s="8" t="e">
        <f t="shared" si="267"/>
        <v>#DIV/0!</v>
      </c>
      <c r="Q2855" t="str">
        <f t="shared" si="268"/>
        <v>theater</v>
      </c>
      <c r="R2855" t="str">
        <f t="shared" si="269"/>
        <v>plays</v>
      </c>
      <c r="S2855" s="13">
        <f t="shared" si="264"/>
        <v>41836.190937499996</v>
      </c>
      <c r="T2855" s="13">
        <f t="shared" si="265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6"/>
        <v>0.41699999999999998</v>
      </c>
      <c r="P2856" s="8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3">
        <f t="shared" si="264"/>
        <v>42111.71665509259</v>
      </c>
      <c r="T2856" s="13">
        <f t="shared" si="265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6"/>
        <v>0.5</v>
      </c>
      <c r="P2857" s="8">
        <f t="shared" si="267"/>
        <v>60</v>
      </c>
      <c r="Q2857" t="str">
        <f t="shared" si="268"/>
        <v>theater</v>
      </c>
      <c r="R2857" t="str">
        <f t="shared" si="269"/>
        <v>plays</v>
      </c>
      <c r="S2857" s="13">
        <f t="shared" si="264"/>
        <v>42370.007766203707</v>
      </c>
      <c r="T2857" s="13">
        <f t="shared" si="265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6"/>
        <v>4.8666666666666664E-2</v>
      </c>
      <c r="P2858" s="8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3">
        <f t="shared" si="264"/>
        <v>42165.037581018521</v>
      </c>
      <c r="T2858" s="13">
        <f t="shared" si="265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6"/>
        <v>0.19736842105263158</v>
      </c>
      <c r="P2859" s="8">
        <f t="shared" si="267"/>
        <v>500</v>
      </c>
      <c r="Q2859" t="str">
        <f t="shared" si="268"/>
        <v>theater</v>
      </c>
      <c r="R2859" t="str">
        <f t="shared" si="269"/>
        <v>plays</v>
      </c>
      <c r="S2859" s="13">
        <f t="shared" si="264"/>
        <v>42726.920081018514</v>
      </c>
      <c r="T2859" s="13">
        <f t="shared" si="265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6"/>
        <v>0</v>
      </c>
      <c r="P2860" s="8" t="e">
        <f t="shared" si="267"/>
        <v>#DIV/0!</v>
      </c>
      <c r="Q2860" t="str">
        <f t="shared" si="268"/>
        <v>theater</v>
      </c>
      <c r="R2860" t="str">
        <f t="shared" si="269"/>
        <v>plays</v>
      </c>
      <c r="S2860" s="13">
        <f t="shared" si="264"/>
        <v>41954.545081018514</v>
      </c>
      <c r="T2860" s="13">
        <f t="shared" si="265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6"/>
        <v>1.7500000000000002E-2</v>
      </c>
      <c r="P2861" s="8">
        <f t="shared" si="267"/>
        <v>35</v>
      </c>
      <c r="Q2861" t="str">
        <f t="shared" si="268"/>
        <v>theater</v>
      </c>
      <c r="R2861" t="str">
        <f t="shared" si="269"/>
        <v>plays</v>
      </c>
      <c r="S2861" s="13">
        <f t="shared" si="264"/>
        <v>42233.362314814818</v>
      </c>
      <c r="T2861" s="13">
        <f t="shared" si="265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6"/>
        <v>6.6500000000000004E-2</v>
      </c>
      <c r="P2862" s="8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3">
        <f t="shared" si="264"/>
        <v>42480.800648148142</v>
      </c>
      <c r="T2862" s="13">
        <f t="shared" si="265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6"/>
        <v>0.32</v>
      </c>
      <c r="P2863" s="8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3">
        <f t="shared" si="264"/>
        <v>42257.590833333335</v>
      </c>
      <c r="T2863" s="13">
        <f t="shared" si="265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6"/>
        <v>4.3307086614173228E-3</v>
      </c>
      <c r="P2864" s="8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3">
        <f t="shared" si="264"/>
        <v>41784.789687500001</v>
      </c>
      <c r="T2864" s="13">
        <f t="shared" si="265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6"/>
        <v>4.0000000000000002E-4</v>
      </c>
      <c r="P2865" s="8">
        <f t="shared" si="267"/>
        <v>20</v>
      </c>
      <c r="Q2865" t="str">
        <f t="shared" si="268"/>
        <v>theater</v>
      </c>
      <c r="R2865" t="str">
        <f t="shared" si="269"/>
        <v>plays</v>
      </c>
      <c r="S2865" s="13">
        <f t="shared" si="264"/>
        <v>41831.675034722226</v>
      </c>
      <c r="T2865" s="13">
        <f t="shared" si="265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6"/>
        <v>1.6E-2</v>
      </c>
      <c r="P2866" s="8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3">
        <f t="shared" si="264"/>
        <v>42172.613506944443</v>
      </c>
      <c r="T2866" s="13">
        <f t="shared" si="265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6"/>
        <v>0</v>
      </c>
      <c r="P2867" s="8" t="e">
        <f t="shared" si="267"/>
        <v>#DIV/0!</v>
      </c>
      <c r="Q2867" t="str">
        <f t="shared" si="268"/>
        <v>theater</v>
      </c>
      <c r="R2867" t="str">
        <f t="shared" si="269"/>
        <v>plays</v>
      </c>
      <c r="S2867" s="13">
        <f t="shared" si="264"/>
        <v>41950.114108796297</v>
      </c>
      <c r="T2867" s="13">
        <f t="shared" si="265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6"/>
        <v>8.9999999999999993E-3</v>
      </c>
      <c r="P2868" s="8">
        <f t="shared" si="267"/>
        <v>22.5</v>
      </c>
      <c r="Q2868" t="str">
        <f t="shared" si="268"/>
        <v>theater</v>
      </c>
      <c r="R2868" t="str">
        <f t="shared" si="269"/>
        <v>plays</v>
      </c>
      <c r="S2868" s="13">
        <f t="shared" si="264"/>
        <v>42627.955104166671</v>
      </c>
      <c r="T2868" s="13">
        <f t="shared" si="265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6"/>
        <v>0.2016</v>
      </c>
      <c r="P2869" s="8">
        <f t="shared" si="267"/>
        <v>50.4</v>
      </c>
      <c r="Q2869" t="str">
        <f t="shared" si="268"/>
        <v>theater</v>
      </c>
      <c r="R2869" t="str">
        <f t="shared" si="269"/>
        <v>plays</v>
      </c>
      <c r="S2869" s="13">
        <f t="shared" si="264"/>
        <v>42531.195277777777</v>
      </c>
      <c r="T2869" s="13">
        <f t="shared" si="265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6"/>
        <v>0.42011733333333334</v>
      </c>
      <c r="P2870" s="8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3">
        <f t="shared" si="264"/>
        <v>42618.827013888891</v>
      </c>
      <c r="T2870" s="13">
        <f t="shared" si="265"/>
        <v>42648.827013888891</v>
      </c>
    </row>
    <row r="2871" spans="1:20" ht="43.2" x14ac:dyDescent="0.55000000000000004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6"/>
        <v>8.8500000000000002E-3</v>
      </c>
      <c r="P2871" s="8">
        <f t="shared" si="267"/>
        <v>35.4</v>
      </c>
      <c r="Q2871" t="str">
        <f t="shared" si="268"/>
        <v>theater</v>
      </c>
      <c r="R2871" t="str">
        <f t="shared" si="269"/>
        <v>plays</v>
      </c>
      <c r="S2871" s="13">
        <f t="shared" si="264"/>
        <v>42540.593530092592</v>
      </c>
      <c r="T2871" s="13">
        <f t="shared" si="265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6"/>
        <v>0.15</v>
      </c>
      <c r="P2872" s="8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3">
        <f t="shared" si="264"/>
        <v>41746.189409722225</v>
      </c>
      <c r="T2872" s="13">
        <f t="shared" si="265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6"/>
        <v>4.6699999999999998E-2</v>
      </c>
      <c r="P2873" s="8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3">
        <f t="shared" si="264"/>
        <v>41974.738576388889</v>
      </c>
      <c r="T2873" s="13">
        <f t="shared" si="265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6"/>
        <v>0</v>
      </c>
      <c r="P2874" s="8" t="e">
        <f t="shared" si="267"/>
        <v>#DIV/0!</v>
      </c>
      <c r="Q2874" t="str">
        <f t="shared" si="268"/>
        <v>theater</v>
      </c>
      <c r="R2874" t="str">
        <f t="shared" si="269"/>
        <v>plays</v>
      </c>
      <c r="S2874" s="13">
        <f t="shared" si="264"/>
        <v>42115.11618055556</v>
      </c>
      <c r="T2874" s="13">
        <f t="shared" si="265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6"/>
        <v>0.38119999999999998</v>
      </c>
      <c r="P2875" s="8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3">
        <f t="shared" si="264"/>
        <v>42002.817488425921</v>
      </c>
      <c r="T2875" s="13">
        <f t="shared" si="265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6"/>
        <v>5.4199999999999998E-2</v>
      </c>
      <c r="P2876" s="8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3">
        <f t="shared" si="264"/>
        <v>42722.84474537037</v>
      </c>
      <c r="T2876" s="13">
        <f t="shared" si="265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6"/>
        <v>3.5E-4</v>
      </c>
      <c r="P2877" s="8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3">
        <f t="shared" si="264"/>
        <v>42465.128391203703</v>
      </c>
      <c r="T2877" s="13">
        <f t="shared" si="265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6"/>
        <v>0</v>
      </c>
      <c r="P2878" s="8" t="e">
        <f t="shared" si="267"/>
        <v>#DIV/0!</v>
      </c>
      <c r="Q2878" t="str">
        <f t="shared" si="268"/>
        <v>theater</v>
      </c>
      <c r="R2878" t="str">
        <f t="shared" si="269"/>
        <v>plays</v>
      </c>
      <c r="S2878" s="13">
        <f t="shared" si="264"/>
        <v>42171.743969907402</v>
      </c>
      <c r="T2878" s="13">
        <f t="shared" si="265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6"/>
        <v>0.10833333333333334</v>
      </c>
      <c r="P2879" s="8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3">
        <f t="shared" si="264"/>
        <v>42672.955138888887</v>
      </c>
      <c r="T2879" s="13">
        <f t="shared" si="265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6"/>
        <v>2.1000000000000001E-2</v>
      </c>
      <c r="P2880" s="8">
        <f t="shared" si="267"/>
        <v>15.75</v>
      </c>
      <c r="Q2880" t="str">
        <f t="shared" si="268"/>
        <v>theater</v>
      </c>
      <c r="R2880" t="str">
        <f t="shared" si="269"/>
        <v>plays</v>
      </c>
      <c r="S2880" s="13">
        <f t="shared" si="264"/>
        <v>42128.615682870368</v>
      </c>
      <c r="T2880" s="13">
        <f t="shared" si="265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6"/>
        <v>2.5892857142857141E-3</v>
      </c>
      <c r="P2881" s="8">
        <f t="shared" si="267"/>
        <v>29</v>
      </c>
      <c r="Q2881" t="str">
        <f t="shared" si="268"/>
        <v>theater</v>
      </c>
      <c r="R2881" t="str">
        <f t="shared" si="269"/>
        <v>plays</v>
      </c>
      <c r="S2881" s="13">
        <f t="shared" si="264"/>
        <v>42359.725243055553</v>
      </c>
      <c r="T2881" s="13">
        <f t="shared" si="265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6"/>
        <v>0.23333333333333334</v>
      </c>
      <c r="P2882" s="8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3">
        <f t="shared" ref="S2882:S2945" si="270">(((J2882/60)/60)/24)+DATE(1970,1,1)</f>
        <v>42192.905694444446</v>
      </c>
      <c r="T2882" s="13">
        <f t="shared" ref="T2882:T2945" si="271">(((I2882/60)/60)/24)+DATE(1970,1,1)</f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2">E2883/D2883</f>
        <v>0</v>
      </c>
      <c r="P2883" s="8" t="e">
        <f t="shared" ref="P2883:P2946" si="273">E2883/L2883</f>
        <v>#DIV/0!</v>
      </c>
      <c r="Q2883" t="str">
        <f t="shared" ref="Q2883:Q2946" si="274">LEFT(N2883,FIND("/",N2883)-1)</f>
        <v>theater</v>
      </c>
      <c r="R2883" t="str">
        <f t="shared" ref="R2883:R2946" si="275">RIGHT(N2883,LEN(N2883)-FIND("/",N2883))</f>
        <v>plays</v>
      </c>
      <c r="S2883" s="13">
        <f t="shared" si="270"/>
        <v>41916.597638888888</v>
      </c>
      <c r="T2883" s="13">
        <f t="shared" si="271"/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2"/>
        <v>0.33600000000000002</v>
      </c>
      <c r="P2884" s="8">
        <f t="shared" si="273"/>
        <v>63</v>
      </c>
      <c r="Q2884" t="str">
        <f t="shared" si="274"/>
        <v>theater</v>
      </c>
      <c r="R2884" t="str">
        <f t="shared" si="275"/>
        <v>plays</v>
      </c>
      <c r="S2884" s="13">
        <f t="shared" si="270"/>
        <v>42461.596273148149</v>
      </c>
      <c r="T2884" s="13">
        <f t="shared" si="271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2"/>
        <v>0.1908</v>
      </c>
      <c r="P2885" s="8">
        <f t="shared" si="273"/>
        <v>381.6</v>
      </c>
      <c r="Q2885" t="str">
        <f t="shared" si="274"/>
        <v>theater</v>
      </c>
      <c r="R2885" t="str">
        <f t="shared" si="275"/>
        <v>plays</v>
      </c>
      <c r="S2885" s="13">
        <f t="shared" si="270"/>
        <v>42370.90320601852</v>
      </c>
      <c r="T2885" s="13">
        <f t="shared" si="271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2"/>
        <v>4.1111111111111114E-3</v>
      </c>
      <c r="P2886" s="8">
        <f t="shared" si="273"/>
        <v>46.25</v>
      </c>
      <c r="Q2886" t="str">
        <f t="shared" si="274"/>
        <v>theater</v>
      </c>
      <c r="R2886" t="str">
        <f t="shared" si="275"/>
        <v>plays</v>
      </c>
      <c r="S2886" s="13">
        <f t="shared" si="270"/>
        <v>41948.727256944447</v>
      </c>
      <c r="T2886" s="13">
        <f t="shared" si="271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2"/>
        <v>0.32500000000000001</v>
      </c>
      <c r="P2887" s="8">
        <f t="shared" si="273"/>
        <v>26</v>
      </c>
      <c r="Q2887" t="str">
        <f t="shared" si="274"/>
        <v>theater</v>
      </c>
      <c r="R2887" t="str">
        <f t="shared" si="275"/>
        <v>plays</v>
      </c>
      <c r="S2887" s="13">
        <f t="shared" si="270"/>
        <v>42047.07640046296</v>
      </c>
      <c r="T2887" s="13">
        <f t="shared" si="271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2"/>
        <v>0.05</v>
      </c>
      <c r="P2888" s="8">
        <f t="shared" si="273"/>
        <v>10</v>
      </c>
      <c r="Q2888" t="str">
        <f t="shared" si="274"/>
        <v>theater</v>
      </c>
      <c r="R2888" t="str">
        <f t="shared" si="275"/>
        <v>plays</v>
      </c>
      <c r="S2888" s="13">
        <f t="shared" si="270"/>
        <v>42261.632916666669</v>
      </c>
      <c r="T2888" s="13">
        <f t="shared" si="271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2"/>
        <v>1.6666666666666668E-3</v>
      </c>
      <c r="P2889" s="8">
        <f t="shared" si="273"/>
        <v>5</v>
      </c>
      <c r="Q2889" t="str">
        <f t="shared" si="274"/>
        <v>theater</v>
      </c>
      <c r="R2889" t="str">
        <f t="shared" si="275"/>
        <v>plays</v>
      </c>
      <c r="S2889" s="13">
        <f t="shared" si="270"/>
        <v>41985.427361111113</v>
      </c>
      <c r="T2889" s="13">
        <f t="shared" si="271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2"/>
        <v>0</v>
      </c>
      <c r="P2890" s="8" t="e">
        <f t="shared" si="273"/>
        <v>#DIV/0!</v>
      </c>
      <c r="Q2890" t="str">
        <f t="shared" si="274"/>
        <v>theater</v>
      </c>
      <c r="R2890" t="str">
        <f t="shared" si="275"/>
        <v>plays</v>
      </c>
      <c r="S2890" s="13">
        <f t="shared" si="270"/>
        <v>41922.535185185188</v>
      </c>
      <c r="T2890" s="13">
        <f t="shared" si="271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2"/>
        <v>0.38066666666666665</v>
      </c>
      <c r="P2891" s="8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3">
        <f t="shared" si="270"/>
        <v>41850.863252314812</v>
      </c>
      <c r="T2891" s="13">
        <f t="shared" si="271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2"/>
        <v>1.0500000000000001E-2</v>
      </c>
      <c r="P2892" s="8">
        <f t="shared" si="273"/>
        <v>7</v>
      </c>
      <c r="Q2892" t="str">
        <f t="shared" si="274"/>
        <v>theater</v>
      </c>
      <c r="R2892" t="str">
        <f t="shared" si="275"/>
        <v>plays</v>
      </c>
      <c r="S2892" s="13">
        <f t="shared" si="270"/>
        <v>41831.742962962962</v>
      </c>
      <c r="T2892" s="13">
        <f t="shared" si="271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2"/>
        <v>2.7300000000000001E-2</v>
      </c>
      <c r="P2893" s="8">
        <f t="shared" si="273"/>
        <v>27.3</v>
      </c>
      <c r="Q2893" t="str">
        <f t="shared" si="274"/>
        <v>theater</v>
      </c>
      <c r="R2893" t="str">
        <f t="shared" si="275"/>
        <v>plays</v>
      </c>
      <c r="S2893" s="13">
        <f t="shared" si="270"/>
        <v>42415.883425925931</v>
      </c>
      <c r="T2893" s="13">
        <f t="shared" si="271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2"/>
        <v>9.0909090909090912E-2</v>
      </c>
      <c r="P2894" s="8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3">
        <f t="shared" si="270"/>
        <v>41869.714166666665</v>
      </c>
      <c r="T2894" s="13">
        <f t="shared" si="271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2"/>
        <v>5.0000000000000001E-3</v>
      </c>
      <c r="P2895" s="8">
        <f t="shared" si="273"/>
        <v>12.5</v>
      </c>
      <c r="Q2895" t="str">
        <f t="shared" si="274"/>
        <v>theater</v>
      </c>
      <c r="R2895" t="str">
        <f t="shared" si="275"/>
        <v>plays</v>
      </c>
      <c r="S2895" s="13">
        <f t="shared" si="270"/>
        <v>41953.773090277777</v>
      </c>
      <c r="T2895" s="13">
        <f t="shared" si="271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2"/>
        <v>0</v>
      </c>
      <c r="P2896" s="8" t="e">
        <f t="shared" si="273"/>
        <v>#DIV/0!</v>
      </c>
      <c r="Q2896" t="str">
        <f t="shared" si="274"/>
        <v>theater</v>
      </c>
      <c r="R2896" t="str">
        <f t="shared" si="275"/>
        <v>plays</v>
      </c>
      <c r="S2896" s="13">
        <f t="shared" si="270"/>
        <v>42037.986284722225</v>
      </c>
      <c r="T2896" s="13">
        <f t="shared" si="271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2"/>
        <v>4.5999999999999999E-2</v>
      </c>
      <c r="P2897" s="8">
        <f t="shared" si="273"/>
        <v>5.75</v>
      </c>
      <c r="Q2897" t="str">
        <f t="shared" si="274"/>
        <v>theater</v>
      </c>
      <c r="R2897" t="str">
        <f t="shared" si="275"/>
        <v>plays</v>
      </c>
      <c r="S2897" s="13">
        <f t="shared" si="270"/>
        <v>41811.555462962962</v>
      </c>
      <c r="T2897" s="13">
        <f t="shared" si="271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2"/>
        <v>0.20833333333333334</v>
      </c>
      <c r="P2898" s="8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3">
        <f t="shared" si="270"/>
        <v>42701.908807870372</v>
      </c>
      <c r="T2898" s="13">
        <f t="shared" si="271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2"/>
        <v>4.583333333333333E-2</v>
      </c>
      <c r="P2899" s="8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3">
        <f t="shared" si="270"/>
        <v>42258.646504629629</v>
      </c>
      <c r="T2899" s="13">
        <f t="shared" si="271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2"/>
        <v>4.2133333333333335E-2</v>
      </c>
      <c r="P2900" s="8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3">
        <f t="shared" si="270"/>
        <v>42278.664965277778</v>
      </c>
      <c r="T2900" s="13">
        <f t="shared" si="271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2"/>
        <v>0</v>
      </c>
      <c r="P2901" s="8" t="e">
        <f t="shared" si="273"/>
        <v>#DIV/0!</v>
      </c>
      <c r="Q2901" t="str">
        <f t="shared" si="274"/>
        <v>theater</v>
      </c>
      <c r="R2901" t="str">
        <f t="shared" si="275"/>
        <v>plays</v>
      </c>
      <c r="S2901" s="13">
        <f t="shared" si="270"/>
        <v>42515.078217592592</v>
      </c>
      <c r="T2901" s="13">
        <f t="shared" si="271"/>
        <v>42575.078217592592</v>
      </c>
    </row>
    <row r="2902" spans="1:20" ht="43.2" x14ac:dyDescent="0.55000000000000004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2"/>
        <v>0.61909090909090914</v>
      </c>
      <c r="P2902" s="8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3">
        <f t="shared" si="270"/>
        <v>41830.234166666669</v>
      </c>
      <c r="T2902" s="13">
        <f t="shared" si="271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2"/>
        <v>8.0000000000000002E-3</v>
      </c>
      <c r="P2903" s="8">
        <f t="shared" si="273"/>
        <v>3</v>
      </c>
      <c r="Q2903" t="str">
        <f t="shared" si="274"/>
        <v>theater</v>
      </c>
      <c r="R2903" t="str">
        <f t="shared" si="275"/>
        <v>plays</v>
      </c>
      <c r="S2903" s="13">
        <f t="shared" si="270"/>
        <v>41982.904386574075</v>
      </c>
      <c r="T2903" s="13">
        <f t="shared" si="271"/>
        <v>42042.904386574075</v>
      </c>
    </row>
    <row r="2904" spans="1:20" ht="28.8" x14ac:dyDescent="0.55000000000000004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2"/>
        <v>1.6666666666666666E-4</v>
      </c>
      <c r="P2904" s="8">
        <f t="shared" si="273"/>
        <v>25</v>
      </c>
      <c r="Q2904" t="str">
        <f t="shared" si="274"/>
        <v>theater</v>
      </c>
      <c r="R2904" t="str">
        <f t="shared" si="275"/>
        <v>plays</v>
      </c>
      <c r="S2904" s="13">
        <f t="shared" si="270"/>
        <v>42210.439768518518</v>
      </c>
      <c r="T2904" s="13">
        <f t="shared" si="271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2"/>
        <v>7.7999999999999996E-3</v>
      </c>
      <c r="P2905" s="8">
        <f t="shared" si="273"/>
        <v>9.75</v>
      </c>
      <c r="Q2905" t="str">
        <f t="shared" si="274"/>
        <v>theater</v>
      </c>
      <c r="R2905" t="str">
        <f t="shared" si="275"/>
        <v>plays</v>
      </c>
      <c r="S2905" s="13">
        <f t="shared" si="270"/>
        <v>42196.166874999995</v>
      </c>
      <c r="T2905" s="13">
        <f t="shared" si="271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2"/>
        <v>0.05</v>
      </c>
      <c r="P2906" s="8">
        <f t="shared" si="273"/>
        <v>18.75</v>
      </c>
      <c r="Q2906" t="str">
        <f t="shared" si="274"/>
        <v>theater</v>
      </c>
      <c r="R2906" t="str">
        <f t="shared" si="275"/>
        <v>plays</v>
      </c>
      <c r="S2906" s="13">
        <f t="shared" si="270"/>
        <v>41940.967951388891</v>
      </c>
      <c r="T2906" s="13">
        <f t="shared" si="271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2"/>
        <v>0.17771428571428571</v>
      </c>
      <c r="P2907" s="8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3">
        <f t="shared" si="270"/>
        <v>42606.056863425925</v>
      </c>
      <c r="T2907" s="13">
        <f t="shared" si="271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2"/>
        <v>9.4166666666666662E-2</v>
      </c>
      <c r="P2908" s="8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3">
        <f t="shared" si="270"/>
        <v>42199.648912037039</v>
      </c>
      <c r="T2908" s="13">
        <f t="shared" si="271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2"/>
        <v>8.0000000000000004E-4</v>
      </c>
      <c r="P2909" s="8">
        <f t="shared" si="273"/>
        <v>1</v>
      </c>
      <c r="Q2909" t="str">
        <f t="shared" si="274"/>
        <v>theater</v>
      </c>
      <c r="R2909" t="str">
        <f t="shared" si="275"/>
        <v>plays</v>
      </c>
      <c r="S2909" s="13">
        <f t="shared" si="270"/>
        <v>42444.877743055549</v>
      </c>
      <c r="T2909" s="13">
        <f t="shared" si="271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2"/>
        <v>2.75E-2</v>
      </c>
      <c r="P2910" s="8">
        <f t="shared" si="273"/>
        <v>52.8</v>
      </c>
      <c r="Q2910" t="str">
        <f t="shared" si="274"/>
        <v>theater</v>
      </c>
      <c r="R2910" t="str">
        <f t="shared" si="275"/>
        <v>plays</v>
      </c>
      <c r="S2910" s="13">
        <f t="shared" si="270"/>
        <v>42499.731701388882</v>
      </c>
      <c r="T2910" s="13">
        <f t="shared" si="271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2"/>
        <v>1.1111111111111112E-4</v>
      </c>
      <c r="P2911" s="8">
        <f t="shared" si="273"/>
        <v>20</v>
      </c>
      <c r="Q2911" t="str">
        <f t="shared" si="274"/>
        <v>theater</v>
      </c>
      <c r="R2911" t="str">
        <f t="shared" si="275"/>
        <v>plays</v>
      </c>
      <c r="S2911" s="13">
        <f t="shared" si="270"/>
        <v>41929.266215277778</v>
      </c>
      <c r="T2911" s="13">
        <f t="shared" si="271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2"/>
        <v>3.3333333333333335E-5</v>
      </c>
      <c r="P2912" s="8">
        <f t="shared" si="273"/>
        <v>1</v>
      </c>
      <c r="Q2912" t="str">
        <f t="shared" si="274"/>
        <v>theater</v>
      </c>
      <c r="R2912" t="str">
        <f t="shared" si="275"/>
        <v>plays</v>
      </c>
      <c r="S2912" s="13">
        <f t="shared" si="270"/>
        <v>42107.841284722221</v>
      </c>
      <c r="T2912" s="13">
        <f t="shared" si="271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2"/>
        <v>0.36499999999999999</v>
      </c>
      <c r="P2913" s="8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3">
        <f t="shared" si="270"/>
        <v>42142.768819444449</v>
      </c>
      <c r="T2913" s="13">
        <f t="shared" si="271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2"/>
        <v>0.14058171745152354</v>
      </c>
      <c r="P2914" s="8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3">
        <f t="shared" si="270"/>
        <v>42354.131643518514</v>
      </c>
      <c r="T2914" s="13">
        <f t="shared" si="271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2"/>
        <v>2.0000000000000001E-4</v>
      </c>
      <c r="P2915" s="8">
        <f t="shared" si="273"/>
        <v>1</v>
      </c>
      <c r="Q2915" t="str">
        <f t="shared" si="274"/>
        <v>theater</v>
      </c>
      <c r="R2915" t="str">
        <f t="shared" si="275"/>
        <v>plays</v>
      </c>
      <c r="S2915" s="13">
        <f t="shared" si="270"/>
        <v>41828.922905092593</v>
      </c>
      <c r="T2915" s="13">
        <f t="shared" si="271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2"/>
        <v>4.0000000000000003E-5</v>
      </c>
      <c r="P2916" s="8">
        <f t="shared" si="273"/>
        <v>1</v>
      </c>
      <c r="Q2916" t="str">
        <f t="shared" si="274"/>
        <v>theater</v>
      </c>
      <c r="R2916" t="str">
        <f t="shared" si="275"/>
        <v>plays</v>
      </c>
      <c r="S2916" s="13">
        <f t="shared" si="270"/>
        <v>42017.907337962963</v>
      </c>
      <c r="T2916" s="13">
        <f t="shared" si="271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2"/>
        <v>0.61099999999999999</v>
      </c>
      <c r="P2917" s="8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3">
        <f t="shared" si="270"/>
        <v>42415.398032407407</v>
      </c>
      <c r="T2917" s="13">
        <f t="shared" si="271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2"/>
        <v>7.8378378378378383E-2</v>
      </c>
      <c r="P2918" s="8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3">
        <f t="shared" si="270"/>
        <v>41755.476724537039</v>
      </c>
      <c r="T2918" s="13">
        <f t="shared" si="271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2"/>
        <v>0.2185</v>
      </c>
      <c r="P2919" s="8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3">
        <f t="shared" si="270"/>
        <v>42245.234340277777</v>
      </c>
      <c r="T2919" s="13">
        <f t="shared" si="271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2"/>
        <v>0.27239999999999998</v>
      </c>
      <c r="P2920" s="8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3">
        <f t="shared" si="270"/>
        <v>42278.629710648151</v>
      </c>
      <c r="T2920" s="13">
        <f t="shared" si="271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2"/>
        <v>8.5000000000000006E-2</v>
      </c>
      <c r="P2921" s="8">
        <f t="shared" si="273"/>
        <v>8.5</v>
      </c>
      <c r="Q2921" t="str">
        <f t="shared" si="274"/>
        <v>theater</v>
      </c>
      <c r="R2921" t="str">
        <f t="shared" si="275"/>
        <v>plays</v>
      </c>
      <c r="S2921" s="13">
        <f t="shared" si="270"/>
        <v>41826.61954861111</v>
      </c>
      <c r="T2921" s="13">
        <f t="shared" si="271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2"/>
        <v>0.26840000000000003</v>
      </c>
      <c r="P2922" s="8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3">
        <f t="shared" si="270"/>
        <v>42058.792476851857</v>
      </c>
      <c r="T2922" s="13">
        <f t="shared" si="271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2"/>
        <v>1.29</v>
      </c>
      <c r="P2923" s="8">
        <f t="shared" si="273"/>
        <v>43</v>
      </c>
      <c r="Q2923" t="str">
        <f t="shared" si="274"/>
        <v>theater</v>
      </c>
      <c r="R2923" t="str">
        <f t="shared" si="275"/>
        <v>musical</v>
      </c>
      <c r="S2923" s="13">
        <f t="shared" si="270"/>
        <v>41877.886620370373</v>
      </c>
      <c r="T2923" s="13">
        <f t="shared" si="271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2"/>
        <v>1</v>
      </c>
      <c r="P2924" s="8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3">
        <f t="shared" si="270"/>
        <v>42097.874155092592</v>
      </c>
      <c r="T2924" s="13">
        <f t="shared" si="271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2"/>
        <v>1</v>
      </c>
      <c r="P2925" s="8">
        <f t="shared" si="273"/>
        <v>30</v>
      </c>
      <c r="Q2925" t="str">
        <f t="shared" si="274"/>
        <v>theater</v>
      </c>
      <c r="R2925" t="str">
        <f t="shared" si="275"/>
        <v>musical</v>
      </c>
      <c r="S2925" s="13">
        <f t="shared" si="270"/>
        <v>42013.15253472222</v>
      </c>
      <c r="T2925" s="13">
        <f t="shared" si="271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2"/>
        <v>1.032</v>
      </c>
      <c r="P2926" s="8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3">
        <f t="shared" si="270"/>
        <v>42103.556828703702</v>
      </c>
      <c r="T2926" s="13">
        <f t="shared" si="271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2"/>
        <v>1.0244597777777777</v>
      </c>
      <c r="P2927" s="8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3">
        <f t="shared" si="270"/>
        <v>41863.584120370368</v>
      </c>
      <c r="T2927" s="13">
        <f t="shared" si="271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2"/>
        <v>1.25</v>
      </c>
      <c r="P2928" s="8">
        <f t="shared" si="273"/>
        <v>75</v>
      </c>
      <c r="Q2928" t="str">
        <f t="shared" si="274"/>
        <v>theater</v>
      </c>
      <c r="R2928" t="str">
        <f t="shared" si="275"/>
        <v>musical</v>
      </c>
      <c r="S2928" s="13">
        <f t="shared" si="270"/>
        <v>42044.765960648147</v>
      </c>
      <c r="T2928" s="13">
        <f t="shared" si="271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2"/>
        <v>1.3083333333333333</v>
      </c>
      <c r="P2929" s="8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3">
        <f t="shared" si="270"/>
        <v>41806.669317129628</v>
      </c>
      <c r="T2929" s="13">
        <f t="shared" si="271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2"/>
        <v>1</v>
      </c>
      <c r="P2930" s="8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3">
        <f t="shared" si="270"/>
        <v>42403.998217592598</v>
      </c>
      <c r="T2930" s="13">
        <f t="shared" si="271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2"/>
        <v>1.02069375</v>
      </c>
      <c r="P2931" s="8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3">
        <f t="shared" si="270"/>
        <v>41754.564328703702</v>
      </c>
      <c r="T2931" s="13">
        <f t="shared" si="271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2"/>
        <v>1.0092000000000001</v>
      </c>
      <c r="P2932" s="8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3">
        <f t="shared" si="270"/>
        <v>42101.584074074075</v>
      </c>
      <c r="T2932" s="13">
        <f t="shared" si="271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2"/>
        <v>1.06</v>
      </c>
      <c r="P2933" s="8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3">
        <f t="shared" si="270"/>
        <v>41872.291238425925</v>
      </c>
      <c r="T2933" s="13">
        <f t="shared" si="271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2"/>
        <v>1.0509677419354839</v>
      </c>
      <c r="P2934" s="8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3">
        <f t="shared" si="270"/>
        <v>42025.164780092593</v>
      </c>
      <c r="T2934" s="13">
        <f t="shared" si="271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2"/>
        <v>1.0276000000000001</v>
      </c>
      <c r="P2935" s="8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3">
        <f t="shared" si="270"/>
        <v>42495.956631944442</v>
      </c>
      <c r="T2935" s="13">
        <f t="shared" si="271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2"/>
        <v>1.08</v>
      </c>
      <c r="P2936" s="8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3">
        <f t="shared" si="270"/>
        <v>41775.636157407411</v>
      </c>
      <c r="T2936" s="13">
        <f t="shared" si="271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2"/>
        <v>1.0088571428571429</v>
      </c>
      <c r="P2937" s="8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3">
        <f t="shared" si="270"/>
        <v>42553.583425925928</v>
      </c>
      <c r="T2937" s="13">
        <f t="shared" si="271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2"/>
        <v>1.28</v>
      </c>
      <c r="P2938" s="8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3">
        <f t="shared" si="270"/>
        <v>41912.650729166664</v>
      </c>
      <c r="T2938" s="13">
        <f t="shared" si="271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2"/>
        <v>1.3333333333333333</v>
      </c>
      <c r="P2939" s="8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3">
        <f t="shared" si="270"/>
        <v>41803.457326388889</v>
      </c>
      <c r="T2939" s="13">
        <f t="shared" si="271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2"/>
        <v>1.0137499999999999</v>
      </c>
      <c r="P2940" s="8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3">
        <f t="shared" si="270"/>
        <v>42004.703865740739</v>
      </c>
      <c r="T2940" s="13">
        <f t="shared" si="271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2"/>
        <v>1.0287500000000001</v>
      </c>
      <c r="P2941" s="8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3">
        <f t="shared" si="270"/>
        <v>41845.809166666666</v>
      </c>
      <c r="T2941" s="13">
        <f t="shared" si="271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2"/>
        <v>1.0724</v>
      </c>
      <c r="P2942" s="8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3">
        <f t="shared" si="270"/>
        <v>41982.773356481484</v>
      </c>
      <c r="T2942" s="13">
        <f t="shared" si="271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2"/>
        <v>4.0000000000000003E-5</v>
      </c>
      <c r="P2943" s="8">
        <f t="shared" si="273"/>
        <v>1</v>
      </c>
      <c r="Q2943" t="str">
        <f t="shared" si="274"/>
        <v>theater</v>
      </c>
      <c r="R2943" t="str">
        <f t="shared" si="275"/>
        <v>spaces</v>
      </c>
      <c r="S2943" s="13">
        <f t="shared" si="270"/>
        <v>42034.960127314815</v>
      </c>
      <c r="T2943" s="13">
        <f t="shared" si="271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2"/>
        <v>0.20424999999999999</v>
      </c>
      <c r="P2944" s="8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3">
        <f t="shared" si="270"/>
        <v>42334.803923611107</v>
      </c>
      <c r="T2944" s="13">
        <f t="shared" si="271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2"/>
        <v>0</v>
      </c>
      <c r="P2945" s="8" t="e">
        <f t="shared" si="273"/>
        <v>#DIV/0!</v>
      </c>
      <c r="Q2945" t="str">
        <f t="shared" si="274"/>
        <v>theater</v>
      </c>
      <c r="R2945" t="str">
        <f t="shared" si="275"/>
        <v>spaces</v>
      </c>
      <c r="S2945" s="13">
        <f t="shared" si="270"/>
        <v>42077.129398148143</v>
      </c>
      <c r="T2945" s="13">
        <f t="shared" si="271"/>
        <v>42107.129398148143</v>
      </c>
    </row>
    <row r="2946" spans="1:20" ht="28.8" x14ac:dyDescent="0.55000000000000004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2"/>
        <v>0.01</v>
      </c>
      <c r="P2946" s="8">
        <f t="shared" si="273"/>
        <v>100</v>
      </c>
      <c r="Q2946" t="str">
        <f t="shared" si="274"/>
        <v>theater</v>
      </c>
      <c r="R2946" t="str">
        <f t="shared" si="275"/>
        <v>spaces</v>
      </c>
      <c r="S2946" s="13">
        <f t="shared" ref="S2946:S3009" si="276">(((J2946/60)/60)/24)+DATE(1970,1,1)</f>
        <v>42132.9143287037</v>
      </c>
      <c r="T2946" s="13">
        <f t="shared" ref="T2946:T3009" si="277">(((I2946/60)/60)/24)+DATE(1970,1,1)</f>
        <v>42162.9143287037</v>
      </c>
    </row>
    <row r="2947" spans="1:20" ht="43.2" x14ac:dyDescent="0.55000000000000004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8">E2947/D2947</f>
        <v>0</v>
      </c>
      <c r="P2947" s="8" t="e">
        <f t="shared" ref="P2947:P3010" si="279">E2947/L2947</f>
        <v>#DIV/0!</v>
      </c>
      <c r="Q2947" t="str">
        <f t="shared" ref="Q2947:Q3010" si="280">LEFT(N2947,FIND("/",N2947)-1)</f>
        <v>theater</v>
      </c>
      <c r="R2947" t="str">
        <f t="shared" ref="R2947:R3010" si="281">RIGHT(N2947,LEN(N2947)-FIND("/",N2947))</f>
        <v>spaces</v>
      </c>
      <c r="S2947" s="13">
        <f t="shared" si="276"/>
        <v>42118.139583333337</v>
      </c>
      <c r="T2947" s="13">
        <f t="shared" si="277"/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8"/>
        <v>1E-3</v>
      </c>
      <c r="P2948" s="8">
        <f t="shared" si="279"/>
        <v>1</v>
      </c>
      <c r="Q2948" t="str">
        <f t="shared" si="280"/>
        <v>theater</v>
      </c>
      <c r="R2948" t="str">
        <f t="shared" si="281"/>
        <v>spaces</v>
      </c>
      <c r="S2948" s="13">
        <f t="shared" si="276"/>
        <v>42567.531157407408</v>
      </c>
      <c r="T2948" s="13">
        <f t="shared" si="27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8"/>
        <v>4.2880000000000001E-2</v>
      </c>
      <c r="P2949" s="8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3">
        <f t="shared" si="276"/>
        <v>42649.562118055561</v>
      </c>
      <c r="T2949" s="13">
        <f t="shared" si="27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8"/>
        <v>4.8000000000000001E-5</v>
      </c>
      <c r="P2950" s="8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3">
        <f t="shared" si="276"/>
        <v>42097.649224537032</v>
      </c>
      <c r="T2950" s="13">
        <f t="shared" si="27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8"/>
        <v>2.5000000000000001E-2</v>
      </c>
      <c r="P2951" s="8">
        <f t="shared" si="279"/>
        <v>12.5</v>
      </c>
      <c r="Q2951" t="str">
        <f t="shared" si="280"/>
        <v>theater</v>
      </c>
      <c r="R2951" t="str">
        <f t="shared" si="281"/>
        <v>spaces</v>
      </c>
      <c r="S2951" s="13">
        <f t="shared" si="276"/>
        <v>42297.823113425926</v>
      </c>
      <c r="T2951" s="13">
        <f t="shared" si="27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8"/>
        <v>0</v>
      </c>
      <c r="P2952" s="8" t="e">
        <f t="shared" si="279"/>
        <v>#DIV/0!</v>
      </c>
      <c r="Q2952" t="str">
        <f t="shared" si="280"/>
        <v>theater</v>
      </c>
      <c r="R2952" t="str">
        <f t="shared" si="281"/>
        <v>spaces</v>
      </c>
      <c r="S2952" s="13">
        <f t="shared" si="276"/>
        <v>42362.36518518519</v>
      </c>
      <c r="T2952" s="13">
        <f t="shared" si="27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8"/>
        <v>2.1919999999999999E-2</v>
      </c>
      <c r="P2953" s="8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3">
        <f t="shared" si="276"/>
        <v>41872.802928240737</v>
      </c>
      <c r="T2953" s="13">
        <f t="shared" si="27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8"/>
        <v>8.0250000000000002E-2</v>
      </c>
      <c r="P2954" s="8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3">
        <f t="shared" si="276"/>
        <v>42628.690266203703</v>
      </c>
      <c r="T2954" s="13">
        <f t="shared" si="27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8"/>
        <v>1.5125E-3</v>
      </c>
      <c r="P2955" s="8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3">
        <f t="shared" si="276"/>
        <v>42255.791909722218</v>
      </c>
      <c r="T2955" s="13">
        <f t="shared" si="27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8"/>
        <v>0</v>
      </c>
      <c r="P2956" s="8" t="e">
        <f t="shared" si="279"/>
        <v>#DIV/0!</v>
      </c>
      <c r="Q2956" t="str">
        <f t="shared" si="280"/>
        <v>theater</v>
      </c>
      <c r="R2956" t="str">
        <f t="shared" si="281"/>
        <v>spaces</v>
      </c>
      <c r="S2956" s="13">
        <f t="shared" si="276"/>
        <v>42790.583368055552</v>
      </c>
      <c r="T2956" s="13">
        <f t="shared" si="27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8"/>
        <v>0.59583333333333333</v>
      </c>
      <c r="P2957" s="8">
        <f t="shared" si="279"/>
        <v>65</v>
      </c>
      <c r="Q2957" t="str">
        <f t="shared" si="280"/>
        <v>theater</v>
      </c>
      <c r="R2957" t="str">
        <f t="shared" si="281"/>
        <v>spaces</v>
      </c>
      <c r="S2957" s="13">
        <f t="shared" si="276"/>
        <v>42141.741307870368</v>
      </c>
      <c r="T2957" s="13">
        <f t="shared" si="27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8"/>
        <v>0.16734177215189874</v>
      </c>
      <c r="P2958" s="8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3">
        <f t="shared" si="276"/>
        <v>42464.958912037036</v>
      </c>
      <c r="T2958" s="13">
        <f t="shared" si="27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8"/>
        <v>1.8666666666666668E-2</v>
      </c>
      <c r="P2959" s="8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3">
        <f t="shared" si="276"/>
        <v>42031.011249999996</v>
      </c>
      <c r="T2959" s="13">
        <f t="shared" si="27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8"/>
        <v>0</v>
      </c>
      <c r="P2960" s="8" t="e">
        <f t="shared" si="279"/>
        <v>#DIV/0!</v>
      </c>
      <c r="Q2960" t="str">
        <f t="shared" si="280"/>
        <v>theater</v>
      </c>
      <c r="R2960" t="str">
        <f t="shared" si="281"/>
        <v>spaces</v>
      </c>
      <c r="S2960" s="13">
        <f t="shared" si="276"/>
        <v>42438.779131944444</v>
      </c>
      <c r="T2960" s="13">
        <f t="shared" si="27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8"/>
        <v>0</v>
      </c>
      <c r="P2961" s="8" t="e">
        <f t="shared" si="279"/>
        <v>#DIV/0!</v>
      </c>
      <c r="Q2961" t="str">
        <f t="shared" si="280"/>
        <v>theater</v>
      </c>
      <c r="R2961" t="str">
        <f t="shared" si="281"/>
        <v>spaces</v>
      </c>
      <c r="S2961" s="13">
        <f t="shared" si="276"/>
        <v>42498.008391203708</v>
      </c>
      <c r="T2961" s="13">
        <f t="shared" si="27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8"/>
        <v>0</v>
      </c>
      <c r="P2962" s="8" t="e">
        <f t="shared" si="279"/>
        <v>#DIV/0!</v>
      </c>
      <c r="Q2962" t="str">
        <f t="shared" si="280"/>
        <v>theater</v>
      </c>
      <c r="R2962" t="str">
        <f t="shared" si="281"/>
        <v>spaces</v>
      </c>
      <c r="S2962" s="13">
        <f t="shared" si="276"/>
        <v>41863.757210648146</v>
      </c>
      <c r="T2962" s="13">
        <f t="shared" si="27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8"/>
        <v>1.0962000000000001</v>
      </c>
      <c r="P2963" s="8">
        <f t="shared" si="279"/>
        <v>50.75</v>
      </c>
      <c r="Q2963" t="str">
        <f t="shared" si="280"/>
        <v>theater</v>
      </c>
      <c r="R2963" t="str">
        <f t="shared" si="281"/>
        <v>plays</v>
      </c>
      <c r="S2963" s="13">
        <f t="shared" si="276"/>
        <v>42061.212488425925</v>
      </c>
      <c r="T2963" s="13">
        <f t="shared" si="27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8"/>
        <v>1.218</v>
      </c>
      <c r="P2964" s="8">
        <f t="shared" si="279"/>
        <v>60.9</v>
      </c>
      <c r="Q2964" t="str">
        <f t="shared" si="280"/>
        <v>theater</v>
      </c>
      <c r="R2964" t="str">
        <f t="shared" si="281"/>
        <v>plays</v>
      </c>
      <c r="S2964" s="13">
        <f t="shared" si="276"/>
        <v>42036.24428240741</v>
      </c>
      <c r="T2964" s="13">
        <f t="shared" si="27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8"/>
        <v>1.0685</v>
      </c>
      <c r="P2965" s="8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3">
        <f t="shared" si="276"/>
        <v>42157.470185185186</v>
      </c>
      <c r="T2965" s="13">
        <f t="shared" si="27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8"/>
        <v>1.0071379999999999</v>
      </c>
      <c r="P2966" s="8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3">
        <f t="shared" si="276"/>
        <v>41827.909942129627</v>
      </c>
      <c r="T2966" s="13">
        <f t="shared" si="27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8"/>
        <v>1.0900000000000001</v>
      </c>
      <c r="P2967" s="8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3">
        <f t="shared" si="276"/>
        <v>42162.729548611111</v>
      </c>
      <c r="T2967" s="13">
        <f t="shared" si="27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8"/>
        <v>1.1363000000000001</v>
      </c>
      <c r="P2968" s="8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3">
        <f t="shared" si="276"/>
        <v>42233.738564814819</v>
      </c>
      <c r="T2968" s="13">
        <f t="shared" si="277"/>
        <v>42263.738564814819</v>
      </c>
    </row>
    <row r="2969" spans="1:20" ht="28.8" x14ac:dyDescent="0.55000000000000004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8"/>
        <v>1.1392</v>
      </c>
      <c r="P2969" s="8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3">
        <f t="shared" si="276"/>
        <v>42042.197824074072</v>
      </c>
      <c r="T2969" s="13">
        <f t="shared" si="27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8"/>
        <v>1.06</v>
      </c>
      <c r="P2970" s="8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3">
        <f t="shared" si="276"/>
        <v>42585.523842592593</v>
      </c>
      <c r="T2970" s="13">
        <f t="shared" si="27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8"/>
        <v>1.625</v>
      </c>
      <c r="P2971" s="8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3">
        <f t="shared" si="276"/>
        <v>42097.786493055552</v>
      </c>
      <c r="T2971" s="13">
        <f t="shared" si="27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8"/>
        <v>1.06</v>
      </c>
      <c r="P2972" s="8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3">
        <f t="shared" si="276"/>
        <v>41808.669571759259</v>
      </c>
      <c r="T2972" s="13">
        <f t="shared" si="27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8"/>
        <v>1.0015624999999999</v>
      </c>
      <c r="P2973" s="8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3">
        <f t="shared" si="276"/>
        <v>41852.658310185187</v>
      </c>
      <c r="T2973" s="13">
        <f t="shared" si="27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8"/>
        <v>1.0535000000000001</v>
      </c>
      <c r="P2974" s="8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3">
        <f t="shared" si="276"/>
        <v>42694.110185185185</v>
      </c>
      <c r="T2974" s="13">
        <f t="shared" si="27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8"/>
        <v>1.748</v>
      </c>
      <c r="P2975" s="8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3">
        <f t="shared" si="276"/>
        <v>42341.818379629629</v>
      </c>
      <c r="T2975" s="13">
        <f t="shared" si="27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8"/>
        <v>1.02</v>
      </c>
      <c r="P2976" s="8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3">
        <f t="shared" si="276"/>
        <v>41880.061006944445</v>
      </c>
      <c r="T2976" s="13">
        <f t="shared" si="27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8"/>
        <v>1.00125</v>
      </c>
      <c r="P2977" s="8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3">
        <f t="shared" si="276"/>
        <v>41941.683865740742</v>
      </c>
      <c r="T2977" s="13">
        <f t="shared" si="27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8"/>
        <v>1.7142857142857142</v>
      </c>
      <c r="P2978" s="8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3">
        <f t="shared" si="276"/>
        <v>42425.730671296296</v>
      </c>
      <c r="T2978" s="13">
        <f t="shared" si="27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8"/>
        <v>1.1356666666666666</v>
      </c>
      <c r="P2979" s="8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3">
        <f t="shared" si="276"/>
        <v>42026.88118055556</v>
      </c>
      <c r="T2979" s="13">
        <f t="shared" si="27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8"/>
        <v>1.2946666666666666</v>
      </c>
      <c r="P2980" s="8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3">
        <f t="shared" si="276"/>
        <v>41922.640590277777</v>
      </c>
      <c r="T2980" s="13">
        <f t="shared" si="27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8"/>
        <v>1.014</v>
      </c>
      <c r="P2981" s="8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3">
        <f t="shared" si="276"/>
        <v>41993.824340277773</v>
      </c>
      <c r="T2981" s="13">
        <f t="shared" si="27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8"/>
        <v>1.0916666666666666</v>
      </c>
      <c r="P2982" s="8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3">
        <f t="shared" si="276"/>
        <v>42219.915856481486</v>
      </c>
      <c r="T2982" s="13">
        <f t="shared" si="27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8"/>
        <v>1.28925</v>
      </c>
      <c r="P2983" s="8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3">
        <f t="shared" si="276"/>
        <v>42225.559675925921</v>
      </c>
      <c r="T2983" s="13">
        <f t="shared" si="27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8"/>
        <v>1.0206</v>
      </c>
      <c r="P2984" s="8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3">
        <f t="shared" si="276"/>
        <v>42381.686840277776</v>
      </c>
      <c r="T2984" s="13">
        <f t="shared" si="27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8"/>
        <v>1.465395775862069</v>
      </c>
      <c r="P2985" s="8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3">
        <f t="shared" si="276"/>
        <v>41894.632361111115</v>
      </c>
      <c r="T2985" s="13">
        <f t="shared" si="27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8"/>
        <v>1.00352</v>
      </c>
      <c r="P2986" s="8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3">
        <f t="shared" si="276"/>
        <v>42576.278715277775</v>
      </c>
      <c r="T2986" s="13">
        <f t="shared" si="27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8"/>
        <v>1.2164999999999999</v>
      </c>
      <c r="P2987" s="8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3">
        <f t="shared" si="276"/>
        <v>42654.973703703698</v>
      </c>
      <c r="T2987" s="13">
        <f t="shared" si="27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8"/>
        <v>1.0549999999999999</v>
      </c>
      <c r="P2988" s="8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3">
        <f t="shared" si="276"/>
        <v>42431.500069444446</v>
      </c>
      <c r="T2988" s="13">
        <f t="shared" si="27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8"/>
        <v>1.1040080000000001</v>
      </c>
      <c r="P2989" s="8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3">
        <f t="shared" si="276"/>
        <v>42627.307303240741</v>
      </c>
      <c r="T2989" s="13">
        <f t="shared" si="27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8"/>
        <v>1</v>
      </c>
      <c r="P2990" s="8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3">
        <f t="shared" si="276"/>
        <v>42511.362048611118</v>
      </c>
      <c r="T2990" s="13">
        <f t="shared" si="27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8"/>
        <v>1.76535</v>
      </c>
      <c r="P2991" s="8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3">
        <f t="shared" si="276"/>
        <v>42337.02039351852</v>
      </c>
      <c r="T2991" s="13">
        <f t="shared" si="27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8"/>
        <v>1</v>
      </c>
      <c r="P2992" s="8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3">
        <f t="shared" si="276"/>
        <v>42341.57430555555</v>
      </c>
      <c r="T2992" s="13">
        <f t="shared" si="27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8"/>
        <v>1.0329411764705883</v>
      </c>
      <c r="P2993" s="8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3">
        <f t="shared" si="276"/>
        <v>42740.837152777778</v>
      </c>
      <c r="T2993" s="13">
        <f t="shared" si="27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8"/>
        <v>1.0449999999999999</v>
      </c>
      <c r="P2994" s="8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3">
        <f t="shared" si="276"/>
        <v>42622.767476851848</v>
      </c>
      <c r="T2994" s="13">
        <f t="shared" si="27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8"/>
        <v>1.0029999999999999</v>
      </c>
      <c r="P2995" s="8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3">
        <f t="shared" si="276"/>
        <v>42390.838738425926</v>
      </c>
      <c r="T2995" s="13">
        <f t="shared" si="27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8"/>
        <v>4.577466666666667</v>
      </c>
      <c r="P2996" s="8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3">
        <f t="shared" si="276"/>
        <v>41885.478842592594</v>
      </c>
      <c r="T2996" s="13">
        <f t="shared" si="27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8"/>
        <v>1.0496000000000001</v>
      </c>
      <c r="P2997" s="8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3">
        <f t="shared" si="276"/>
        <v>42724.665173611109</v>
      </c>
      <c r="T2997" s="13">
        <f t="shared" si="27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8"/>
        <v>1.7194285714285715</v>
      </c>
      <c r="P2998" s="8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3">
        <f t="shared" si="276"/>
        <v>42090.912500000006</v>
      </c>
      <c r="T2998" s="13">
        <f t="shared" si="27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8"/>
        <v>1.0373000000000001</v>
      </c>
      <c r="P2999" s="8">
        <f t="shared" si="279"/>
        <v>90.2</v>
      </c>
      <c r="Q2999" t="str">
        <f t="shared" si="280"/>
        <v>theater</v>
      </c>
      <c r="R2999" t="str">
        <f t="shared" si="281"/>
        <v>spaces</v>
      </c>
      <c r="S2999" s="13">
        <f t="shared" si="276"/>
        <v>42775.733715277776</v>
      </c>
      <c r="T2999" s="13">
        <f t="shared" si="27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8"/>
        <v>1.0302899999999999</v>
      </c>
      <c r="P3000" s="8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3">
        <f t="shared" si="276"/>
        <v>41778.193622685183</v>
      </c>
      <c r="T3000" s="13">
        <f t="shared" si="27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8"/>
        <v>1.1888888888888889</v>
      </c>
      <c r="P3001" s="8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3">
        <f t="shared" si="276"/>
        <v>42780.740277777775</v>
      </c>
      <c r="T3001" s="13">
        <f t="shared" si="27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8"/>
        <v>1</v>
      </c>
      <c r="P3002" s="8">
        <f t="shared" si="279"/>
        <v>62.5</v>
      </c>
      <c r="Q3002" t="str">
        <f t="shared" si="280"/>
        <v>theater</v>
      </c>
      <c r="R3002" t="str">
        <f t="shared" si="281"/>
        <v>spaces</v>
      </c>
      <c r="S3002" s="13">
        <f t="shared" si="276"/>
        <v>42752.827199074076</v>
      </c>
      <c r="T3002" s="13">
        <f t="shared" si="27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8"/>
        <v>3.1869988910451896</v>
      </c>
      <c r="P3003" s="8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3">
        <f t="shared" si="276"/>
        <v>42534.895625000005</v>
      </c>
      <c r="T3003" s="13">
        <f t="shared" si="27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8"/>
        <v>1.0850614285714286</v>
      </c>
      <c r="P3004" s="8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3">
        <f t="shared" si="276"/>
        <v>41239.83625</v>
      </c>
      <c r="T3004" s="13">
        <f t="shared" si="27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8"/>
        <v>1.0116666666666667</v>
      </c>
      <c r="P3005" s="8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3">
        <f t="shared" si="276"/>
        <v>42398.849259259259</v>
      </c>
      <c r="T3005" s="13">
        <f t="shared" si="27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8"/>
        <v>1.12815</v>
      </c>
      <c r="P3006" s="8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3">
        <f t="shared" si="276"/>
        <v>41928.881064814814</v>
      </c>
      <c r="T3006" s="13">
        <f t="shared" si="27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8"/>
        <v>1.2049622641509434</v>
      </c>
      <c r="P3007" s="8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3">
        <f t="shared" si="276"/>
        <v>41888.674826388888</v>
      </c>
      <c r="T3007" s="13">
        <f t="shared" si="27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8"/>
        <v>1.0774999999999999</v>
      </c>
      <c r="P3008" s="8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3">
        <f t="shared" si="276"/>
        <v>41957.756840277783</v>
      </c>
      <c r="T3008" s="13">
        <f t="shared" si="27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8"/>
        <v>1.8</v>
      </c>
      <c r="P3009" s="8">
        <f t="shared" si="279"/>
        <v>54</v>
      </c>
      <c r="Q3009" t="str">
        <f t="shared" si="280"/>
        <v>theater</v>
      </c>
      <c r="R3009" t="str">
        <f t="shared" si="281"/>
        <v>spaces</v>
      </c>
      <c r="S3009" s="13">
        <f t="shared" si="276"/>
        <v>42098.216238425928</v>
      </c>
      <c r="T3009" s="13">
        <f t="shared" si="27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8"/>
        <v>1.0116666666666667</v>
      </c>
      <c r="P3010" s="8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3">
        <f t="shared" ref="S3010:S3073" si="282">(((J3010/60)/60)/24)+DATE(1970,1,1)</f>
        <v>42360.212025462963</v>
      </c>
      <c r="T3010" s="13">
        <f t="shared" ref="T3010:T3073" si="283">(((I3010/60)/60)/24)+DATE(1970,1,1)</f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4">E3011/D3011</f>
        <v>1.19756</v>
      </c>
      <c r="P3011" s="8">
        <f t="shared" ref="P3011:P3074" si="285">E3011/L3011</f>
        <v>233.8984375</v>
      </c>
      <c r="Q3011" t="str">
        <f t="shared" ref="Q3011:Q3074" si="286">LEFT(N3011,FIND("/",N3011)-1)</f>
        <v>theater</v>
      </c>
      <c r="R3011" t="str">
        <f t="shared" ref="R3011:R3074" si="287">RIGHT(N3011,LEN(N3011)-FIND("/",N3011))</f>
        <v>spaces</v>
      </c>
      <c r="S3011" s="13">
        <f t="shared" si="282"/>
        <v>41939.569907407407</v>
      </c>
      <c r="T3011" s="13">
        <f t="shared" si="283"/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4"/>
        <v>1.58</v>
      </c>
      <c r="P3012" s="8">
        <f t="shared" si="285"/>
        <v>158</v>
      </c>
      <c r="Q3012" t="str">
        <f t="shared" si="286"/>
        <v>theater</v>
      </c>
      <c r="R3012" t="str">
        <f t="shared" si="287"/>
        <v>spaces</v>
      </c>
      <c r="S3012" s="13">
        <f t="shared" si="282"/>
        <v>41996.832395833335</v>
      </c>
      <c r="T3012" s="13">
        <f t="shared" si="283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4"/>
        <v>1.2366666666666666</v>
      </c>
      <c r="P3013" s="8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3">
        <f t="shared" si="282"/>
        <v>42334.468935185185</v>
      </c>
      <c r="T3013" s="13">
        <f t="shared" si="283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4"/>
        <v>1.1712499999999999</v>
      </c>
      <c r="P3014" s="8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3">
        <f t="shared" si="282"/>
        <v>42024.702893518523</v>
      </c>
      <c r="T3014" s="13">
        <f t="shared" si="283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4"/>
        <v>1.5696000000000001</v>
      </c>
      <c r="P3015" s="8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3">
        <f t="shared" si="282"/>
        <v>42146.836215277777</v>
      </c>
      <c r="T3015" s="13">
        <f t="shared" si="283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4"/>
        <v>1.13104</v>
      </c>
      <c r="P3016" s="8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3">
        <f t="shared" si="282"/>
        <v>41920.123611111114</v>
      </c>
      <c r="T3016" s="13">
        <f t="shared" si="283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4"/>
        <v>1.0317647058823529</v>
      </c>
      <c r="P3017" s="8">
        <f t="shared" si="285"/>
        <v>87.7</v>
      </c>
      <c r="Q3017" t="str">
        <f t="shared" si="286"/>
        <v>theater</v>
      </c>
      <c r="R3017" t="str">
        <f t="shared" si="287"/>
        <v>spaces</v>
      </c>
      <c r="S3017" s="13">
        <f t="shared" si="282"/>
        <v>41785.72729166667</v>
      </c>
      <c r="T3017" s="13">
        <f t="shared" si="283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4"/>
        <v>1.0261176470588236</v>
      </c>
      <c r="P3018" s="8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3">
        <f t="shared" si="282"/>
        <v>41778.548055555555</v>
      </c>
      <c r="T3018" s="13">
        <f t="shared" si="283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4"/>
        <v>1.0584090909090909</v>
      </c>
      <c r="P3019" s="8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3">
        <f t="shared" si="282"/>
        <v>41841.850034722222</v>
      </c>
      <c r="T3019" s="13">
        <f t="shared" si="283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4"/>
        <v>1.0071428571428571</v>
      </c>
      <c r="P3020" s="8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3">
        <f t="shared" si="282"/>
        <v>42163.29833333334</v>
      </c>
      <c r="T3020" s="13">
        <f t="shared" si="283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4"/>
        <v>1.2123333333333333</v>
      </c>
      <c r="P3021" s="8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3">
        <f t="shared" si="282"/>
        <v>41758.833564814813</v>
      </c>
      <c r="T3021" s="13">
        <f t="shared" si="283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4"/>
        <v>1.0057142857142858</v>
      </c>
      <c r="P3022" s="8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3">
        <f t="shared" si="282"/>
        <v>42170.846446759257</v>
      </c>
      <c r="T3022" s="13">
        <f t="shared" si="283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4"/>
        <v>1.1602222222222223</v>
      </c>
      <c r="P3023" s="8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3">
        <f t="shared" si="282"/>
        <v>42660.618854166663</v>
      </c>
      <c r="T3023" s="13">
        <f t="shared" si="283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4"/>
        <v>1.0087999999999999</v>
      </c>
      <c r="P3024" s="8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3">
        <f t="shared" si="282"/>
        <v>42564.95380787037</v>
      </c>
      <c r="T3024" s="13">
        <f t="shared" si="283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4"/>
        <v>1.03</v>
      </c>
      <c r="P3025" s="8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3">
        <f t="shared" si="282"/>
        <v>42121.675763888896</v>
      </c>
      <c r="T3025" s="13">
        <f t="shared" si="283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4"/>
        <v>2.4641999999999999</v>
      </c>
      <c r="P3026" s="8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3">
        <f t="shared" si="282"/>
        <v>41158.993923611109</v>
      </c>
      <c r="T3026" s="13">
        <f t="shared" si="283"/>
        <v>41188.993923611109</v>
      </c>
    </row>
    <row r="3027" spans="1:20" ht="28.8" x14ac:dyDescent="0.55000000000000004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4"/>
        <v>3.0219999999999998</v>
      </c>
      <c r="P3027" s="8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3">
        <f t="shared" si="282"/>
        <v>41761.509409722225</v>
      </c>
      <c r="T3027" s="13">
        <f t="shared" si="283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4"/>
        <v>1.4333333333333333</v>
      </c>
      <c r="P3028" s="8">
        <f t="shared" si="285"/>
        <v>51.6</v>
      </c>
      <c r="Q3028" t="str">
        <f t="shared" si="286"/>
        <v>theater</v>
      </c>
      <c r="R3028" t="str">
        <f t="shared" si="287"/>
        <v>spaces</v>
      </c>
      <c r="S3028" s="13">
        <f t="shared" si="282"/>
        <v>42783.459398148145</v>
      </c>
      <c r="T3028" s="13">
        <f t="shared" si="283"/>
        <v>42797.459398148145</v>
      </c>
    </row>
    <row r="3029" spans="1:20" ht="28.8" x14ac:dyDescent="0.55000000000000004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4"/>
        <v>1.3144</v>
      </c>
      <c r="P3029" s="8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3">
        <f t="shared" si="282"/>
        <v>42053.704293981486</v>
      </c>
      <c r="T3029" s="13">
        <f t="shared" si="283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4"/>
        <v>1.6801999999999999</v>
      </c>
      <c r="P3030" s="8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3">
        <f t="shared" si="282"/>
        <v>42567.264178240745</v>
      </c>
      <c r="T3030" s="13">
        <f t="shared" si="283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4"/>
        <v>1.0967666666666667</v>
      </c>
      <c r="P3031" s="8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3">
        <f t="shared" si="282"/>
        <v>41932.708877314813</v>
      </c>
      <c r="T3031" s="13">
        <f t="shared" si="283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4"/>
        <v>1.0668571428571429</v>
      </c>
      <c r="P3032" s="8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3">
        <f t="shared" si="282"/>
        <v>42233.747349537036</v>
      </c>
      <c r="T3032" s="13">
        <f t="shared" si="283"/>
        <v>42263.747349537036</v>
      </c>
    </row>
    <row r="3033" spans="1:20" ht="57.6" x14ac:dyDescent="0.55000000000000004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4"/>
        <v>1</v>
      </c>
      <c r="P3033" s="8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3">
        <f t="shared" si="282"/>
        <v>42597.882488425923</v>
      </c>
      <c r="T3033" s="13">
        <f t="shared" si="283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4"/>
        <v>1.272</v>
      </c>
      <c r="P3034" s="8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3">
        <f t="shared" si="282"/>
        <v>42228.044664351852</v>
      </c>
      <c r="T3034" s="13">
        <f t="shared" si="283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4"/>
        <v>1.4653333333333334</v>
      </c>
      <c r="P3035" s="8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3">
        <f t="shared" si="282"/>
        <v>42570.110243055555</v>
      </c>
      <c r="T3035" s="13">
        <f t="shared" si="283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4"/>
        <v>1.1253599999999999</v>
      </c>
      <c r="P3036" s="8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3">
        <f t="shared" si="282"/>
        <v>42644.535358796296</v>
      </c>
      <c r="T3036" s="13">
        <f t="shared" si="283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4"/>
        <v>1.0878684000000001</v>
      </c>
      <c r="P3037" s="8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3">
        <f t="shared" si="282"/>
        <v>41368.560289351852</v>
      </c>
      <c r="T3037" s="13">
        <f t="shared" si="283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4"/>
        <v>1.26732</v>
      </c>
      <c r="P3038" s="8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3">
        <f t="shared" si="282"/>
        <v>41466.785231481481</v>
      </c>
      <c r="T3038" s="13">
        <f t="shared" si="283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4"/>
        <v>2.1320000000000001</v>
      </c>
      <c r="P3039" s="8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3">
        <f t="shared" si="282"/>
        <v>40378.893206018518</v>
      </c>
      <c r="T3039" s="13">
        <f t="shared" si="283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4"/>
        <v>1.0049999999999999</v>
      </c>
      <c r="P3040" s="8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3">
        <f t="shared" si="282"/>
        <v>42373.252280092594</v>
      </c>
      <c r="T3040" s="13">
        <f t="shared" si="283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4"/>
        <v>1.0871389999999999</v>
      </c>
      <c r="P3041" s="8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3">
        <f t="shared" si="282"/>
        <v>41610.794421296298</v>
      </c>
      <c r="T3041" s="13">
        <f t="shared" si="283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4"/>
        <v>1.075</v>
      </c>
      <c r="P3042" s="8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3">
        <f t="shared" si="282"/>
        <v>42177.791909722218</v>
      </c>
      <c r="T3042" s="13">
        <f t="shared" si="283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4"/>
        <v>1.1048192771084338</v>
      </c>
      <c r="P3043" s="8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3">
        <f t="shared" si="282"/>
        <v>42359.868611111116</v>
      </c>
      <c r="T3043" s="13">
        <f t="shared" si="283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4"/>
        <v>1.28</v>
      </c>
      <c r="P3044" s="8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3">
        <f t="shared" si="282"/>
        <v>42253.688043981485</v>
      </c>
      <c r="T3044" s="13">
        <f t="shared" si="283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4"/>
        <v>1.1000666666666667</v>
      </c>
      <c r="P3045" s="8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3">
        <f t="shared" si="282"/>
        <v>42083.070590277777</v>
      </c>
      <c r="T3045" s="13">
        <f t="shared" si="283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4"/>
        <v>1.0934166666666667</v>
      </c>
      <c r="P3046" s="8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3">
        <f t="shared" si="282"/>
        <v>42387.7268287037</v>
      </c>
      <c r="T3046" s="13">
        <f t="shared" si="283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4"/>
        <v>1.3270650000000002</v>
      </c>
      <c r="P3047" s="8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3">
        <f t="shared" si="282"/>
        <v>41843.155729166669</v>
      </c>
      <c r="T3047" s="13">
        <f t="shared" si="283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4"/>
        <v>1.9084810126582279</v>
      </c>
      <c r="P3048" s="8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3">
        <f t="shared" si="282"/>
        <v>41862.803078703706</v>
      </c>
      <c r="T3048" s="13">
        <f t="shared" si="283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4"/>
        <v>1.49</v>
      </c>
      <c r="P3049" s="8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3">
        <f t="shared" si="282"/>
        <v>42443.989050925928</v>
      </c>
      <c r="T3049" s="13">
        <f t="shared" si="283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4"/>
        <v>1.6639999999999999</v>
      </c>
      <c r="P3050" s="8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3">
        <f t="shared" si="282"/>
        <v>41975.901180555549</v>
      </c>
      <c r="T3050" s="13">
        <f t="shared" si="283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4"/>
        <v>1.0666666666666667</v>
      </c>
      <c r="P3051" s="8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3">
        <f t="shared" si="282"/>
        <v>42139.014525462961</v>
      </c>
      <c r="T3051" s="13">
        <f t="shared" si="283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4"/>
        <v>1.06</v>
      </c>
      <c r="P3052" s="8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3">
        <f t="shared" si="282"/>
        <v>42465.16851851852</v>
      </c>
      <c r="T3052" s="13">
        <f t="shared" si="283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4"/>
        <v>0.23628571428571429</v>
      </c>
      <c r="P3053" s="8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3">
        <f t="shared" si="282"/>
        <v>42744.416030092587</v>
      </c>
      <c r="T3053" s="13">
        <f t="shared" si="283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4"/>
        <v>1.5E-3</v>
      </c>
      <c r="P3054" s="8">
        <f t="shared" si="285"/>
        <v>37.5</v>
      </c>
      <c r="Q3054" t="str">
        <f t="shared" si="286"/>
        <v>theater</v>
      </c>
      <c r="R3054" t="str">
        <f t="shared" si="287"/>
        <v>spaces</v>
      </c>
      <c r="S3054" s="13">
        <f t="shared" si="282"/>
        <v>42122.670069444444</v>
      </c>
      <c r="T3054" s="13">
        <f t="shared" si="283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4"/>
        <v>4.0000000000000001E-3</v>
      </c>
      <c r="P3055" s="8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3">
        <f t="shared" si="282"/>
        <v>41862.761724537035</v>
      </c>
      <c r="T3055" s="13">
        <f t="shared" si="283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4"/>
        <v>0</v>
      </c>
      <c r="P3056" s="8" t="e">
        <f t="shared" si="285"/>
        <v>#DIV/0!</v>
      </c>
      <c r="Q3056" t="str">
        <f t="shared" si="286"/>
        <v>theater</v>
      </c>
      <c r="R3056" t="str">
        <f t="shared" si="287"/>
        <v>spaces</v>
      </c>
      <c r="S3056" s="13">
        <f t="shared" si="282"/>
        <v>42027.832800925928</v>
      </c>
      <c r="T3056" s="13">
        <f t="shared" si="283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4"/>
        <v>5.0000000000000002E-5</v>
      </c>
      <c r="P3057" s="8">
        <f t="shared" si="285"/>
        <v>1</v>
      </c>
      <c r="Q3057" t="str">
        <f t="shared" si="286"/>
        <v>theater</v>
      </c>
      <c r="R3057" t="str">
        <f t="shared" si="287"/>
        <v>spaces</v>
      </c>
      <c r="S3057" s="13">
        <f t="shared" si="282"/>
        <v>41953.95821759259</v>
      </c>
      <c r="T3057" s="13">
        <f t="shared" si="283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4"/>
        <v>0</v>
      </c>
      <c r="P3058" s="8" t="e">
        <f t="shared" si="285"/>
        <v>#DIV/0!</v>
      </c>
      <c r="Q3058" t="str">
        <f t="shared" si="286"/>
        <v>theater</v>
      </c>
      <c r="R3058" t="str">
        <f t="shared" si="287"/>
        <v>spaces</v>
      </c>
      <c r="S3058" s="13">
        <f t="shared" si="282"/>
        <v>41851.636388888888</v>
      </c>
      <c r="T3058" s="13">
        <f t="shared" si="283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4"/>
        <v>0</v>
      </c>
      <c r="P3059" s="8" t="e">
        <f t="shared" si="285"/>
        <v>#DIV/0!</v>
      </c>
      <c r="Q3059" t="str">
        <f t="shared" si="286"/>
        <v>theater</v>
      </c>
      <c r="R3059" t="str">
        <f t="shared" si="287"/>
        <v>spaces</v>
      </c>
      <c r="S3059" s="13">
        <f t="shared" si="282"/>
        <v>42433.650590277779</v>
      </c>
      <c r="T3059" s="13">
        <f t="shared" si="283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4"/>
        <v>1.6666666666666666E-4</v>
      </c>
      <c r="P3060" s="8">
        <f t="shared" si="285"/>
        <v>1</v>
      </c>
      <c r="Q3060" t="str">
        <f t="shared" si="286"/>
        <v>theater</v>
      </c>
      <c r="R3060" t="str">
        <f t="shared" si="287"/>
        <v>spaces</v>
      </c>
      <c r="S3060" s="13">
        <f t="shared" si="282"/>
        <v>42460.374305555553</v>
      </c>
      <c r="T3060" s="13">
        <f t="shared" si="283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4"/>
        <v>3.0066666666666665E-2</v>
      </c>
      <c r="P3061" s="8">
        <f t="shared" si="285"/>
        <v>41</v>
      </c>
      <c r="Q3061" t="str">
        <f t="shared" si="286"/>
        <v>theater</v>
      </c>
      <c r="R3061" t="str">
        <f t="shared" si="287"/>
        <v>spaces</v>
      </c>
      <c r="S3061" s="13">
        <f t="shared" si="282"/>
        <v>41829.935717592591</v>
      </c>
      <c r="T3061" s="13">
        <f t="shared" si="283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4"/>
        <v>1.5227272727272728E-3</v>
      </c>
      <c r="P3062" s="8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3">
        <f t="shared" si="282"/>
        <v>42245.274699074071</v>
      </c>
      <c r="T3062" s="13">
        <f t="shared" si="283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4"/>
        <v>0</v>
      </c>
      <c r="P3063" s="8" t="e">
        <f t="shared" si="285"/>
        <v>#DIV/0!</v>
      </c>
      <c r="Q3063" t="str">
        <f t="shared" si="286"/>
        <v>theater</v>
      </c>
      <c r="R3063" t="str">
        <f t="shared" si="287"/>
        <v>spaces</v>
      </c>
      <c r="S3063" s="13">
        <f t="shared" si="282"/>
        <v>41834.784120370372</v>
      </c>
      <c r="T3063" s="13">
        <f t="shared" si="283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4"/>
        <v>0.66839999999999999</v>
      </c>
      <c r="P3064" s="8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3">
        <f t="shared" si="282"/>
        <v>42248.535787037035</v>
      </c>
      <c r="T3064" s="13">
        <f t="shared" si="283"/>
        <v>42277.75</v>
      </c>
    </row>
    <row r="3065" spans="1:20" ht="28.8" x14ac:dyDescent="0.55000000000000004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4"/>
        <v>0.19566666666666666</v>
      </c>
      <c r="P3065" s="8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3">
        <f t="shared" si="282"/>
        <v>42630.922893518517</v>
      </c>
      <c r="T3065" s="13">
        <f t="shared" si="283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4"/>
        <v>0.11294666666666667</v>
      </c>
      <c r="P3066" s="8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3">
        <f t="shared" si="282"/>
        <v>42299.130162037036</v>
      </c>
      <c r="T3066" s="13">
        <f t="shared" si="283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4"/>
        <v>4.0000000000000002E-4</v>
      </c>
      <c r="P3067" s="8">
        <f t="shared" si="285"/>
        <v>5</v>
      </c>
      <c r="Q3067" t="str">
        <f t="shared" si="286"/>
        <v>theater</v>
      </c>
      <c r="R3067" t="str">
        <f t="shared" si="287"/>
        <v>spaces</v>
      </c>
      <c r="S3067" s="13">
        <f t="shared" si="282"/>
        <v>41825.055231481485</v>
      </c>
      <c r="T3067" s="13">
        <f t="shared" si="283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4"/>
        <v>0.11985714285714286</v>
      </c>
      <c r="P3068" s="8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3">
        <f t="shared" si="282"/>
        <v>42531.228437500002</v>
      </c>
      <c r="T3068" s="13">
        <f t="shared" si="283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4"/>
        <v>2.5000000000000001E-2</v>
      </c>
      <c r="P3069" s="8">
        <f t="shared" si="285"/>
        <v>200</v>
      </c>
      <c r="Q3069" t="str">
        <f t="shared" si="286"/>
        <v>theater</v>
      </c>
      <c r="R3069" t="str">
        <f t="shared" si="287"/>
        <v>spaces</v>
      </c>
      <c r="S3069" s="13">
        <f t="shared" si="282"/>
        <v>42226.938414351855</v>
      </c>
      <c r="T3069" s="13">
        <f t="shared" si="283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4"/>
        <v>6.9999999999999999E-4</v>
      </c>
      <c r="P3070" s="8">
        <f t="shared" si="285"/>
        <v>87.5</v>
      </c>
      <c r="Q3070" t="str">
        <f t="shared" si="286"/>
        <v>theater</v>
      </c>
      <c r="R3070" t="str">
        <f t="shared" si="287"/>
        <v>spaces</v>
      </c>
      <c r="S3070" s="13">
        <f t="shared" si="282"/>
        <v>42263.691574074073</v>
      </c>
      <c r="T3070" s="13">
        <f t="shared" si="283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4"/>
        <v>0.14099999999999999</v>
      </c>
      <c r="P3071" s="8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3">
        <f t="shared" si="282"/>
        <v>41957.833726851852</v>
      </c>
      <c r="T3071" s="13">
        <f t="shared" si="283"/>
        <v>41987.833726851852</v>
      </c>
    </row>
    <row r="3072" spans="1:20" ht="28.8" x14ac:dyDescent="0.55000000000000004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4"/>
        <v>3.3399999999999999E-2</v>
      </c>
      <c r="P3072" s="8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3">
        <f t="shared" si="282"/>
        <v>42690.733437499999</v>
      </c>
      <c r="T3072" s="13">
        <f t="shared" si="283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4"/>
        <v>0.59775</v>
      </c>
      <c r="P3073" s="8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3">
        <f t="shared" si="282"/>
        <v>42097.732418981483</v>
      </c>
      <c r="T3073" s="13">
        <f t="shared" si="283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4"/>
        <v>1.6666666666666666E-4</v>
      </c>
      <c r="P3074" s="8">
        <f t="shared" si="285"/>
        <v>1</v>
      </c>
      <c r="Q3074" t="str">
        <f t="shared" si="286"/>
        <v>theater</v>
      </c>
      <c r="R3074" t="str">
        <f t="shared" si="287"/>
        <v>spaces</v>
      </c>
      <c r="S3074" s="13">
        <f t="shared" ref="S3074:S3137" si="288">(((J3074/60)/60)/24)+DATE(1970,1,1)</f>
        <v>42658.690532407403</v>
      </c>
      <c r="T3074" s="13">
        <f t="shared" ref="T3074:T3137" si="289">(((I3074/60)/60)/24)+DATE(1970,1,1)</f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0">E3075/D3075</f>
        <v>2.3035714285714285E-4</v>
      </c>
      <c r="P3075" s="8">
        <f t="shared" ref="P3075:P3138" si="291">E3075/L3075</f>
        <v>92.142857142857139</v>
      </c>
      <c r="Q3075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13">
        <f t="shared" si="288"/>
        <v>42111.684027777781</v>
      </c>
      <c r="T3075" s="13">
        <f t="shared" si="289"/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0"/>
        <v>8.8000000000000003E-4</v>
      </c>
      <c r="P3076" s="8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3">
        <f t="shared" si="288"/>
        <v>42409.571284722217</v>
      </c>
      <c r="T3076" s="13">
        <f t="shared" si="289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0"/>
        <v>8.6400000000000005E-2</v>
      </c>
      <c r="P3077" s="8">
        <f t="shared" si="291"/>
        <v>64.8</v>
      </c>
      <c r="Q3077" t="str">
        <f t="shared" si="292"/>
        <v>theater</v>
      </c>
      <c r="R3077" t="str">
        <f t="shared" si="293"/>
        <v>spaces</v>
      </c>
      <c r="S3077" s="13">
        <f t="shared" si="288"/>
        <v>42551.102314814809</v>
      </c>
      <c r="T3077" s="13">
        <f t="shared" si="289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0"/>
        <v>0.15060000000000001</v>
      </c>
      <c r="P3078" s="8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3">
        <f t="shared" si="288"/>
        <v>42226.651886574073</v>
      </c>
      <c r="T3078" s="13">
        <f t="shared" si="289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0"/>
        <v>4.7727272727272731E-3</v>
      </c>
      <c r="P3079" s="8">
        <f t="shared" si="291"/>
        <v>52.5</v>
      </c>
      <c r="Q3079" t="str">
        <f t="shared" si="292"/>
        <v>theater</v>
      </c>
      <c r="R3079" t="str">
        <f t="shared" si="293"/>
        <v>spaces</v>
      </c>
      <c r="S3079" s="13">
        <f t="shared" si="288"/>
        <v>42766.956921296296</v>
      </c>
      <c r="T3079" s="13">
        <f t="shared" si="289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0"/>
        <v>1.1833333333333333E-3</v>
      </c>
      <c r="P3080" s="8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3">
        <f t="shared" si="288"/>
        <v>42031.138831018514</v>
      </c>
      <c r="T3080" s="13">
        <f t="shared" si="289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0"/>
        <v>8.4173998587352451E-3</v>
      </c>
      <c r="P3081" s="8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3">
        <f t="shared" si="288"/>
        <v>42055.713368055556</v>
      </c>
      <c r="T3081" s="13">
        <f t="shared" si="289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0"/>
        <v>1.8799999999999999E-4</v>
      </c>
      <c r="P3082" s="8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3">
        <f t="shared" si="288"/>
        <v>41940.028287037036</v>
      </c>
      <c r="T3082" s="13">
        <f t="shared" si="289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0"/>
        <v>2.1029999999999998E-3</v>
      </c>
      <c r="P3083" s="8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3">
        <f t="shared" si="288"/>
        <v>42237.181608796294</v>
      </c>
      <c r="T3083" s="13">
        <f t="shared" si="289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0"/>
        <v>0</v>
      </c>
      <c r="P3084" s="8" t="e">
        <f t="shared" si="291"/>
        <v>#DIV/0!</v>
      </c>
      <c r="Q3084" t="str">
        <f t="shared" si="292"/>
        <v>theater</v>
      </c>
      <c r="R3084" t="str">
        <f t="shared" si="293"/>
        <v>spaces</v>
      </c>
      <c r="S3084" s="13">
        <f t="shared" si="288"/>
        <v>42293.922986111109</v>
      </c>
      <c r="T3084" s="13">
        <f t="shared" si="289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0"/>
        <v>2.8E-3</v>
      </c>
      <c r="P3085" s="8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3">
        <f t="shared" si="288"/>
        <v>41853.563402777778</v>
      </c>
      <c r="T3085" s="13">
        <f t="shared" si="289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0"/>
        <v>0.11579206701157921</v>
      </c>
      <c r="P3086" s="8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3">
        <f t="shared" si="288"/>
        <v>42100.723738425921</v>
      </c>
      <c r="T3086" s="13">
        <f t="shared" si="289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0"/>
        <v>2.4400000000000002E-2</v>
      </c>
      <c r="P3087" s="8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3">
        <f t="shared" si="288"/>
        <v>42246.883784722217</v>
      </c>
      <c r="T3087" s="13">
        <f t="shared" si="289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0"/>
        <v>2.5000000000000001E-3</v>
      </c>
      <c r="P3088" s="8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3">
        <f t="shared" si="288"/>
        <v>42173.67082175926</v>
      </c>
      <c r="T3088" s="13">
        <f t="shared" si="289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0"/>
        <v>6.2500000000000003E-3</v>
      </c>
      <c r="P3089" s="8">
        <f t="shared" si="291"/>
        <v>62.5</v>
      </c>
      <c r="Q3089" t="str">
        <f t="shared" si="292"/>
        <v>theater</v>
      </c>
      <c r="R3089" t="str">
        <f t="shared" si="293"/>
        <v>spaces</v>
      </c>
      <c r="S3089" s="13">
        <f t="shared" si="288"/>
        <v>42665.150347222225</v>
      </c>
      <c r="T3089" s="13">
        <f t="shared" si="289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0"/>
        <v>1.9384615384615384E-3</v>
      </c>
      <c r="P3090" s="8">
        <f t="shared" si="291"/>
        <v>42</v>
      </c>
      <c r="Q3090" t="str">
        <f t="shared" si="292"/>
        <v>theater</v>
      </c>
      <c r="R3090" t="str">
        <f t="shared" si="293"/>
        <v>spaces</v>
      </c>
      <c r="S3090" s="13">
        <f t="shared" si="288"/>
        <v>41981.57230324074</v>
      </c>
      <c r="T3090" s="13">
        <f t="shared" si="289"/>
        <v>42012.570138888885</v>
      </c>
    </row>
    <row r="3091" spans="1:20" ht="28.8" x14ac:dyDescent="0.55000000000000004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0"/>
        <v>0.23416000000000001</v>
      </c>
      <c r="P3091" s="8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3">
        <f t="shared" si="288"/>
        <v>42528.542627314819</v>
      </c>
      <c r="T3091" s="13">
        <f t="shared" si="289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0"/>
        <v>5.080888888888889E-2</v>
      </c>
      <c r="P3092" s="8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3">
        <f t="shared" si="288"/>
        <v>42065.818807870368</v>
      </c>
      <c r="T3092" s="13">
        <f t="shared" si="289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0"/>
        <v>0.15920000000000001</v>
      </c>
      <c r="P3093" s="8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3">
        <f t="shared" si="288"/>
        <v>42566.948414351849</v>
      </c>
      <c r="T3093" s="13">
        <f t="shared" si="289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0"/>
        <v>1.1831900000000001E-2</v>
      </c>
      <c r="P3094" s="8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3">
        <f t="shared" si="288"/>
        <v>42255.619351851856</v>
      </c>
      <c r="T3094" s="13">
        <f t="shared" si="289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0"/>
        <v>0.22750000000000001</v>
      </c>
      <c r="P3095" s="8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3">
        <f t="shared" si="288"/>
        <v>41760.909039351849</v>
      </c>
      <c r="T3095" s="13">
        <f t="shared" si="289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0"/>
        <v>2.5000000000000001E-4</v>
      </c>
      <c r="P3096" s="8">
        <f t="shared" si="291"/>
        <v>25</v>
      </c>
      <c r="Q3096" t="str">
        <f t="shared" si="292"/>
        <v>theater</v>
      </c>
      <c r="R3096" t="str">
        <f t="shared" si="293"/>
        <v>spaces</v>
      </c>
      <c r="S3096" s="13">
        <f t="shared" si="288"/>
        <v>42207.795787037037</v>
      </c>
      <c r="T3096" s="13">
        <f t="shared" si="289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0"/>
        <v>3.351206434316354E-3</v>
      </c>
      <c r="P3097" s="8">
        <f t="shared" si="291"/>
        <v>50</v>
      </c>
      <c r="Q3097" t="str">
        <f t="shared" si="292"/>
        <v>theater</v>
      </c>
      <c r="R3097" t="str">
        <f t="shared" si="293"/>
        <v>spaces</v>
      </c>
      <c r="S3097" s="13">
        <f t="shared" si="288"/>
        <v>42523.025231481486</v>
      </c>
      <c r="T3097" s="13">
        <f t="shared" si="289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0"/>
        <v>3.9750000000000001E-2</v>
      </c>
      <c r="P3098" s="8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3">
        <f t="shared" si="288"/>
        <v>42114.825532407413</v>
      </c>
      <c r="T3098" s="13">
        <f t="shared" si="289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0"/>
        <v>0.17150000000000001</v>
      </c>
      <c r="P3099" s="8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3">
        <f t="shared" si="288"/>
        <v>42629.503483796296</v>
      </c>
      <c r="T3099" s="13">
        <f t="shared" si="289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0"/>
        <v>3.608004104669061E-2</v>
      </c>
      <c r="P3100" s="8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3">
        <f t="shared" si="288"/>
        <v>42359.792233796295</v>
      </c>
      <c r="T3100" s="13">
        <f t="shared" si="289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0"/>
        <v>0.13900000000000001</v>
      </c>
      <c r="P3101" s="8">
        <f t="shared" si="291"/>
        <v>55.6</v>
      </c>
      <c r="Q3101" t="str">
        <f t="shared" si="292"/>
        <v>theater</v>
      </c>
      <c r="R3101" t="str">
        <f t="shared" si="293"/>
        <v>spaces</v>
      </c>
      <c r="S3101" s="13">
        <f t="shared" si="288"/>
        <v>42382.189710648148</v>
      </c>
      <c r="T3101" s="13">
        <f t="shared" si="289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0"/>
        <v>0.15225</v>
      </c>
      <c r="P3102" s="8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3">
        <f t="shared" si="288"/>
        <v>41902.622395833336</v>
      </c>
      <c r="T3102" s="13">
        <f t="shared" si="289"/>
        <v>41932.622395833336</v>
      </c>
    </row>
    <row r="3103" spans="1:20" ht="43.2" x14ac:dyDescent="0.55000000000000004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0"/>
        <v>0.12</v>
      </c>
      <c r="P3103" s="8">
        <f t="shared" si="291"/>
        <v>25</v>
      </c>
      <c r="Q3103" t="str">
        <f t="shared" si="292"/>
        <v>theater</v>
      </c>
      <c r="R3103" t="str">
        <f t="shared" si="293"/>
        <v>spaces</v>
      </c>
      <c r="S3103" s="13">
        <f t="shared" si="288"/>
        <v>42171.383530092593</v>
      </c>
      <c r="T3103" s="13">
        <f t="shared" si="289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0"/>
        <v>0.391125</v>
      </c>
      <c r="P3104" s="8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3">
        <f t="shared" si="288"/>
        <v>42555.340486111112</v>
      </c>
      <c r="T3104" s="13">
        <f t="shared" si="289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0"/>
        <v>2.6829268292682929E-3</v>
      </c>
      <c r="P3105" s="8">
        <f t="shared" si="291"/>
        <v>5.5</v>
      </c>
      <c r="Q3105" t="str">
        <f t="shared" si="292"/>
        <v>theater</v>
      </c>
      <c r="R3105" t="str">
        <f t="shared" si="293"/>
        <v>spaces</v>
      </c>
      <c r="S3105" s="13">
        <f t="shared" si="288"/>
        <v>42107.156319444446</v>
      </c>
      <c r="T3105" s="13">
        <f t="shared" si="289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0"/>
        <v>0.29625000000000001</v>
      </c>
      <c r="P3106" s="8">
        <f t="shared" si="291"/>
        <v>237</v>
      </c>
      <c r="Q3106" t="str">
        <f t="shared" si="292"/>
        <v>theater</v>
      </c>
      <c r="R3106" t="str">
        <f t="shared" si="293"/>
        <v>spaces</v>
      </c>
      <c r="S3106" s="13">
        <f t="shared" si="288"/>
        <v>42006.908692129626</v>
      </c>
      <c r="T3106" s="13">
        <f t="shared" si="289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0"/>
        <v>0.4236099230111206</v>
      </c>
      <c r="P3107" s="8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3">
        <f t="shared" si="288"/>
        <v>41876.718935185185</v>
      </c>
      <c r="T3107" s="13">
        <f t="shared" si="289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0"/>
        <v>4.1000000000000002E-2</v>
      </c>
      <c r="P3108" s="8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3">
        <f t="shared" si="288"/>
        <v>42241.429120370376</v>
      </c>
      <c r="T3108" s="13">
        <f t="shared" si="289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0"/>
        <v>0.197625</v>
      </c>
      <c r="P3109" s="8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3">
        <f t="shared" si="288"/>
        <v>42128.814247685179</v>
      </c>
      <c r="T3109" s="13">
        <f t="shared" si="289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0"/>
        <v>5.1999999999999995E-4</v>
      </c>
      <c r="P3110" s="8">
        <f t="shared" si="291"/>
        <v>13</v>
      </c>
      <c r="Q3110" t="str">
        <f t="shared" si="292"/>
        <v>theater</v>
      </c>
      <c r="R3110" t="str">
        <f t="shared" si="293"/>
        <v>spaces</v>
      </c>
      <c r="S3110" s="13">
        <f t="shared" si="288"/>
        <v>42062.680486111116</v>
      </c>
      <c r="T3110" s="13">
        <f t="shared" si="289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0"/>
        <v>0.25030188679245285</v>
      </c>
      <c r="P3111" s="8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3">
        <f t="shared" si="288"/>
        <v>41844.125115740739</v>
      </c>
      <c r="T3111" s="13">
        <f t="shared" si="289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0"/>
        <v>4.0000000000000002E-4</v>
      </c>
      <c r="P3112" s="8">
        <f t="shared" si="291"/>
        <v>10</v>
      </c>
      <c r="Q3112" t="str">
        <f t="shared" si="292"/>
        <v>theater</v>
      </c>
      <c r="R3112" t="str">
        <f t="shared" si="293"/>
        <v>spaces</v>
      </c>
      <c r="S3112" s="13">
        <f t="shared" si="288"/>
        <v>42745.031469907408</v>
      </c>
      <c r="T3112" s="13">
        <f t="shared" si="289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0"/>
        <v>0.26640000000000003</v>
      </c>
      <c r="P3113" s="8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3">
        <f t="shared" si="288"/>
        <v>41885.595138888886</v>
      </c>
      <c r="T3113" s="13">
        <f t="shared" si="289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0"/>
        <v>4.7363636363636365E-2</v>
      </c>
      <c r="P3114" s="8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3">
        <f t="shared" si="288"/>
        <v>42615.121921296297</v>
      </c>
      <c r="T3114" s="13">
        <f t="shared" si="289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0"/>
        <v>4.2435339894712751E-2</v>
      </c>
      <c r="P3115" s="8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3">
        <f t="shared" si="288"/>
        <v>42081.731273148151</v>
      </c>
      <c r="T3115" s="13">
        <f t="shared" si="289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0"/>
        <v>0</v>
      </c>
      <c r="P3116" s="8" t="e">
        <f t="shared" si="291"/>
        <v>#DIV/0!</v>
      </c>
      <c r="Q3116" t="str">
        <f t="shared" si="292"/>
        <v>theater</v>
      </c>
      <c r="R3116" t="str">
        <f t="shared" si="293"/>
        <v>spaces</v>
      </c>
      <c r="S3116" s="13">
        <f t="shared" si="288"/>
        <v>41843.632523148146</v>
      </c>
      <c r="T3116" s="13">
        <f t="shared" si="289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0"/>
        <v>0.03</v>
      </c>
      <c r="P3117" s="8">
        <f t="shared" si="291"/>
        <v>300</v>
      </c>
      <c r="Q3117" t="str">
        <f t="shared" si="292"/>
        <v>theater</v>
      </c>
      <c r="R3117" t="str">
        <f t="shared" si="293"/>
        <v>spaces</v>
      </c>
      <c r="S3117" s="13">
        <f t="shared" si="288"/>
        <v>42496.447071759263</v>
      </c>
      <c r="T3117" s="13">
        <f t="shared" si="289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0"/>
        <v>0.57333333333333336</v>
      </c>
      <c r="P3118" s="8">
        <f t="shared" si="291"/>
        <v>43</v>
      </c>
      <c r="Q3118" t="str">
        <f t="shared" si="292"/>
        <v>theater</v>
      </c>
      <c r="R3118" t="str">
        <f t="shared" si="293"/>
        <v>spaces</v>
      </c>
      <c r="S3118" s="13">
        <f t="shared" si="288"/>
        <v>42081.515335648146</v>
      </c>
      <c r="T3118" s="13">
        <f t="shared" si="289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0"/>
        <v>1E-3</v>
      </c>
      <c r="P3119" s="8">
        <f t="shared" si="291"/>
        <v>1</v>
      </c>
      <c r="Q3119" t="str">
        <f t="shared" si="292"/>
        <v>theater</v>
      </c>
      <c r="R3119" t="str">
        <f t="shared" si="293"/>
        <v>spaces</v>
      </c>
      <c r="S3119" s="13">
        <f t="shared" si="288"/>
        <v>42509.374537037031</v>
      </c>
      <c r="T3119" s="13">
        <f t="shared" si="289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0"/>
        <v>3.0999999999999999E-3</v>
      </c>
      <c r="P3120" s="8">
        <f t="shared" si="291"/>
        <v>775</v>
      </c>
      <c r="Q3120" t="str">
        <f t="shared" si="292"/>
        <v>theater</v>
      </c>
      <c r="R3120" t="str">
        <f t="shared" si="293"/>
        <v>spaces</v>
      </c>
      <c r="S3120" s="13">
        <f t="shared" si="288"/>
        <v>42534.649571759262</v>
      </c>
      <c r="T3120" s="13">
        <f t="shared" si="289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0"/>
        <v>5.0000000000000001E-4</v>
      </c>
      <c r="P3121" s="8">
        <f t="shared" si="291"/>
        <v>5</v>
      </c>
      <c r="Q3121" t="str">
        <f t="shared" si="292"/>
        <v>theater</v>
      </c>
      <c r="R3121" t="str">
        <f t="shared" si="293"/>
        <v>spaces</v>
      </c>
      <c r="S3121" s="13">
        <f t="shared" si="288"/>
        <v>42060.04550925926</v>
      </c>
      <c r="T3121" s="13">
        <f t="shared" si="289"/>
        <v>42090.003842592589</v>
      </c>
    </row>
    <row r="3122" spans="1:20" ht="28.8" x14ac:dyDescent="0.55000000000000004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0"/>
        <v>9.8461538461538464E-5</v>
      </c>
      <c r="P3122" s="8">
        <f t="shared" si="291"/>
        <v>12.8</v>
      </c>
      <c r="Q3122" t="str">
        <f t="shared" si="292"/>
        <v>theater</v>
      </c>
      <c r="R3122" t="str">
        <f t="shared" si="293"/>
        <v>spaces</v>
      </c>
      <c r="S3122" s="13">
        <f t="shared" si="288"/>
        <v>42435.942083333335</v>
      </c>
      <c r="T3122" s="13">
        <f t="shared" si="289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0"/>
        <v>6.6666666666666671E-3</v>
      </c>
      <c r="P3123" s="8">
        <f t="shared" si="291"/>
        <v>10</v>
      </c>
      <c r="Q3123" t="str">
        <f t="shared" si="292"/>
        <v>theater</v>
      </c>
      <c r="R3123" t="str">
        <f t="shared" si="293"/>
        <v>spaces</v>
      </c>
      <c r="S3123" s="13">
        <f t="shared" si="288"/>
        <v>41848.679803240739</v>
      </c>
      <c r="T3123" s="13">
        <f t="shared" si="289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0"/>
        <v>0.58291457286432158</v>
      </c>
      <c r="P3124" s="8">
        <f t="shared" si="291"/>
        <v>58</v>
      </c>
      <c r="Q3124" t="str">
        <f t="shared" si="292"/>
        <v>theater</v>
      </c>
      <c r="R3124" t="str">
        <f t="shared" si="293"/>
        <v>spaces</v>
      </c>
      <c r="S3124" s="13">
        <f t="shared" si="288"/>
        <v>42678.932083333333</v>
      </c>
      <c r="T3124" s="13">
        <f t="shared" si="289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0"/>
        <v>0.68153600000000003</v>
      </c>
      <c r="P3125" s="8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3">
        <f t="shared" si="288"/>
        <v>42530.993032407408</v>
      </c>
      <c r="T3125" s="13">
        <f t="shared" si="289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0"/>
        <v>3.2499999999999997E-5</v>
      </c>
      <c r="P3126" s="8">
        <f t="shared" si="291"/>
        <v>6.5</v>
      </c>
      <c r="Q3126" t="str">
        <f t="shared" si="292"/>
        <v>theater</v>
      </c>
      <c r="R3126" t="str">
        <f t="shared" si="293"/>
        <v>spaces</v>
      </c>
      <c r="S3126" s="13">
        <f t="shared" si="288"/>
        <v>41977.780104166668</v>
      </c>
      <c r="T3126" s="13">
        <f t="shared" si="289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0"/>
        <v>0</v>
      </c>
      <c r="P3127" s="8" t="e">
        <f t="shared" si="291"/>
        <v>#DIV/0!</v>
      </c>
      <c r="Q3127" t="str">
        <f t="shared" si="292"/>
        <v>theater</v>
      </c>
      <c r="R3127" t="str">
        <f t="shared" si="293"/>
        <v>spaces</v>
      </c>
      <c r="S3127" s="13">
        <f t="shared" si="288"/>
        <v>42346.20685185185</v>
      </c>
      <c r="T3127" s="13">
        <f t="shared" si="289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0"/>
        <v>4.1599999999999998E-2</v>
      </c>
      <c r="P3128" s="8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3">
        <f t="shared" si="288"/>
        <v>42427.01807870371</v>
      </c>
      <c r="T3128" s="13">
        <f t="shared" si="289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0"/>
        <v>0</v>
      </c>
      <c r="P3129" s="8" t="e">
        <f t="shared" si="291"/>
        <v>#DIV/0!</v>
      </c>
      <c r="Q3129" t="str">
        <f t="shared" si="292"/>
        <v>theater</v>
      </c>
      <c r="R3129" t="str">
        <f t="shared" si="293"/>
        <v>spaces</v>
      </c>
      <c r="S3129" s="13">
        <f t="shared" si="288"/>
        <v>42034.856817129628</v>
      </c>
      <c r="T3129" s="13">
        <f t="shared" si="289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0"/>
        <v>1.0860666666666667</v>
      </c>
      <c r="P3130" s="8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3">
        <f t="shared" si="288"/>
        <v>42780.825706018513</v>
      </c>
      <c r="T3130" s="13">
        <f t="shared" si="289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0"/>
        <v>8.0000000000000002E-3</v>
      </c>
      <c r="P3131" s="8">
        <f t="shared" si="291"/>
        <v>10</v>
      </c>
      <c r="Q3131" t="str">
        <f t="shared" si="292"/>
        <v>theater</v>
      </c>
      <c r="R3131" t="str">
        <f t="shared" si="293"/>
        <v>plays</v>
      </c>
      <c r="S3131" s="13">
        <f t="shared" si="288"/>
        <v>42803.842812499999</v>
      </c>
      <c r="T3131" s="13">
        <f t="shared" si="289"/>
        <v>42843.801145833335</v>
      </c>
    </row>
    <row r="3132" spans="1:20" ht="28.8" x14ac:dyDescent="0.55000000000000004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0"/>
        <v>3.7499999999999999E-2</v>
      </c>
      <c r="P3132" s="8">
        <f t="shared" si="291"/>
        <v>93.75</v>
      </c>
      <c r="Q3132" t="str">
        <f t="shared" si="292"/>
        <v>theater</v>
      </c>
      <c r="R3132" t="str">
        <f t="shared" si="293"/>
        <v>plays</v>
      </c>
      <c r="S3132" s="13">
        <f t="shared" si="288"/>
        <v>42808.640231481477</v>
      </c>
      <c r="T3132" s="13">
        <f t="shared" si="289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0"/>
        <v>0.15731707317073171</v>
      </c>
      <c r="P3133" s="8">
        <f t="shared" si="291"/>
        <v>53.75</v>
      </c>
      <c r="Q3133" t="str">
        <f t="shared" si="292"/>
        <v>theater</v>
      </c>
      <c r="R3133" t="str">
        <f t="shared" si="293"/>
        <v>plays</v>
      </c>
      <c r="S3133" s="13">
        <f t="shared" si="288"/>
        <v>42803.579224537039</v>
      </c>
      <c r="T3133" s="13">
        <f t="shared" si="289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0"/>
        <v>3.3333333333333332E-4</v>
      </c>
      <c r="P3134" s="8">
        <f t="shared" si="291"/>
        <v>10</v>
      </c>
      <c r="Q3134" t="str">
        <f t="shared" si="292"/>
        <v>theater</v>
      </c>
      <c r="R3134" t="str">
        <f t="shared" si="293"/>
        <v>plays</v>
      </c>
      <c r="S3134" s="13">
        <f t="shared" si="288"/>
        <v>42786.350231481483</v>
      </c>
      <c r="T3134" s="13">
        <f t="shared" si="289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0"/>
        <v>1.08</v>
      </c>
      <c r="P3135" s="8">
        <f t="shared" si="291"/>
        <v>33.75</v>
      </c>
      <c r="Q3135" t="str">
        <f t="shared" si="292"/>
        <v>theater</v>
      </c>
      <c r="R3135" t="str">
        <f t="shared" si="293"/>
        <v>plays</v>
      </c>
      <c r="S3135" s="13">
        <f t="shared" si="288"/>
        <v>42788.565208333333</v>
      </c>
      <c r="T3135" s="13">
        <f t="shared" si="289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0"/>
        <v>0.22500000000000001</v>
      </c>
      <c r="P3136" s="8">
        <f t="shared" si="291"/>
        <v>18.75</v>
      </c>
      <c r="Q3136" t="str">
        <f t="shared" si="292"/>
        <v>theater</v>
      </c>
      <c r="R3136" t="str">
        <f t="shared" si="293"/>
        <v>plays</v>
      </c>
      <c r="S3136" s="13">
        <f t="shared" si="288"/>
        <v>42800.720127314817</v>
      </c>
      <c r="T3136" s="13">
        <f t="shared" si="289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0"/>
        <v>0.20849420849420849</v>
      </c>
      <c r="P3137" s="8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3">
        <f t="shared" si="288"/>
        <v>42807.151863425926</v>
      </c>
      <c r="T3137" s="13">
        <f t="shared" si="289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0"/>
        <v>1.278</v>
      </c>
      <c r="P3138" s="8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3">
        <f t="shared" ref="S3138:S3201" si="294">(((J3138/60)/60)/24)+DATE(1970,1,1)</f>
        <v>42789.462430555555</v>
      </c>
      <c r="T3138" s="13">
        <f t="shared" ref="T3138:T3201" si="295">(((I3138/60)/60)/24)+DATE(1970,1,1)</f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6">E3139/D3139</f>
        <v>3.3333333333333333E-2</v>
      </c>
      <c r="P3139" s="8">
        <f t="shared" ref="P3139:P3202" si="297">E3139/L3139</f>
        <v>50</v>
      </c>
      <c r="Q3139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13">
        <f t="shared" si="294"/>
        <v>42807.885057870371</v>
      </c>
      <c r="T3139" s="13">
        <f t="shared" si="295"/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6"/>
        <v>0</v>
      </c>
      <c r="P3140" s="8" t="e">
        <f t="shared" si="297"/>
        <v>#DIV/0!</v>
      </c>
      <c r="Q3140" t="str">
        <f t="shared" si="298"/>
        <v>theater</v>
      </c>
      <c r="R3140" t="str">
        <f t="shared" si="299"/>
        <v>plays</v>
      </c>
      <c r="S3140" s="13">
        <f t="shared" si="294"/>
        <v>42809.645914351851</v>
      </c>
      <c r="T3140" s="13">
        <f t="shared" si="295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6"/>
        <v>5.3999999999999999E-2</v>
      </c>
      <c r="P3141" s="8">
        <f t="shared" si="297"/>
        <v>450</v>
      </c>
      <c r="Q3141" t="str">
        <f t="shared" si="298"/>
        <v>theater</v>
      </c>
      <c r="R3141" t="str">
        <f t="shared" si="299"/>
        <v>plays</v>
      </c>
      <c r="S3141" s="13">
        <f t="shared" si="294"/>
        <v>42785.270370370374</v>
      </c>
      <c r="T3141" s="13">
        <f t="shared" si="295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6"/>
        <v>9.5999999999999992E-3</v>
      </c>
      <c r="P3142" s="8">
        <f t="shared" si="297"/>
        <v>24</v>
      </c>
      <c r="Q3142" t="str">
        <f t="shared" si="298"/>
        <v>theater</v>
      </c>
      <c r="R3142" t="str">
        <f t="shared" si="299"/>
        <v>plays</v>
      </c>
      <c r="S3142" s="13">
        <f t="shared" si="294"/>
        <v>42802.718784722223</v>
      </c>
      <c r="T3142" s="13">
        <f t="shared" si="295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6"/>
        <v>0.51600000000000001</v>
      </c>
      <c r="P3143" s="8">
        <f t="shared" si="297"/>
        <v>32.25</v>
      </c>
      <c r="Q3143" t="str">
        <f t="shared" si="298"/>
        <v>theater</v>
      </c>
      <c r="R3143" t="str">
        <f t="shared" si="299"/>
        <v>plays</v>
      </c>
      <c r="S3143" s="13">
        <f t="shared" si="294"/>
        <v>42800.753333333334</v>
      </c>
      <c r="T3143" s="13">
        <f t="shared" si="295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6"/>
        <v>1.6363636363636365E-2</v>
      </c>
      <c r="P3144" s="8">
        <f t="shared" si="297"/>
        <v>15</v>
      </c>
      <c r="Q3144" t="str">
        <f t="shared" si="298"/>
        <v>theater</v>
      </c>
      <c r="R3144" t="str">
        <f t="shared" si="299"/>
        <v>plays</v>
      </c>
      <c r="S3144" s="13">
        <f t="shared" si="294"/>
        <v>42783.513182870374</v>
      </c>
      <c r="T3144" s="13">
        <f t="shared" si="295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6"/>
        <v>0</v>
      </c>
      <c r="P3145" s="8" t="e">
        <f t="shared" si="297"/>
        <v>#DIV/0!</v>
      </c>
      <c r="Q3145" t="str">
        <f t="shared" si="298"/>
        <v>theater</v>
      </c>
      <c r="R3145" t="str">
        <f t="shared" si="299"/>
        <v>plays</v>
      </c>
      <c r="S3145" s="13">
        <f t="shared" si="294"/>
        <v>42808.358287037037</v>
      </c>
      <c r="T3145" s="13">
        <f t="shared" si="295"/>
        <v>42834.358287037037</v>
      </c>
    </row>
    <row r="3146" spans="1:20" ht="43.2" x14ac:dyDescent="0.55000000000000004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6"/>
        <v>0.754</v>
      </c>
      <c r="P3146" s="8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3">
        <f t="shared" si="294"/>
        <v>42796.538275462968</v>
      </c>
      <c r="T3146" s="13">
        <f t="shared" si="295"/>
        <v>42813.25</v>
      </c>
    </row>
    <row r="3147" spans="1:20" ht="28.8" x14ac:dyDescent="0.55000000000000004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6"/>
        <v>0</v>
      </c>
      <c r="P3147" s="8" t="e">
        <f t="shared" si="297"/>
        <v>#DIV/0!</v>
      </c>
      <c r="Q3147" t="str">
        <f t="shared" si="298"/>
        <v>theater</v>
      </c>
      <c r="R3147" t="str">
        <f t="shared" si="299"/>
        <v>plays</v>
      </c>
      <c r="S3147" s="13">
        <f t="shared" si="294"/>
        <v>42762.040902777779</v>
      </c>
      <c r="T3147" s="13">
        <f t="shared" si="295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6"/>
        <v>0.105</v>
      </c>
      <c r="P3148" s="8">
        <f t="shared" si="297"/>
        <v>437.5</v>
      </c>
      <c r="Q3148" t="str">
        <f t="shared" si="298"/>
        <v>theater</v>
      </c>
      <c r="R3148" t="str">
        <f t="shared" si="299"/>
        <v>plays</v>
      </c>
      <c r="S3148" s="13">
        <f t="shared" si="294"/>
        <v>42796.682476851856</v>
      </c>
      <c r="T3148" s="13">
        <f t="shared" si="295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6"/>
        <v>1.1752499999999999</v>
      </c>
      <c r="P3149" s="8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3">
        <f t="shared" si="294"/>
        <v>41909.969386574077</v>
      </c>
      <c r="T3149" s="13">
        <f t="shared" si="295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6"/>
        <v>1.3116666666666668</v>
      </c>
      <c r="P3150" s="8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3">
        <f t="shared" si="294"/>
        <v>41891.665324074071</v>
      </c>
      <c r="T3150" s="13">
        <f t="shared" si="295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6"/>
        <v>1.04</v>
      </c>
      <c r="P3151" s="8">
        <f t="shared" si="297"/>
        <v>52</v>
      </c>
      <c r="Q3151" t="str">
        <f t="shared" si="298"/>
        <v>theater</v>
      </c>
      <c r="R3151" t="str">
        <f t="shared" si="299"/>
        <v>plays</v>
      </c>
      <c r="S3151" s="13">
        <f t="shared" si="294"/>
        <v>41226.017361111109</v>
      </c>
      <c r="T3151" s="13">
        <f t="shared" si="295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6"/>
        <v>1.01</v>
      </c>
      <c r="P3152" s="8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3">
        <f t="shared" si="294"/>
        <v>40478.263923611114</v>
      </c>
      <c r="T3152" s="13">
        <f t="shared" si="295"/>
        <v>40568.166666666664</v>
      </c>
    </row>
    <row r="3153" spans="1:20" ht="28.8" x14ac:dyDescent="0.55000000000000004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6"/>
        <v>1.004</v>
      </c>
      <c r="P3153" s="8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3">
        <f t="shared" si="294"/>
        <v>41862.83997685185</v>
      </c>
      <c r="T3153" s="13">
        <f t="shared" si="295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6"/>
        <v>1.0595454545454546</v>
      </c>
      <c r="P3154" s="8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3">
        <f t="shared" si="294"/>
        <v>41550.867673611108</v>
      </c>
      <c r="T3154" s="13">
        <f t="shared" si="295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6"/>
        <v>3.3558333333333334</v>
      </c>
      <c r="P3155" s="8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3">
        <f t="shared" si="294"/>
        <v>40633.154363425929</v>
      </c>
      <c r="T3155" s="13">
        <f t="shared" si="295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6"/>
        <v>1.1292857142857142</v>
      </c>
      <c r="P3156" s="8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3">
        <f t="shared" si="294"/>
        <v>40970.875671296293</v>
      </c>
      <c r="T3156" s="13">
        <f t="shared" si="295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6"/>
        <v>1.885046</v>
      </c>
      <c r="P3157" s="8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3">
        <f t="shared" si="294"/>
        <v>41233.499131944445</v>
      </c>
      <c r="T3157" s="13">
        <f t="shared" si="295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6"/>
        <v>1.0181818181818181</v>
      </c>
      <c r="P3158" s="8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3">
        <f t="shared" si="294"/>
        <v>41026.953055555554</v>
      </c>
      <c r="T3158" s="13">
        <f t="shared" si="295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6"/>
        <v>1.01</v>
      </c>
      <c r="P3159" s="8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3">
        <f t="shared" si="294"/>
        <v>41829.788252314815</v>
      </c>
      <c r="T3159" s="13">
        <f t="shared" si="295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6"/>
        <v>1.1399999999999999</v>
      </c>
      <c r="P3160" s="8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3">
        <f t="shared" si="294"/>
        <v>41447.839722222219</v>
      </c>
      <c r="T3160" s="13">
        <f t="shared" si="295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6"/>
        <v>1.3348133333333334</v>
      </c>
      <c r="P3161" s="8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3">
        <f t="shared" si="294"/>
        <v>40884.066678240742</v>
      </c>
      <c r="T3161" s="13">
        <f t="shared" si="295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6"/>
        <v>1.0153333333333334</v>
      </c>
      <c r="P3162" s="8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3">
        <f t="shared" si="294"/>
        <v>41841.26489583333</v>
      </c>
      <c r="T3162" s="13">
        <f t="shared" si="295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6"/>
        <v>1.0509999999999999</v>
      </c>
      <c r="P3163" s="8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3">
        <f t="shared" si="294"/>
        <v>41897.536134259259</v>
      </c>
      <c r="T3163" s="13">
        <f t="shared" si="295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6"/>
        <v>1.2715000000000001</v>
      </c>
      <c r="P3164" s="8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3">
        <f t="shared" si="294"/>
        <v>41799.685902777775</v>
      </c>
      <c r="T3164" s="13">
        <f t="shared" si="295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6"/>
        <v>1.1115384615384616</v>
      </c>
      <c r="P3165" s="8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3">
        <f t="shared" si="294"/>
        <v>41775.753761574073</v>
      </c>
      <c r="T3165" s="13">
        <f t="shared" si="295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6"/>
        <v>1.0676000000000001</v>
      </c>
      <c r="P3166" s="8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3">
        <f t="shared" si="294"/>
        <v>41766.80572916667</v>
      </c>
      <c r="T3166" s="13">
        <f t="shared" si="295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6"/>
        <v>1.6266666666666667</v>
      </c>
      <c r="P3167" s="8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3">
        <f t="shared" si="294"/>
        <v>40644.159259259257</v>
      </c>
      <c r="T3167" s="13">
        <f t="shared" si="295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6"/>
        <v>1.6022808571428573</v>
      </c>
      <c r="P3168" s="8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3">
        <f t="shared" si="294"/>
        <v>41940.69158564815</v>
      </c>
      <c r="T3168" s="13">
        <f t="shared" si="295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6"/>
        <v>1.1616666666666666</v>
      </c>
      <c r="P3169" s="8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3">
        <f t="shared" si="294"/>
        <v>41839.175706018519</v>
      </c>
      <c r="T3169" s="13">
        <f t="shared" si="295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6"/>
        <v>1.242</v>
      </c>
      <c r="P3170" s="8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3">
        <f t="shared" si="294"/>
        <v>41772.105937500004</v>
      </c>
      <c r="T3170" s="13">
        <f t="shared" si="295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6"/>
        <v>1.030125</v>
      </c>
      <c r="P3171" s="8">
        <f t="shared" si="297"/>
        <v>100.5</v>
      </c>
      <c r="Q3171" t="str">
        <f t="shared" si="298"/>
        <v>theater</v>
      </c>
      <c r="R3171" t="str">
        <f t="shared" si="299"/>
        <v>plays</v>
      </c>
      <c r="S3171" s="13">
        <f t="shared" si="294"/>
        <v>41591.737974537034</v>
      </c>
      <c r="T3171" s="13">
        <f t="shared" si="295"/>
        <v>41621.207638888889</v>
      </c>
    </row>
    <row r="3172" spans="1:20" ht="28.8" x14ac:dyDescent="0.55000000000000004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6"/>
        <v>1.1225000000000001</v>
      </c>
      <c r="P3172" s="8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3">
        <f t="shared" si="294"/>
        <v>41789.080370370371</v>
      </c>
      <c r="T3172" s="13">
        <f t="shared" si="295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6"/>
        <v>1.0881428571428571</v>
      </c>
      <c r="P3173" s="8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3">
        <f t="shared" si="294"/>
        <v>42466.608310185184</v>
      </c>
      <c r="T3173" s="13">
        <f t="shared" si="295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6"/>
        <v>1.1499999999999999</v>
      </c>
      <c r="P3174" s="8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3">
        <f t="shared" si="294"/>
        <v>40923.729953703703</v>
      </c>
      <c r="T3174" s="13">
        <f t="shared" si="295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6"/>
        <v>1.03</v>
      </c>
      <c r="P3175" s="8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3">
        <f t="shared" si="294"/>
        <v>41878.878379629627</v>
      </c>
      <c r="T3175" s="13">
        <f t="shared" si="295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6"/>
        <v>1.0113333333333334</v>
      </c>
      <c r="P3176" s="8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3">
        <f t="shared" si="294"/>
        <v>41862.864675925928</v>
      </c>
      <c r="T3176" s="13">
        <f t="shared" si="295"/>
        <v>41876.864675925928</v>
      </c>
    </row>
    <row r="3177" spans="1:20" ht="43.2" x14ac:dyDescent="0.55000000000000004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6"/>
        <v>1.0955999999999999</v>
      </c>
      <c r="P3177" s="8">
        <f t="shared" si="297"/>
        <v>91.3</v>
      </c>
      <c r="Q3177" t="str">
        <f t="shared" si="298"/>
        <v>theater</v>
      </c>
      <c r="R3177" t="str">
        <f t="shared" si="299"/>
        <v>plays</v>
      </c>
      <c r="S3177" s="13">
        <f t="shared" si="294"/>
        <v>40531.886886574073</v>
      </c>
      <c r="T3177" s="13">
        <f t="shared" si="295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6"/>
        <v>1.148421052631579</v>
      </c>
      <c r="P3178" s="8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3">
        <f t="shared" si="294"/>
        <v>41477.930914351848</v>
      </c>
      <c r="T3178" s="13">
        <f t="shared" si="295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6"/>
        <v>1.1739999999999999</v>
      </c>
      <c r="P3179" s="8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3">
        <f t="shared" si="294"/>
        <v>41781.666770833333</v>
      </c>
      <c r="T3179" s="13">
        <f t="shared" si="295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6"/>
        <v>1.7173333333333334</v>
      </c>
      <c r="P3180" s="8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3">
        <f t="shared" si="294"/>
        <v>41806.605034722219</v>
      </c>
      <c r="T3180" s="13">
        <f t="shared" si="295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6"/>
        <v>1.1416238095238094</v>
      </c>
      <c r="P3181" s="8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3">
        <f t="shared" si="294"/>
        <v>41375.702210648145</v>
      </c>
      <c r="T3181" s="13">
        <f t="shared" si="295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6"/>
        <v>1.1975</v>
      </c>
      <c r="P3182" s="8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3">
        <f t="shared" si="294"/>
        <v>41780.412604166668</v>
      </c>
      <c r="T3182" s="13">
        <f t="shared" si="295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6"/>
        <v>1.0900000000000001</v>
      </c>
      <c r="P3183" s="8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3">
        <f t="shared" si="294"/>
        <v>41779.310034722221</v>
      </c>
      <c r="T3183" s="13">
        <f t="shared" si="295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6"/>
        <v>1.0088571428571429</v>
      </c>
      <c r="P3184" s="8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3">
        <f t="shared" si="294"/>
        <v>40883.949317129627</v>
      </c>
      <c r="T3184" s="13">
        <f t="shared" si="295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6"/>
        <v>1.0900000000000001</v>
      </c>
      <c r="P3185" s="8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3">
        <f t="shared" si="294"/>
        <v>41491.79478009259</v>
      </c>
      <c r="T3185" s="13">
        <f t="shared" si="295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6"/>
        <v>1.0720930232558139</v>
      </c>
      <c r="P3186" s="8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3">
        <f t="shared" si="294"/>
        <v>41791.993414351848</v>
      </c>
      <c r="T3186" s="13">
        <f t="shared" si="295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6"/>
        <v>1</v>
      </c>
      <c r="P3187" s="8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3">
        <f t="shared" si="294"/>
        <v>41829.977326388893</v>
      </c>
      <c r="T3187" s="13">
        <f t="shared" si="295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6"/>
        <v>1.0218750000000001</v>
      </c>
      <c r="P3188" s="8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3">
        <f t="shared" si="294"/>
        <v>41868.924050925925</v>
      </c>
      <c r="T3188" s="13">
        <f t="shared" si="295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6"/>
        <v>1.1629333333333334</v>
      </c>
      <c r="P3189" s="8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3">
        <f t="shared" si="294"/>
        <v>41835.666354166664</v>
      </c>
      <c r="T3189" s="13">
        <f t="shared" si="295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6"/>
        <v>0.65</v>
      </c>
      <c r="P3190" s="8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3">
        <f t="shared" si="294"/>
        <v>42144.415532407409</v>
      </c>
      <c r="T3190" s="13">
        <f t="shared" si="295"/>
        <v>42165.415532407409</v>
      </c>
    </row>
    <row r="3191" spans="1:20" ht="43.2" x14ac:dyDescent="0.55000000000000004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6"/>
        <v>0.12327272727272727</v>
      </c>
      <c r="P3191" s="8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3">
        <f t="shared" si="294"/>
        <v>42118.346435185187</v>
      </c>
      <c r="T3191" s="13">
        <f t="shared" si="295"/>
        <v>42148.346435185187</v>
      </c>
    </row>
    <row r="3192" spans="1:20" ht="28.8" x14ac:dyDescent="0.55000000000000004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6"/>
        <v>0</v>
      </c>
      <c r="P3192" s="8" t="e">
        <f t="shared" si="297"/>
        <v>#DIV/0!</v>
      </c>
      <c r="Q3192" t="str">
        <f t="shared" si="298"/>
        <v>theater</v>
      </c>
      <c r="R3192" t="str">
        <f t="shared" si="299"/>
        <v>musical</v>
      </c>
      <c r="S3192" s="13">
        <f t="shared" si="294"/>
        <v>42683.151331018518</v>
      </c>
      <c r="T3192" s="13">
        <f t="shared" si="295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6"/>
        <v>4.0266666666666666E-2</v>
      </c>
      <c r="P3193" s="8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3">
        <f t="shared" si="294"/>
        <v>42538.755428240736</v>
      </c>
      <c r="T3193" s="13">
        <f t="shared" si="295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6"/>
        <v>1.0200000000000001E-2</v>
      </c>
      <c r="P3194" s="8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3">
        <f t="shared" si="294"/>
        <v>42018.94049768518</v>
      </c>
      <c r="T3194" s="13">
        <f t="shared" si="295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6"/>
        <v>0.1174</v>
      </c>
      <c r="P3195" s="8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3">
        <f t="shared" si="294"/>
        <v>42010.968240740738</v>
      </c>
      <c r="T3195" s="13">
        <f t="shared" si="295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6"/>
        <v>0</v>
      </c>
      <c r="P3196" s="8" t="e">
        <f t="shared" si="297"/>
        <v>#DIV/0!</v>
      </c>
      <c r="Q3196" t="str">
        <f t="shared" si="298"/>
        <v>theater</v>
      </c>
      <c r="R3196" t="str">
        <f t="shared" si="299"/>
        <v>musical</v>
      </c>
      <c r="S3196" s="13">
        <f t="shared" si="294"/>
        <v>42182.062476851846</v>
      </c>
      <c r="T3196" s="13">
        <f t="shared" si="295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6"/>
        <v>0.59142857142857141</v>
      </c>
      <c r="P3197" s="8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3">
        <f t="shared" si="294"/>
        <v>42017.594236111108</v>
      </c>
      <c r="T3197" s="13">
        <f t="shared" si="295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6"/>
        <v>5.9999999999999995E-4</v>
      </c>
      <c r="P3198" s="8">
        <f t="shared" si="297"/>
        <v>300</v>
      </c>
      <c r="Q3198" t="str">
        <f t="shared" si="298"/>
        <v>theater</v>
      </c>
      <c r="R3198" t="str">
        <f t="shared" si="299"/>
        <v>musical</v>
      </c>
      <c r="S3198" s="13">
        <f t="shared" si="294"/>
        <v>42157.598090277781</v>
      </c>
      <c r="T3198" s="13">
        <f t="shared" si="295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6"/>
        <v>0.1145</v>
      </c>
      <c r="P3199" s="8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3">
        <f t="shared" si="294"/>
        <v>42009.493263888886</v>
      </c>
      <c r="T3199" s="13">
        <f t="shared" si="295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6"/>
        <v>3.6666666666666666E-3</v>
      </c>
      <c r="P3200" s="8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3">
        <f t="shared" si="294"/>
        <v>42013.424502314811</v>
      </c>
      <c r="T3200" s="13">
        <f t="shared" si="295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6"/>
        <v>0.52159999999999995</v>
      </c>
      <c r="P3201" s="8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3">
        <f t="shared" si="294"/>
        <v>41858.761782407404</v>
      </c>
      <c r="T3201" s="13">
        <f t="shared" si="295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6"/>
        <v>2.0000000000000002E-5</v>
      </c>
      <c r="P3202" s="8">
        <f t="shared" si="297"/>
        <v>1</v>
      </c>
      <c r="Q3202" t="str">
        <f t="shared" si="298"/>
        <v>theater</v>
      </c>
      <c r="R3202" t="str">
        <f t="shared" si="299"/>
        <v>musical</v>
      </c>
      <c r="S3202" s="13">
        <f t="shared" ref="S3202:S3265" si="300">(((J3202/60)/60)/24)+DATE(1970,1,1)</f>
        <v>42460.320613425924</v>
      </c>
      <c r="T3202" s="13">
        <f t="shared" ref="T3202:T3265" si="301">(((I3202/60)/60)/24)+DATE(1970,1,1)</f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2">E3203/D3203</f>
        <v>1.2500000000000001E-2</v>
      </c>
      <c r="P3203" s="8">
        <f t="shared" ref="P3203:P3266" si="303">E3203/L3203</f>
        <v>12.5</v>
      </c>
      <c r="Q320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13">
        <f t="shared" si="300"/>
        <v>41861.767094907409</v>
      </c>
      <c r="T3203" s="13">
        <f t="shared" si="301"/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2"/>
        <v>0.54520000000000002</v>
      </c>
      <c r="P3204" s="8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3">
        <f t="shared" si="300"/>
        <v>42293.853541666671</v>
      </c>
      <c r="T3204" s="13">
        <f t="shared" si="301"/>
        <v>42352.249305555553</v>
      </c>
    </row>
    <row r="3205" spans="1:20" ht="28.8" x14ac:dyDescent="0.55000000000000004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2"/>
        <v>0.25</v>
      </c>
      <c r="P3205" s="8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3">
        <f t="shared" si="300"/>
        <v>42242.988680555558</v>
      </c>
      <c r="T3205" s="13">
        <f t="shared" si="301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2"/>
        <v>0</v>
      </c>
      <c r="P3206" s="8" t="e">
        <f t="shared" si="303"/>
        <v>#DIV/0!</v>
      </c>
      <c r="Q3206" t="str">
        <f t="shared" si="304"/>
        <v>theater</v>
      </c>
      <c r="R3206" t="str">
        <f t="shared" si="305"/>
        <v>musical</v>
      </c>
      <c r="S3206" s="13">
        <f t="shared" si="300"/>
        <v>42172.686099537037</v>
      </c>
      <c r="T3206" s="13">
        <f t="shared" si="301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2"/>
        <v>3.4125000000000003E-2</v>
      </c>
      <c r="P3207" s="8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3">
        <f t="shared" si="300"/>
        <v>42095.374675925923</v>
      </c>
      <c r="T3207" s="13">
        <f t="shared" si="301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2"/>
        <v>0</v>
      </c>
      <c r="P3208" s="8" t="e">
        <f t="shared" si="303"/>
        <v>#DIV/0!</v>
      </c>
      <c r="Q3208" t="str">
        <f t="shared" si="304"/>
        <v>theater</v>
      </c>
      <c r="R3208" t="str">
        <f t="shared" si="305"/>
        <v>musical</v>
      </c>
      <c r="S3208" s="13">
        <f t="shared" si="300"/>
        <v>42236.276053240741</v>
      </c>
      <c r="T3208" s="13">
        <f t="shared" si="301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2"/>
        <v>0.46363636363636362</v>
      </c>
      <c r="P3209" s="8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3">
        <f t="shared" si="300"/>
        <v>42057.277858796297</v>
      </c>
      <c r="T3209" s="13">
        <f t="shared" si="301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2"/>
        <v>1.0349999999999999</v>
      </c>
      <c r="P3210" s="8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3">
        <f t="shared" si="300"/>
        <v>41827.605057870373</v>
      </c>
      <c r="T3210" s="13">
        <f t="shared" si="301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2"/>
        <v>1.1932315789473684</v>
      </c>
      <c r="P3211" s="8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3">
        <f t="shared" si="300"/>
        <v>41778.637245370373</v>
      </c>
      <c r="T3211" s="13">
        <f t="shared" si="301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2"/>
        <v>1.2576666666666667</v>
      </c>
      <c r="P3212" s="8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3">
        <f t="shared" si="300"/>
        <v>41013.936562499999</v>
      </c>
      <c r="T3212" s="13">
        <f t="shared" si="301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2"/>
        <v>1.1974347826086957</v>
      </c>
      <c r="P3213" s="8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3">
        <f t="shared" si="300"/>
        <v>41834.586574074077</v>
      </c>
      <c r="T3213" s="13">
        <f t="shared" si="301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2"/>
        <v>1.2625</v>
      </c>
      <c r="P3214" s="8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3">
        <f t="shared" si="300"/>
        <v>41829.795729166668</v>
      </c>
      <c r="T3214" s="13">
        <f t="shared" si="301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2"/>
        <v>1.0011666666666668</v>
      </c>
      <c r="P3215" s="8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3">
        <f t="shared" si="300"/>
        <v>42171.763414351852</v>
      </c>
      <c r="T3215" s="13">
        <f t="shared" si="301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2"/>
        <v>1.0213333333333334</v>
      </c>
      <c r="P3216" s="8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3">
        <f t="shared" si="300"/>
        <v>42337.792511574073</v>
      </c>
      <c r="T3216" s="13">
        <f t="shared" si="301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2"/>
        <v>1.0035142857142858</v>
      </c>
      <c r="P3217" s="8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3">
        <f t="shared" si="300"/>
        <v>42219.665173611109</v>
      </c>
      <c r="T3217" s="13">
        <f t="shared" si="301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2"/>
        <v>1.0004999999999999</v>
      </c>
      <c r="P3218" s="8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3">
        <f t="shared" si="300"/>
        <v>42165.462627314817</v>
      </c>
      <c r="T3218" s="13">
        <f t="shared" si="301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2"/>
        <v>1.1602222222222223</v>
      </c>
      <c r="P3219" s="8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3">
        <f t="shared" si="300"/>
        <v>42648.546111111107</v>
      </c>
      <c r="T3219" s="13">
        <f t="shared" si="301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2"/>
        <v>1.0209999999999999</v>
      </c>
      <c r="P3220" s="8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3">
        <f t="shared" si="300"/>
        <v>41971.002152777779</v>
      </c>
      <c r="T3220" s="13">
        <f t="shared" si="301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2"/>
        <v>1.0011000000000001</v>
      </c>
      <c r="P3221" s="8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3">
        <f t="shared" si="300"/>
        <v>42050.983182870375</v>
      </c>
      <c r="T3221" s="13">
        <f t="shared" si="301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2"/>
        <v>1.0084</v>
      </c>
      <c r="P3222" s="8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3">
        <f t="shared" si="300"/>
        <v>42772.833379629628</v>
      </c>
      <c r="T3222" s="13">
        <f t="shared" si="301"/>
        <v>42806.875</v>
      </c>
    </row>
    <row r="3223" spans="1:20" ht="43.2" x14ac:dyDescent="0.55000000000000004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2"/>
        <v>1.0342499999999999</v>
      </c>
      <c r="P3223" s="8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3">
        <f t="shared" si="300"/>
        <v>42155.696793981479</v>
      </c>
      <c r="T3223" s="13">
        <f t="shared" si="301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2"/>
        <v>1.248</v>
      </c>
      <c r="P3224" s="8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3">
        <f t="shared" si="300"/>
        <v>42270.582141203704</v>
      </c>
      <c r="T3224" s="13">
        <f t="shared" si="301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2"/>
        <v>1.0951612903225807</v>
      </c>
      <c r="P3225" s="8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3">
        <f t="shared" si="300"/>
        <v>42206.835370370376</v>
      </c>
      <c r="T3225" s="13">
        <f t="shared" si="301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2"/>
        <v>1.0203333333333333</v>
      </c>
      <c r="P3226" s="8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3">
        <f t="shared" si="300"/>
        <v>42697.850844907407</v>
      </c>
      <c r="T3226" s="13">
        <f t="shared" si="301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2"/>
        <v>1.0235000000000001</v>
      </c>
      <c r="P3227" s="8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3">
        <f t="shared" si="300"/>
        <v>42503.559467592597</v>
      </c>
      <c r="T3227" s="13">
        <f t="shared" si="301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2"/>
        <v>1.0416666666666667</v>
      </c>
      <c r="P3228" s="8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3">
        <f t="shared" si="300"/>
        <v>42277.583472222221</v>
      </c>
      <c r="T3228" s="13">
        <f t="shared" si="301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2"/>
        <v>1.25</v>
      </c>
      <c r="P3229" s="8">
        <f t="shared" si="303"/>
        <v>50</v>
      </c>
      <c r="Q3229" t="str">
        <f t="shared" si="304"/>
        <v>theater</v>
      </c>
      <c r="R3229" t="str">
        <f t="shared" si="305"/>
        <v>plays</v>
      </c>
      <c r="S3229" s="13">
        <f t="shared" si="300"/>
        <v>42722.882361111115</v>
      </c>
      <c r="T3229" s="13">
        <f t="shared" si="301"/>
        <v>42752.882361111115</v>
      </c>
    </row>
    <row r="3230" spans="1:20" x14ac:dyDescent="0.55000000000000004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2"/>
        <v>1.0234285714285714</v>
      </c>
      <c r="P3230" s="8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3">
        <f t="shared" si="300"/>
        <v>42323.70930555556</v>
      </c>
      <c r="T3230" s="13">
        <f t="shared" si="301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2"/>
        <v>1.0786500000000001</v>
      </c>
      <c r="P3231" s="8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3">
        <f t="shared" si="300"/>
        <v>41933.291643518518</v>
      </c>
      <c r="T3231" s="13">
        <f t="shared" si="301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2"/>
        <v>1.0988461538461538</v>
      </c>
      <c r="P3232" s="8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3">
        <f t="shared" si="300"/>
        <v>41898.168125000004</v>
      </c>
      <c r="T3232" s="13">
        <f t="shared" si="301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2"/>
        <v>1.61</v>
      </c>
      <c r="P3233" s="8">
        <f t="shared" si="303"/>
        <v>57.5</v>
      </c>
      <c r="Q3233" t="str">
        <f t="shared" si="304"/>
        <v>theater</v>
      </c>
      <c r="R3233" t="str">
        <f t="shared" si="305"/>
        <v>plays</v>
      </c>
      <c r="S3233" s="13">
        <f t="shared" si="300"/>
        <v>42446.943831018521</v>
      </c>
      <c r="T3233" s="13">
        <f t="shared" si="301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2"/>
        <v>1.3120000000000001</v>
      </c>
      <c r="P3234" s="8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3">
        <f t="shared" si="300"/>
        <v>42463.81385416667</v>
      </c>
      <c r="T3234" s="13">
        <f t="shared" si="301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2"/>
        <v>1.1879999999999999</v>
      </c>
      <c r="P3235" s="8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3">
        <f t="shared" si="300"/>
        <v>42766.805034722223</v>
      </c>
      <c r="T3235" s="13">
        <f t="shared" si="301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2"/>
        <v>1.0039275000000001</v>
      </c>
      <c r="P3236" s="8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3">
        <f t="shared" si="300"/>
        <v>42734.789444444439</v>
      </c>
      <c r="T3236" s="13">
        <f t="shared" si="301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2"/>
        <v>1.0320666666666667</v>
      </c>
      <c r="P3237" s="8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3">
        <f t="shared" si="300"/>
        <v>42522.347812499997</v>
      </c>
      <c r="T3237" s="13">
        <f t="shared" si="301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2"/>
        <v>1.006</v>
      </c>
      <c r="P3238" s="8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3">
        <f t="shared" si="300"/>
        <v>42702.917048611111</v>
      </c>
      <c r="T3238" s="13">
        <f t="shared" si="301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2"/>
        <v>1.0078754285714286</v>
      </c>
      <c r="P3239" s="8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3">
        <f t="shared" si="300"/>
        <v>42252.474351851852</v>
      </c>
      <c r="T3239" s="13">
        <f t="shared" si="301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2"/>
        <v>1.1232142857142857</v>
      </c>
      <c r="P3240" s="8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3">
        <f t="shared" si="300"/>
        <v>42156.510393518518</v>
      </c>
      <c r="T3240" s="13">
        <f t="shared" si="301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2"/>
        <v>1.0591914022517912</v>
      </c>
      <c r="P3241" s="8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3">
        <f t="shared" si="300"/>
        <v>42278.089039351849</v>
      </c>
      <c r="T3241" s="13">
        <f t="shared" si="301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2"/>
        <v>1.0056666666666667</v>
      </c>
      <c r="P3242" s="8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3">
        <f t="shared" si="300"/>
        <v>42754.693842592591</v>
      </c>
      <c r="T3242" s="13">
        <f t="shared" si="301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2"/>
        <v>1.1530588235294117</v>
      </c>
      <c r="P3243" s="8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3">
        <f t="shared" si="300"/>
        <v>41893.324884259258</v>
      </c>
      <c r="T3243" s="13">
        <f t="shared" si="301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2"/>
        <v>1.273042</v>
      </c>
      <c r="P3244" s="8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3">
        <f t="shared" si="300"/>
        <v>41871.755694444444</v>
      </c>
      <c r="T3244" s="13">
        <f t="shared" si="301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2"/>
        <v>1.028375</v>
      </c>
      <c r="P3245" s="8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3">
        <f t="shared" si="300"/>
        <v>42262.096782407403</v>
      </c>
      <c r="T3245" s="13">
        <f t="shared" si="301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2"/>
        <v>1.0293749999999999</v>
      </c>
      <c r="P3246" s="8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3">
        <f t="shared" si="300"/>
        <v>42675.694236111114</v>
      </c>
      <c r="T3246" s="13">
        <f t="shared" si="301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2"/>
        <v>1.043047619047619</v>
      </c>
      <c r="P3247" s="8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3">
        <f t="shared" si="300"/>
        <v>42135.60020833333</v>
      </c>
      <c r="T3247" s="13">
        <f t="shared" si="301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2"/>
        <v>1.1122000000000001</v>
      </c>
      <c r="P3248" s="8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3">
        <f t="shared" si="300"/>
        <v>42230.472222222219</v>
      </c>
      <c r="T3248" s="13">
        <f t="shared" si="301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2"/>
        <v>1.0586</v>
      </c>
      <c r="P3249" s="8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3">
        <f t="shared" si="300"/>
        <v>42167.434166666666</v>
      </c>
      <c r="T3249" s="13">
        <f t="shared" si="301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2"/>
        <v>1.0079166666666666</v>
      </c>
      <c r="P3250" s="8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3">
        <f t="shared" si="300"/>
        <v>42068.888391203705</v>
      </c>
      <c r="T3250" s="13">
        <f t="shared" si="301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2"/>
        <v>1.0492727272727274</v>
      </c>
      <c r="P3251" s="8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3">
        <f t="shared" si="300"/>
        <v>42145.746689814812</v>
      </c>
      <c r="T3251" s="13">
        <f t="shared" si="301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2"/>
        <v>1.01552</v>
      </c>
      <c r="P3252" s="8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3">
        <f t="shared" si="300"/>
        <v>41918.742175925923</v>
      </c>
      <c r="T3252" s="13">
        <f t="shared" si="301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2"/>
        <v>1.1073333333333333</v>
      </c>
      <c r="P3253" s="8">
        <f t="shared" si="303"/>
        <v>83.05</v>
      </c>
      <c r="Q3253" t="str">
        <f t="shared" si="304"/>
        <v>theater</v>
      </c>
      <c r="R3253" t="str">
        <f t="shared" si="305"/>
        <v>plays</v>
      </c>
      <c r="S3253" s="13">
        <f t="shared" si="300"/>
        <v>42146.731087962966</v>
      </c>
      <c r="T3253" s="13">
        <f t="shared" si="301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2"/>
        <v>1.2782222222222221</v>
      </c>
      <c r="P3254" s="8">
        <f t="shared" si="303"/>
        <v>57.52</v>
      </c>
      <c r="Q3254" t="str">
        <f t="shared" si="304"/>
        <v>theater</v>
      </c>
      <c r="R3254" t="str">
        <f t="shared" si="305"/>
        <v>plays</v>
      </c>
      <c r="S3254" s="13">
        <f t="shared" si="300"/>
        <v>42590.472685185188</v>
      </c>
      <c r="T3254" s="13">
        <f t="shared" si="301"/>
        <v>42620.472685185188</v>
      </c>
    </row>
    <row r="3255" spans="1:20" ht="28.8" x14ac:dyDescent="0.55000000000000004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2"/>
        <v>1.0182500000000001</v>
      </c>
      <c r="P3255" s="8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3">
        <f t="shared" si="300"/>
        <v>42602.576712962968</v>
      </c>
      <c r="T3255" s="13">
        <f t="shared" si="301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2"/>
        <v>1.012576923076923</v>
      </c>
      <c r="P3256" s="8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3">
        <f t="shared" si="300"/>
        <v>42059.085752314815</v>
      </c>
      <c r="T3256" s="13">
        <f t="shared" si="301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2"/>
        <v>1.75</v>
      </c>
      <c r="P3257" s="8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3">
        <f t="shared" si="300"/>
        <v>41889.768229166664</v>
      </c>
      <c r="T3257" s="13">
        <f t="shared" si="301"/>
        <v>41919.768229166664</v>
      </c>
    </row>
    <row r="3258" spans="1:20" ht="28.8" x14ac:dyDescent="0.55000000000000004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2"/>
        <v>1.2806</v>
      </c>
      <c r="P3258" s="8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3">
        <f t="shared" si="300"/>
        <v>42144.573807870373</v>
      </c>
      <c r="T3258" s="13">
        <f t="shared" si="301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2"/>
        <v>1.0629949999999999</v>
      </c>
      <c r="P3259" s="8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3">
        <f t="shared" si="300"/>
        <v>42758.559629629628</v>
      </c>
      <c r="T3259" s="13">
        <f t="shared" si="301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2"/>
        <v>1.052142857142857</v>
      </c>
      <c r="P3260" s="8">
        <f t="shared" si="303"/>
        <v>98.2</v>
      </c>
      <c r="Q3260" t="str">
        <f t="shared" si="304"/>
        <v>theater</v>
      </c>
      <c r="R3260" t="str">
        <f t="shared" si="305"/>
        <v>plays</v>
      </c>
      <c r="S3260" s="13">
        <f t="shared" si="300"/>
        <v>41982.887280092589</v>
      </c>
      <c r="T3260" s="13">
        <f t="shared" si="301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2"/>
        <v>1.0616782608695652</v>
      </c>
      <c r="P3261" s="8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3">
        <f t="shared" si="300"/>
        <v>42614.760937500003</v>
      </c>
      <c r="T3261" s="13">
        <f t="shared" si="301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2"/>
        <v>1.0924</v>
      </c>
      <c r="P3262" s="8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3">
        <f t="shared" si="300"/>
        <v>42303.672662037032</v>
      </c>
      <c r="T3262" s="13">
        <f t="shared" si="301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2"/>
        <v>1.0045454545454546</v>
      </c>
      <c r="P3263" s="8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3">
        <f t="shared" si="300"/>
        <v>42171.725416666668</v>
      </c>
      <c r="T3263" s="13">
        <f t="shared" si="301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2"/>
        <v>1.0304098360655738</v>
      </c>
      <c r="P3264" s="8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3">
        <f t="shared" si="300"/>
        <v>41964.315532407403</v>
      </c>
      <c r="T3264" s="13">
        <f t="shared" si="301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2"/>
        <v>1.121664</v>
      </c>
      <c r="P3265" s="8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3">
        <f t="shared" si="300"/>
        <v>42284.516064814816</v>
      </c>
      <c r="T3265" s="13">
        <f t="shared" si="301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2"/>
        <v>1.03</v>
      </c>
      <c r="P3266" s="8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3">
        <f t="shared" ref="S3266:S3329" si="306">(((J3266/60)/60)/24)+DATE(1970,1,1)</f>
        <v>42016.800208333334</v>
      </c>
      <c r="T3266" s="13">
        <f t="shared" ref="T3266:T3329" si="307">(((I3266/60)/60)/24)+DATE(1970,1,1)</f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8">E3267/D3267</f>
        <v>1.64</v>
      </c>
      <c r="P3267" s="8">
        <f t="shared" ref="P3267:P3330" si="309">E3267/L3267</f>
        <v>70.285714285714292</v>
      </c>
      <c r="Q3267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13">
        <f t="shared" si="306"/>
        <v>42311.711979166663</v>
      </c>
      <c r="T3267" s="13">
        <f t="shared" si="307"/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8"/>
        <v>1.3128333333333333</v>
      </c>
      <c r="P3268" s="8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3">
        <f t="shared" si="306"/>
        <v>42136.536134259266</v>
      </c>
      <c r="T3268" s="13">
        <f t="shared" si="3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8"/>
        <v>1.0209999999999999</v>
      </c>
      <c r="P3269" s="8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3">
        <f t="shared" si="306"/>
        <v>42172.757638888885</v>
      </c>
      <c r="T3269" s="13">
        <f t="shared" si="3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8"/>
        <v>1.28</v>
      </c>
      <c r="P3270" s="8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3">
        <f t="shared" si="306"/>
        <v>42590.90425925926</v>
      </c>
      <c r="T3270" s="13">
        <f t="shared" si="3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8"/>
        <v>1.0149999999999999</v>
      </c>
      <c r="P3271" s="8">
        <f t="shared" si="309"/>
        <v>116</v>
      </c>
      <c r="Q3271" t="str">
        <f t="shared" si="310"/>
        <v>theater</v>
      </c>
      <c r="R3271" t="str">
        <f t="shared" si="311"/>
        <v>plays</v>
      </c>
      <c r="S3271" s="13">
        <f t="shared" si="306"/>
        <v>42137.395798611105</v>
      </c>
      <c r="T3271" s="13">
        <f t="shared" si="3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8"/>
        <v>1.0166666666666666</v>
      </c>
      <c r="P3272" s="8">
        <f t="shared" si="309"/>
        <v>61</v>
      </c>
      <c r="Q3272" t="str">
        <f t="shared" si="310"/>
        <v>theater</v>
      </c>
      <c r="R3272" t="str">
        <f t="shared" si="311"/>
        <v>plays</v>
      </c>
      <c r="S3272" s="13">
        <f t="shared" si="306"/>
        <v>42167.533159722225</v>
      </c>
      <c r="T3272" s="13">
        <f t="shared" si="3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8"/>
        <v>1.3</v>
      </c>
      <c r="P3273" s="8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3">
        <f t="shared" si="306"/>
        <v>41915.437210648146</v>
      </c>
      <c r="T3273" s="13">
        <f t="shared" si="3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8"/>
        <v>1.5443</v>
      </c>
      <c r="P3274" s="8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3">
        <f t="shared" si="306"/>
        <v>42284.500104166669</v>
      </c>
      <c r="T3274" s="13">
        <f t="shared" si="3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8"/>
        <v>1.0740000000000001</v>
      </c>
      <c r="P3275" s="8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3">
        <f t="shared" si="306"/>
        <v>42611.801412037035</v>
      </c>
      <c r="T3275" s="13">
        <f t="shared" si="3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8"/>
        <v>1.0132258064516129</v>
      </c>
      <c r="P3276" s="8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3">
        <f t="shared" si="306"/>
        <v>42400.704537037032</v>
      </c>
      <c r="T3276" s="13">
        <f t="shared" si="3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8"/>
        <v>1.0027777777777778</v>
      </c>
      <c r="P3277" s="8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3">
        <f t="shared" si="306"/>
        <v>42017.88045138889</v>
      </c>
      <c r="T3277" s="13">
        <f t="shared" si="3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8"/>
        <v>1.1684444444444444</v>
      </c>
      <c r="P3278" s="8">
        <f t="shared" si="309"/>
        <v>52.58</v>
      </c>
      <c r="Q3278" t="str">
        <f t="shared" si="310"/>
        <v>theater</v>
      </c>
      <c r="R3278" t="str">
        <f t="shared" si="311"/>
        <v>plays</v>
      </c>
      <c r="S3278" s="13">
        <f t="shared" si="306"/>
        <v>42426.949988425928</v>
      </c>
      <c r="T3278" s="13">
        <f t="shared" si="3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8"/>
        <v>1.0860000000000001</v>
      </c>
      <c r="P3279" s="8">
        <f t="shared" si="309"/>
        <v>54.3</v>
      </c>
      <c r="Q3279" t="str">
        <f t="shared" si="310"/>
        <v>theater</v>
      </c>
      <c r="R3279" t="str">
        <f t="shared" si="311"/>
        <v>plays</v>
      </c>
      <c r="S3279" s="13">
        <f t="shared" si="306"/>
        <v>41931.682939814818</v>
      </c>
      <c r="T3279" s="13">
        <f t="shared" si="3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8"/>
        <v>1.034</v>
      </c>
      <c r="P3280" s="8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3">
        <f t="shared" si="306"/>
        <v>42124.848414351851</v>
      </c>
      <c r="T3280" s="13">
        <f t="shared" si="3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8"/>
        <v>1.1427586206896552</v>
      </c>
      <c r="P3281" s="8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3">
        <f t="shared" si="306"/>
        <v>42431.102534722217</v>
      </c>
      <c r="T3281" s="13">
        <f t="shared" si="3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8"/>
        <v>1.03</v>
      </c>
      <c r="P3282" s="8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3">
        <f t="shared" si="306"/>
        <v>42121.756921296299</v>
      </c>
      <c r="T3282" s="13">
        <f t="shared" si="3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8"/>
        <v>1.216</v>
      </c>
      <c r="P3283" s="8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3">
        <f t="shared" si="306"/>
        <v>42219.019733796296</v>
      </c>
      <c r="T3283" s="13">
        <f t="shared" si="3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8"/>
        <v>1.026467741935484</v>
      </c>
      <c r="P3284" s="8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3">
        <f t="shared" si="306"/>
        <v>42445.19430555556</v>
      </c>
      <c r="T3284" s="13">
        <f t="shared" si="3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8"/>
        <v>1.0475000000000001</v>
      </c>
      <c r="P3285" s="8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3">
        <f t="shared" si="306"/>
        <v>42379.74418981481</v>
      </c>
      <c r="T3285" s="13">
        <f t="shared" si="3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8"/>
        <v>1.016</v>
      </c>
      <c r="P3286" s="8">
        <f t="shared" si="309"/>
        <v>203.2</v>
      </c>
      <c r="Q3286" t="str">
        <f t="shared" si="310"/>
        <v>theater</v>
      </c>
      <c r="R3286" t="str">
        <f t="shared" si="311"/>
        <v>plays</v>
      </c>
      <c r="S3286" s="13">
        <f t="shared" si="306"/>
        <v>42380.884872685187</v>
      </c>
      <c r="T3286" s="13">
        <f t="shared" si="3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8"/>
        <v>1.1210242048409682</v>
      </c>
      <c r="P3287" s="8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3">
        <f t="shared" si="306"/>
        <v>42762.942430555559</v>
      </c>
      <c r="T3287" s="13">
        <f t="shared" si="3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8"/>
        <v>1.0176666666666667</v>
      </c>
      <c r="P3288" s="8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3">
        <f t="shared" si="306"/>
        <v>42567.840069444443</v>
      </c>
      <c r="T3288" s="13">
        <f t="shared" si="3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8"/>
        <v>1</v>
      </c>
      <c r="P3289" s="8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3">
        <f t="shared" si="306"/>
        <v>42311.750324074077</v>
      </c>
      <c r="T3289" s="13">
        <f t="shared" si="3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8"/>
        <v>1.0026489999999999</v>
      </c>
      <c r="P3290" s="8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3">
        <f t="shared" si="306"/>
        <v>42505.774479166663</v>
      </c>
      <c r="T3290" s="13">
        <f t="shared" si="3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8"/>
        <v>1.3304200000000002</v>
      </c>
      <c r="P3291" s="8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3">
        <f t="shared" si="306"/>
        <v>42758.368078703701</v>
      </c>
      <c r="T3291" s="13">
        <f t="shared" si="307"/>
        <v>42786.368078703701</v>
      </c>
    </row>
    <row r="3292" spans="1:20" ht="57.6" x14ac:dyDescent="0.55000000000000004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8"/>
        <v>1.212</v>
      </c>
      <c r="P3292" s="8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3">
        <f t="shared" si="306"/>
        <v>42775.51494212963</v>
      </c>
      <c r="T3292" s="13">
        <f t="shared" si="3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8"/>
        <v>1.1399999999999999</v>
      </c>
      <c r="P3293" s="8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3">
        <f t="shared" si="306"/>
        <v>42232.702546296292</v>
      </c>
      <c r="T3293" s="13">
        <f t="shared" si="3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8"/>
        <v>2.8613861386138613</v>
      </c>
      <c r="P3294" s="8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3">
        <f t="shared" si="306"/>
        <v>42282.770231481481</v>
      </c>
      <c r="T3294" s="13">
        <f t="shared" si="307"/>
        <v>42342.811898148153</v>
      </c>
    </row>
    <row r="3295" spans="1:20" ht="43.2" x14ac:dyDescent="0.55000000000000004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8"/>
        <v>1.7044444444444444</v>
      </c>
      <c r="P3295" s="8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3">
        <f t="shared" si="306"/>
        <v>42768.425370370373</v>
      </c>
      <c r="T3295" s="13">
        <f t="shared" si="3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8"/>
        <v>1.1833333333333333</v>
      </c>
      <c r="P3296" s="8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3">
        <f t="shared" si="306"/>
        <v>42141.541134259256</v>
      </c>
      <c r="T3296" s="13">
        <f t="shared" si="3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8"/>
        <v>1.0285857142857142</v>
      </c>
      <c r="P3297" s="8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3">
        <f t="shared" si="306"/>
        <v>42609.442465277782</v>
      </c>
      <c r="T3297" s="13">
        <f t="shared" si="3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8"/>
        <v>1.4406666666666668</v>
      </c>
      <c r="P3298" s="8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3">
        <f t="shared" si="306"/>
        <v>42309.756620370375</v>
      </c>
      <c r="T3298" s="13">
        <f t="shared" si="3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8"/>
        <v>1.0007272727272727</v>
      </c>
      <c r="P3299" s="8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3">
        <f t="shared" si="306"/>
        <v>42193.771481481483</v>
      </c>
      <c r="T3299" s="13">
        <f t="shared" si="3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8"/>
        <v>1.0173000000000001</v>
      </c>
      <c r="P3300" s="8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3">
        <f t="shared" si="306"/>
        <v>42239.957962962959</v>
      </c>
      <c r="T3300" s="13">
        <f t="shared" si="3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8"/>
        <v>1.1619999999999999</v>
      </c>
      <c r="P3301" s="8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3">
        <f t="shared" si="306"/>
        <v>42261.917395833334</v>
      </c>
      <c r="T3301" s="13">
        <f t="shared" si="307"/>
        <v>42291.917395833334</v>
      </c>
    </row>
    <row r="3302" spans="1:20" ht="28.8" x14ac:dyDescent="0.55000000000000004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8"/>
        <v>1.3616666666666666</v>
      </c>
      <c r="P3302" s="8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3">
        <f t="shared" si="306"/>
        <v>42102.743773148148</v>
      </c>
      <c r="T3302" s="13">
        <f t="shared" si="3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8"/>
        <v>1.3346666666666667</v>
      </c>
      <c r="P3303" s="8">
        <f t="shared" si="309"/>
        <v>57.2</v>
      </c>
      <c r="Q3303" t="str">
        <f t="shared" si="310"/>
        <v>theater</v>
      </c>
      <c r="R3303" t="str">
        <f t="shared" si="311"/>
        <v>plays</v>
      </c>
      <c r="S3303" s="13">
        <f t="shared" si="306"/>
        <v>42538.73583333334</v>
      </c>
      <c r="T3303" s="13">
        <f t="shared" si="3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8"/>
        <v>1.0339285714285715</v>
      </c>
      <c r="P3304" s="8">
        <f t="shared" si="309"/>
        <v>173.7</v>
      </c>
      <c r="Q3304" t="str">
        <f t="shared" si="310"/>
        <v>theater</v>
      </c>
      <c r="R3304" t="str">
        <f t="shared" si="311"/>
        <v>plays</v>
      </c>
      <c r="S3304" s="13">
        <f t="shared" si="306"/>
        <v>42681.35157407407</v>
      </c>
      <c r="T3304" s="13">
        <f t="shared" si="3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8"/>
        <v>1.1588888888888889</v>
      </c>
      <c r="P3305" s="8">
        <f t="shared" si="309"/>
        <v>59.6</v>
      </c>
      <c r="Q3305" t="str">
        <f t="shared" si="310"/>
        <v>theater</v>
      </c>
      <c r="R3305" t="str">
        <f t="shared" si="311"/>
        <v>plays</v>
      </c>
      <c r="S3305" s="13">
        <f t="shared" si="306"/>
        <v>42056.65143518518</v>
      </c>
      <c r="T3305" s="13">
        <f t="shared" si="3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8"/>
        <v>1.0451666666666666</v>
      </c>
      <c r="P3306" s="8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3">
        <f t="shared" si="306"/>
        <v>42696.624444444446</v>
      </c>
      <c r="T3306" s="13">
        <f t="shared" si="3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8"/>
        <v>1.0202500000000001</v>
      </c>
      <c r="P3307" s="8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3">
        <f t="shared" si="306"/>
        <v>42186.855879629627</v>
      </c>
      <c r="T3307" s="13">
        <f t="shared" si="3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8"/>
        <v>1.7533333333333334</v>
      </c>
      <c r="P3308" s="8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3">
        <f t="shared" si="306"/>
        <v>42493.219236111108</v>
      </c>
      <c r="T3308" s="13">
        <f t="shared" si="3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8"/>
        <v>1.0668</v>
      </c>
      <c r="P3309" s="8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3">
        <f t="shared" si="306"/>
        <v>42475.057164351849</v>
      </c>
      <c r="T3309" s="13">
        <f t="shared" si="3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8"/>
        <v>1.2228571428571429</v>
      </c>
      <c r="P3310" s="8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3">
        <f t="shared" si="306"/>
        <v>42452.876909722225</v>
      </c>
      <c r="T3310" s="13">
        <f t="shared" si="3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8"/>
        <v>1.5942857142857143</v>
      </c>
      <c r="P3311" s="8">
        <f t="shared" si="309"/>
        <v>18</v>
      </c>
      <c r="Q3311" t="str">
        <f t="shared" si="310"/>
        <v>theater</v>
      </c>
      <c r="R3311" t="str">
        <f t="shared" si="311"/>
        <v>plays</v>
      </c>
      <c r="S3311" s="13">
        <f t="shared" si="306"/>
        <v>42628.650208333333</v>
      </c>
      <c r="T3311" s="13">
        <f t="shared" si="3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8"/>
        <v>1.0007692307692309</v>
      </c>
      <c r="P3312" s="8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3">
        <f t="shared" si="306"/>
        <v>42253.928530092591</v>
      </c>
      <c r="T3312" s="13">
        <f t="shared" si="3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8"/>
        <v>1.0984</v>
      </c>
      <c r="P3313" s="8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3">
        <f t="shared" si="306"/>
        <v>42264.29178240741</v>
      </c>
      <c r="T3313" s="13">
        <f t="shared" si="3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8"/>
        <v>1.0004</v>
      </c>
      <c r="P3314" s="8">
        <f t="shared" si="309"/>
        <v>61</v>
      </c>
      <c r="Q3314" t="str">
        <f t="shared" si="310"/>
        <v>theater</v>
      </c>
      <c r="R3314" t="str">
        <f t="shared" si="311"/>
        <v>plays</v>
      </c>
      <c r="S3314" s="13">
        <f t="shared" si="306"/>
        <v>42664.809560185182</v>
      </c>
      <c r="T3314" s="13">
        <f t="shared" si="3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8"/>
        <v>1.1605000000000001</v>
      </c>
      <c r="P3315" s="8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3">
        <f t="shared" si="306"/>
        <v>42382.244409722218</v>
      </c>
      <c r="T3315" s="13">
        <f t="shared" si="3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8"/>
        <v>2.1074999999999999</v>
      </c>
      <c r="P3316" s="8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3">
        <f t="shared" si="306"/>
        <v>42105.267488425925</v>
      </c>
      <c r="T3316" s="13">
        <f t="shared" si="3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8"/>
        <v>1.1000000000000001</v>
      </c>
      <c r="P3317" s="8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3">
        <f t="shared" si="306"/>
        <v>42466.303715277783</v>
      </c>
      <c r="T3317" s="13">
        <f t="shared" si="3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8"/>
        <v>1.0008673425918038</v>
      </c>
      <c r="P3318" s="8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3">
        <f t="shared" si="306"/>
        <v>41826.871238425927</v>
      </c>
      <c r="T3318" s="13">
        <f t="shared" si="3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8"/>
        <v>1.0619047619047619</v>
      </c>
      <c r="P3319" s="8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3">
        <f t="shared" si="306"/>
        <v>42499.039629629624</v>
      </c>
      <c r="T3319" s="13">
        <f t="shared" si="3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8"/>
        <v>1.256</v>
      </c>
      <c r="P3320" s="8">
        <f t="shared" si="309"/>
        <v>78.5</v>
      </c>
      <c r="Q3320" t="str">
        <f t="shared" si="310"/>
        <v>theater</v>
      </c>
      <c r="R3320" t="str">
        <f t="shared" si="311"/>
        <v>plays</v>
      </c>
      <c r="S3320" s="13">
        <f t="shared" si="306"/>
        <v>42431.302002314813</v>
      </c>
      <c r="T3320" s="13">
        <f t="shared" si="3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8"/>
        <v>1.08</v>
      </c>
      <c r="P3321" s="8">
        <f t="shared" si="309"/>
        <v>33.75</v>
      </c>
      <c r="Q3321" t="str">
        <f t="shared" si="310"/>
        <v>theater</v>
      </c>
      <c r="R3321" t="str">
        <f t="shared" si="311"/>
        <v>plays</v>
      </c>
      <c r="S3321" s="13">
        <f t="shared" si="306"/>
        <v>41990.585486111115</v>
      </c>
      <c r="T3321" s="13">
        <f t="shared" si="3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8"/>
        <v>1.01</v>
      </c>
      <c r="P3322" s="8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3">
        <f t="shared" si="306"/>
        <v>42513.045798611114</v>
      </c>
      <c r="T3322" s="13">
        <f t="shared" si="3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8"/>
        <v>1.0740000000000001</v>
      </c>
      <c r="P3323" s="8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3">
        <f t="shared" si="306"/>
        <v>41914.100289351853</v>
      </c>
      <c r="T3323" s="13">
        <f t="shared" si="3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8"/>
        <v>1.0151515151515151</v>
      </c>
      <c r="P3324" s="8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3">
        <f t="shared" si="306"/>
        <v>42521.010370370372</v>
      </c>
      <c r="T3324" s="13">
        <f t="shared" si="3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8"/>
        <v>1.2589999999999999</v>
      </c>
      <c r="P3325" s="8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3">
        <f t="shared" si="306"/>
        <v>42608.36583333333</v>
      </c>
      <c r="T3325" s="13">
        <f t="shared" si="3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8"/>
        <v>1.0166666666666666</v>
      </c>
      <c r="P3326" s="8">
        <f t="shared" si="309"/>
        <v>152.5</v>
      </c>
      <c r="Q3326" t="str">
        <f t="shared" si="310"/>
        <v>theater</v>
      </c>
      <c r="R3326" t="str">
        <f t="shared" si="311"/>
        <v>plays</v>
      </c>
      <c r="S3326" s="13">
        <f t="shared" si="306"/>
        <v>42512.58321759259</v>
      </c>
      <c r="T3326" s="13">
        <f t="shared" si="3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8"/>
        <v>1.125</v>
      </c>
      <c r="P3327" s="8">
        <f t="shared" si="309"/>
        <v>30</v>
      </c>
      <c r="Q3327" t="str">
        <f t="shared" si="310"/>
        <v>theater</v>
      </c>
      <c r="R3327" t="str">
        <f t="shared" si="311"/>
        <v>plays</v>
      </c>
      <c r="S3327" s="13">
        <f t="shared" si="306"/>
        <v>42064.785613425927</v>
      </c>
      <c r="T3327" s="13">
        <f t="shared" si="3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8"/>
        <v>1.0137499999999999</v>
      </c>
      <c r="P3328" s="8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3">
        <f t="shared" si="306"/>
        <v>42041.714178240742</v>
      </c>
      <c r="T3328" s="13">
        <f t="shared" si="3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8"/>
        <v>1.0125</v>
      </c>
      <c r="P3329" s="8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3">
        <f t="shared" si="306"/>
        <v>42468.374606481477</v>
      </c>
      <c r="T3329" s="13">
        <f t="shared" si="3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8"/>
        <v>1.4638888888888888</v>
      </c>
      <c r="P3330" s="8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3">
        <f t="shared" ref="S3330:S3393" si="312">(((J3330/60)/60)/24)+DATE(1970,1,1)</f>
        <v>41822.57503472222</v>
      </c>
      <c r="T3330" s="13">
        <f t="shared" ref="T3330:T3393" si="313">(((I3330/60)/60)/24)+DATE(1970,1,1)</f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4">E3331/D3331</f>
        <v>1.1679999999999999</v>
      </c>
      <c r="P3331" s="8">
        <f t="shared" ref="P3331:P3394" si="315">E3331/L3331</f>
        <v>44.92307692307692</v>
      </c>
      <c r="Q3331" t="str">
        <f t="shared" ref="Q3331:Q3394" si="316">LEFT(N3331,FIND("/",N3331)-1)</f>
        <v>theater</v>
      </c>
      <c r="R3331" t="str">
        <f t="shared" ref="R3331:R3394" si="317">RIGHT(N3331,LEN(N3331)-FIND("/",N3331))</f>
        <v>plays</v>
      </c>
      <c r="S3331" s="13">
        <f t="shared" si="312"/>
        <v>41837.323009259257</v>
      </c>
      <c r="T3331" s="13">
        <f t="shared" si="313"/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4"/>
        <v>1.0626666666666666</v>
      </c>
      <c r="P3332" s="8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3">
        <f t="shared" si="312"/>
        <v>42065.887361111112</v>
      </c>
      <c r="T3332" s="13">
        <f t="shared" si="313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4"/>
        <v>1.0451999999999999</v>
      </c>
      <c r="P3333" s="8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3">
        <f t="shared" si="312"/>
        <v>42248.697754629626</v>
      </c>
      <c r="T3333" s="13">
        <f t="shared" si="313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4"/>
        <v>1</v>
      </c>
      <c r="P3334" s="8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3">
        <f t="shared" si="312"/>
        <v>41809.860300925924</v>
      </c>
      <c r="T3334" s="13">
        <f t="shared" si="313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4"/>
        <v>1.0457142857142858</v>
      </c>
      <c r="P3335" s="8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3">
        <f t="shared" si="312"/>
        <v>42148.676851851851</v>
      </c>
      <c r="T3335" s="13">
        <f t="shared" si="313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4"/>
        <v>1.3862051149573753</v>
      </c>
      <c r="P3336" s="8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3">
        <f t="shared" si="312"/>
        <v>42185.521087962959</v>
      </c>
      <c r="T3336" s="13">
        <f t="shared" si="313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4"/>
        <v>1.0032000000000001</v>
      </c>
      <c r="P3337" s="8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3">
        <f t="shared" si="312"/>
        <v>41827.674143518518</v>
      </c>
      <c r="T3337" s="13">
        <f t="shared" si="313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4"/>
        <v>1</v>
      </c>
      <c r="P3338" s="8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3">
        <f t="shared" si="312"/>
        <v>42437.398680555561</v>
      </c>
      <c r="T3338" s="13">
        <f t="shared" si="313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4"/>
        <v>1.1020000000000001</v>
      </c>
      <c r="P3339" s="8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3">
        <f t="shared" si="312"/>
        <v>41901.282025462962</v>
      </c>
      <c r="T3339" s="13">
        <f t="shared" si="313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4"/>
        <v>1.0218</v>
      </c>
      <c r="P3340" s="8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3">
        <f t="shared" si="312"/>
        <v>42769.574999999997</v>
      </c>
      <c r="T3340" s="13">
        <f t="shared" si="313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4"/>
        <v>1.0435000000000001</v>
      </c>
      <c r="P3341" s="8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3">
        <f t="shared" si="312"/>
        <v>42549.665717592594</v>
      </c>
      <c r="T3341" s="13">
        <f t="shared" si="313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4"/>
        <v>1.3816666666666666</v>
      </c>
      <c r="P3342" s="8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3">
        <f t="shared" si="312"/>
        <v>42685.974004629628</v>
      </c>
      <c r="T3342" s="13">
        <f t="shared" si="313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4"/>
        <v>1</v>
      </c>
      <c r="P3343" s="8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3">
        <f t="shared" si="312"/>
        <v>42510.798854166671</v>
      </c>
      <c r="T3343" s="13">
        <f t="shared" si="313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4"/>
        <v>1.0166666666666666</v>
      </c>
      <c r="P3344" s="8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3">
        <f t="shared" si="312"/>
        <v>42062.296412037031</v>
      </c>
      <c r="T3344" s="13">
        <f t="shared" si="313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4"/>
        <v>1.7142857142857142</v>
      </c>
      <c r="P3345" s="8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3">
        <f t="shared" si="312"/>
        <v>42452.916481481487</v>
      </c>
      <c r="T3345" s="13">
        <f t="shared" si="313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4"/>
        <v>1.0144444444444445</v>
      </c>
      <c r="P3346" s="8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3">
        <f t="shared" si="312"/>
        <v>41851.200150462959</v>
      </c>
      <c r="T3346" s="13">
        <f t="shared" si="313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4"/>
        <v>1.3</v>
      </c>
      <c r="P3347" s="8">
        <f t="shared" si="315"/>
        <v>50</v>
      </c>
      <c r="Q3347" t="str">
        <f t="shared" si="316"/>
        <v>theater</v>
      </c>
      <c r="R3347" t="str">
        <f t="shared" si="317"/>
        <v>plays</v>
      </c>
      <c r="S3347" s="13">
        <f t="shared" si="312"/>
        <v>42053.106111111112</v>
      </c>
      <c r="T3347" s="13">
        <f t="shared" si="313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4"/>
        <v>1.1000000000000001</v>
      </c>
      <c r="P3348" s="8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3">
        <f t="shared" si="312"/>
        <v>42054.024421296301</v>
      </c>
      <c r="T3348" s="13">
        <f t="shared" si="313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4"/>
        <v>1.1944999999999999</v>
      </c>
      <c r="P3349" s="8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3">
        <f t="shared" si="312"/>
        <v>42484.551550925928</v>
      </c>
      <c r="T3349" s="13">
        <f t="shared" si="313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4"/>
        <v>1.002909090909091</v>
      </c>
      <c r="P3350" s="8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3">
        <f t="shared" si="312"/>
        <v>42466.558796296296</v>
      </c>
      <c r="T3350" s="13">
        <f t="shared" si="313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4"/>
        <v>1.534</v>
      </c>
      <c r="P3351" s="8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3">
        <f t="shared" si="312"/>
        <v>42513.110787037032</v>
      </c>
      <c r="T3351" s="13">
        <f t="shared" si="313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4"/>
        <v>1.0442857142857143</v>
      </c>
      <c r="P3352" s="8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3">
        <f t="shared" si="312"/>
        <v>42302.701516203699</v>
      </c>
      <c r="T3352" s="13">
        <f t="shared" si="313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4"/>
        <v>1.0109999999999999</v>
      </c>
      <c r="P3353" s="8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3">
        <f t="shared" si="312"/>
        <v>41806.395428240743</v>
      </c>
      <c r="T3353" s="13">
        <f t="shared" si="313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4"/>
        <v>1.0751999999999999</v>
      </c>
      <c r="P3354" s="8">
        <f t="shared" si="315"/>
        <v>76.8</v>
      </c>
      <c r="Q3354" t="str">
        <f t="shared" si="316"/>
        <v>theater</v>
      </c>
      <c r="R3354" t="str">
        <f t="shared" si="317"/>
        <v>plays</v>
      </c>
      <c r="S3354" s="13">
        <f t="shared" si="312"/>
        <v>42495.992800925931</v>
      </c>
      <c r="T3354" s="13">
        <f t="shared" si="313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4"/>
        <v>3.15</v>
      </c>
      <c r="P3355" s="8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3">
        <f t="shared" si="312"/>
        <v>42479.432291666672</v>
      </c>
      <c r="T3355" s="13">
        <f t="shared" si="313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4"/>
        <v>1.0193333333333334</v>
      </c>
      <c r="P3356" s="8">
        <f t="shared" si="315"/>
        <v>55.6</v>
      </c>
      <c r="Q3356" t="str">
        <f t="shared" si="316"/>
        <v>theater</v>
      </c>
      <c r="R3356" t="str">
        <f t="shared" si="317"/>
        <v>plays</v>
      </c>
      <c r="S3356" s="13">
        <f t="shared" si="312"/>
        <v>42270.7269212963</v>
      </c>
      <c r="T3356" s="13">
        <f t="shared" si="313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4"/>
        <v>1.2628571428571429</v>
      </c>
      <c r="P3357" s="8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3">
        <f t="shared" si="312"/>
        <v>42489.619525462964</v>
      </c>
      <c r="T3357" s="13">
        <f t="shared" si="313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4"/>
        <v>1.014</v>
      </c>
      <c r="P3358" s="8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3">
        <f t="shared" si="312"/>
        <v>42536.815648148149</v>
      </c>
      <c r="T3358" s="13">
        <f t="shared" si="313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4"/>
        <v>1.01</v>
      </c>
      <c r="P3359" s="8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3">
        <f t="shared" si="312"/>
        <v>41822.417939814812</v>
      </c>
      <c r="T3359" s="13">
        <f t="shared" si="313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4"/>
        <v>1.0299</v>
      </c>
      <c r="P3360" s="8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3">
        <f t="shared" si="312"/>
        <v>41932.311099537037</v>
      </c>
      <c r="T3360" s="13">
        <f t="shared" si="313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4"/>
        <v>1.0625</v>
      </c>
      <c r="P3361" s="8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3">
        <f t="shared" si="312"/>
        <v>42746.057106481487</v>
      </c>
      <c r="T3361" s="13">
        <f t="shared" si="313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4"/>
        <v>1.0137777777777779</v>
      </c>
      <c r="P3362" s="8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3">
        <f t="shared" si="312"/>
        <v>42697.082673611112</v>
      </c>
      <c r="T3362" s="13">
        <f t="shared" si="313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4"/>
        <v>1.1346000000000001</v>
      </c>
      <c r="P3363" s="8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3">
        <f t="shared" si="312"/>
        <v>41866.025347222225</v>
      </c>
      <c r="T3363" s="13">
        <f t="shared" si="313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4"/>
        <v>2.1800000000000002</v>
      </c>
      <c r="P3364" s="8">
        <f t="shared" si="315"/>
        <v>54.5</v>
      </c>
      <c r="Q3364" t="str">
        <f t="shared" si="316"/>
        <v>theater</v>
      </c>
      <c r="R3364" t="str">
        <f t="shared" si="317"/>
        <v>plays</v>
      </c>
      <c r="S3364" s="13">
        <f t="shared" si="312"/>
        <v>42056.091631944444</v>
      </c>
      <c r="T3364" s="13">
        <f t="shared" si="313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4"/>
        <v>1.0141935483870967</v>
      </c>
      <c r="P3365" s="8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3">
        <f t="shared" si="312"/>
        <v>41851.771354166667</v>
      </c>
      <c r="T3365" s="13">
        <f t="shared" si="313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4"/>
        <v>1.0593333333333332</v>
      </c>
      <c r="P3366" s="8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3">
        <f t="shared" si="312"/>
        <v>42422.977418981478</v>
      </c>
      <c r="T3366" s="13">
        <f t="shared" si="313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4"/>
        <v>1.04</v>
      </c>
      <c r="P3367" s="8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3">
        <f t="shared" si="312"/>
        <v>42321.101759259262</v>
      </c>
      <c r="T3367" s="13">
        <f t="shared" si="313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4"/>
        <v>2.21</v>
      </c>
      <c r="P3368" s="8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3">
        <f t="shared" si="312"/>
        <v>42107.067557870367</v>
      </c>
      <c r="T3368" s="13">
        <f t="shared" si="313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4"/>
        <v>1.1866666666666668</v>
      </c>
      <c r="P3369" s="8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3">
        <f t="shared" si="312"/>
        <v>42192.933958333335</v>
      </c>
      <c r="T3369" s="13">
        <f t="shared" si="313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4"/>
        <v>1.046</v>
      </c>
      <c r="P3370" s="8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3">
        <f t="shared" si="312"/>
        <v>41969.199756944443</v>
      </c>
      <c r="T3370" s="13">
        <f t="shared" si="313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4"/>
        <v>1.0389999999999999</v>
      </c>
      <c r="P3371" s="8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3">
        <f t="shared" si="312"/>
        <v>42690.041435185187</v>
      </c>
      <c r="T3371" s="13">
        <f t="shared" si="313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4"/>
        <v>1.1773333333333333</v>
      </c>
      <c r="P3372" s="8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3">
        <f t="shared" si="312"/>
        <v>42690.334317129629</v>
      </c>
      <c r="T3372" s="13">
        <f t="shared" si="313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4"/>
        <v>1.385</v>
      </c>
      <c r="P3373" s="8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3">
        <f t="shared" si="312"/>
        <v>42312.874594907407</v>
      </c>
      <c r="T3373" s="13">
        <f t="shared" si="313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4"/>
        <v>1.0349999999999999</v>
      </c>
      <c r="P3374" s="8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3">
        <f t="shared" si="312"/>
        <v>41855.548101851848</v>
      </c>
      <c r="T3374" s="13">
        <f t="shared" si="313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4"/>
        <v>1.0024999999999999</v>
      </c>
      <c r="P3375" s="8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3">
        <f t="shared" si="312"/>
        <v>42179.854629629626</v>
      </c>
      <c r="T3375" s="13">
        <f t="shared" si="313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4"/>
        <v>1.0657142857142856</v>
      </c>
      <c r="P3376" s="8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3">
        <f t="shared" si="312"/>
        <v>42275.731666666667</v>
      </c>
      <c r="T3376" s="13">
        <f t="shared" si="313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4"/>
        <v>1</v>
      </c>
      <c r="P3377" s="8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3">
        <f t="shared" si="312"/>
        <v>41765.610798611109</v>
      </c>
      <c r="T3377" s="13">
        <f t="shared" si="313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4"/>
        <v>1.0001249999999999</v>
      </c>
      <c r="P3378" s="8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3">
        <f t="shared" si="312"/>
        <v>42059.701319444444</v>
      </c>
      <c r="T3378" s="13">
        <f t="shared" si="313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4"/>
        <v>1.0105</v>
      </c>
      <c r="P3379" s="8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3">
        <f t="shared" si="312"/>
        <v>42053.732627314821</v>
      </c>
      <c r="T3379" s="13">
        <f t="shared" si="313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4"/>
        <v>1.0763636363636364</v>
      </c>
      <c r="P3380" s="8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3">
        <f t="shared" si="312"/>
        <v>41858.355393518519</v>
      </c>
      <c r="T3380" s="13">
        <f t="shared" si="313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4"/>
        <v>1.0365</v>
      </c>
      <c r="P3381" s="8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3">
        <f t="shared" si="312"/>
        <v>42225.513888888891</v>
      </c>
      <c r="T3381" s="13">
        <f t="shared" si="313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4"/>
        <v>1.0443333333333333</v>
      </c>
      <c r="P3382" s="8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3">
        <f t="shared" si="312"/>
        <v>41937.95344907407</v>
      </c>
      <c r="T3382" s="13">
        <f t="shared" si="313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4"/>
        <v>1.0225</v>
      </c>
      <c r="P3383" s="8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3">
        <f t="shared" si="312"/>
        <v>42044.184988425928</v>
      </c>
      <c r="T3383" s="13">
        <f t="shared" si="313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4"/>
        <v>1.0074285714285713</v>
      </c>
      <c r="P3384" s="8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3">
        <f t="shared" si="312"/>
        <v>42559.431203703702</v>
      </c>
      <c r="T3384" s="13">
        <f t="shared" si="313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4"/>
        <v>1.1171428571428572</v>
      </c>
      <c r="P3385" s="8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3">
        <f t="shared" si="312"/>
        <v>42524.782638888893</v>
      </c>
      <c r="T3385" s="13">
        <f t="shared" si="313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4"/>
        <v>1.0001100000000001</v>
      </c>
      <c r="P3386" s="8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3">
        <f t="shared" si="312"/>
        <v>42292.087592592594</v>
      </c>
      <c r="T3386" s="13">
        <f t="shared" si="313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4"/>
        <v>1</v>
      </c>
      <c r="P3387" s="8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3">
        <f t="shared" si="312"/>
        <v>41953.8675</v>
      </c>
      <c r="T3387" s="13">
        <f t="shared" si="313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4"/>
        <v>1.05</v>
      </c>
      <c r="P3388" s="8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3">
        <f t="shared" si="312"/>
        <v>41946.644745370373</v>
      </c>
      <c r="T3388" s="13">
        <f t="shared" si="313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4"/>
        <v>1.1686666666666667</v>
      </c>
      <c r="P3389" s="8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3">
        <f t="shared" si="312"/>
        <v>41947.762592592589</v>
      </c>
      <c r="T3389" s="13">
        <f t="shared" si="313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4"/>
        <v>1.038</v>
      </c>
      <c r="P3390" s="8">
        <f t="shared" si="315"/>
        <v>34.6</v>
      </c>
      <c r="Q3390" t="str">
        <f t="shared" si="316"/>
        <v>theater</v>
      </c>
      <c r="R3390" t="str">
        <f t="shared" si="317"/>
        <v>plays</v>
      </c>
      <c r="S3390" s="13">
        <f t="shared" si="312"/>
        <v>42143.461122685185</v>
      </c>
      <c r="T3390" s="13">
        <f t="shared" si="313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4"/>
        <v>1.145</v>
      </c>
      <c r="P3391" s="8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3">
        <f t="shared" si="312"/>
        <v>42494.563449074078</v>
      </c>
      <c r="T3391" s="13">
        <f t="shared" si="313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4"/>
        <v>1.024</v>
      </c>
      <c r="P3392" s="8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3">
        <f t="shared" si="312"/>
        <v>41815.774826388886</v>
      </c>
      <c r="T3392" s="13">
        <f t="shared" si="313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4"/>
        <v>2.23</v>
      </c>
      <c r="P3393" s="8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3">
        <f t="shared" si="312"/>
        <v>41830.545694444445</v>
      </c>
      <c r="T3393" s="13">
        <f t="shared" si="313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4"/>
        <v>1</v>
      </c>
      <c r="P3394" s="8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3">
        <f t="shared" ref="S3394:S3457" si="318">(((J3394/60)/60)/24)+DATE(1970,1,1)</f>
        <v>42446.845543981486</v>
      </c>
      <c r="T3394" s="13">
        <f t="shared" ref="T3394:T3457" si="319">(((I3394/60)/60)/24)+DATE(1970,1,1)</f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0">E3395/D3395</f>
        <v>1.0580000000000001</v>
      </c>
      <c r="P3395" s="8">
        <f t="shared" ref="P3395:P3458" si="321">E3395/L3395</f>
        <v>36.06818181818182</v>
      </c>
      <c r="Q3395" t="str">
        <f t="shared" ref="Q3395:Q3458" si="322">LEFT(N3395,FIND("/",N3395)-1)</f>
        <v>theater</v>
      </c>
      <c r="R3395" t="str">
        <f t="shared" ref="R3395:R3458" si="323">RIGHT(N3395,LEN(N3395)-FIND("/",N3395))</f>
        <v>plays</v>
      </c>
      <c r="S3395" s="13">
        <f t="shared" si="318"/>
        <v>41923.921643518523</v>
      </c>
      <c r="T3395" s="13">
        <f t="shared" si="319"/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0"/>
        <v>1.4236363636363636</v>
      </c>
      <c r="P3396" s="8">
        <f t="shared" si="321"/>
        <v>29</v>
      </c>
      <c r="Q3396" t="str">
        <f t="shared" si="322"/>
        <v>theater</v>
      </c>
      <c r="R3396" t="str">
        <f t="shared" si="323"/>
        <v>plays</v>
      </c>
      <c r="S3396" s="13">
        <f t="shared" si="318"/>
        <v>41817.59542824074</v>
      </c>
      <c r="T3396" s="13">
        <f t="shared" si="319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0"/>
        <v>1.84</v>
      </c>
      <c r="P3397" s="8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3">
        <f t="shared" si="318"/>
        <v>42140.712314814817</v>
      </c>
      <c r="T3397" s="13">
        <f t="shared" si="319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0"/>
        <v>1.0433333333333332</v>
      </c>
      <c r="P3398" s="8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3">
        <f t="shared" si="318"/>
        <v>41764.44663194444</v>
      </c>
      <c r="T3398" s="13">
        <f t="shared" si="319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0"/>
        <v>1.1200000000000001</v>
      </c>
      <c r="P3399" s="8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3">
        <f t="shared" si="318"/>
        <v>42378.478344907402</v>
      </c>
      <c r="T3399" s="13">
        <f t="shared" si="319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0"/>
        <v>1.1107499999999999</v>
      </c>
      <c r="P3400" s="8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3">
        <f t="shared" si="318"/>
        <v>41941.75203703704</v>
      </c>
      <c r="T3400" s="13">
        <f t="shared" si="319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0"/>
        <v>1.0375000000000001</v>
      </c>
      <c r="P3401" s="8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3">
        <f t="shared" si="318"/>
        <v>42026.920428240745</v>
      </c>
      <c r="T3401" s="13">
        <f t="shared" si="319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0"/>
        <v>1.0041</v>
      </c>
      <c r="P3402" s="8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3">
        <f t="shared" si="318"/>
        <v>41834.953865740739</v>
      </c>
      <c r="T3402" s="13">
        <f t="shared" si="319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0"/>
        <v>1.0186206896551724</v>
      </c>
      <c r="P3403" s="8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3">
        <f t="shared" si="318"/>
        <v>42193.723912037036</v>
      </c>
      <c r="T3403" s="13">
        <f t="shared" si="319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0"/>
        <v>1.0976666666666666</v>
      </c>
      <c r="P3404" s="8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3">
        <f t="shared" si="318"/>
        <v>42290.61855324074</v>
      </c>
      <c r="T3404" s="13">
        <f t="shared" si="319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0"/>
        <v>1</v>
      </c>
      <c r="P3405" s="8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3">
        <f t="shared" si="318"/>
        <v>42150.462083333332</v>
      </c>
      <c r="T3405" s="13">
        <f t="shared" si="319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0"/>
        <v>1.22</v>
      </c>
      <c r="P3406" s="8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3">
        <f t="shared" si="318"/>
        <v>42152.503495370373</v>
      </c>
      <c r="T3406" s="13">
        <f t="shared" si="319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0"/>
        <v>1.3757142857142857</v>
      </c>
      <c r="P3407" s="8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3">
        <f t="shared" si="318"/>
        <v>42410.017199074078</v>
      </c>
      <c r="T3407" s="13">
        <f t="shared" si="319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0"/>
        <v>1.0031000000000001</v>
      </c>
      <c r="P3408" s="8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3">
        <f t="shared" si="318"/>
        <v>41791.492777777778</v>
      </c>
      <c r="T3408" s="13">
        <f t="shared" si="319"/>
        <v>41836.492777777778</v>
      </c>
    </row>
    <row r="3409" spans="1:20" ht="43.2" x14ac:dyDescent="0.55000000000000004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0"/>
        <v>1.071</v>
      </c>
      <c r="P3409" s="8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3">
        <f t="shared" si="318"/>
        <v>41796.422326388885</v>
      </c>
      <c r="T3409" s="13">
        <f t="shared" si="319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0"/>
        <v>2.11</v>
      </c>
      <c r="P3410" s="8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3">
        <f t="shared" si="318"/>
        <v>41808.991944444446</v>
      </c>
      <c r="T3410" s="13">
        <f t="shared" si="319"/>
        <v>41838.991944444446</v>
      </c>
    </row>
    <row r="3411" spans="1:20" ht="28.8" x14ac:dyDescent="0.55000000000000004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0"/>
        <v>1.236</v>
      </c>
      <c r="P3411" s="8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3">
        <f t="shared" si="318"/>
        <v>42544.814328703709</v>
      </c>
      <c r="T3411" s="13">
        <f t="shared" si="319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0"/>
        <v>1.085</v>
      </c>
      <c r="P3412" s="8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3">
        <f t="shared" si="318"/>
        <v>42500.041550925926</v>
      </c>
      <c r="T3412" s="13">
        <f t="shared" si="319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0"/>
        <v>1.0356666666666667</v>
      </c>
      <c r="P3413" s="8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3">
        <f t="shared" si="318"/>
        <v>42265.022824074069</v>
      </c>
      <c r="T3413" s="13">
        <f t="shared" si="319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0"/>
        <v>1</v>
      </c>
      <c r="P3414" s="8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3">
        <f t="shared" si="318"/>
        <v>41879.959050925929</v>
      </c>
      <c r="T3414" s="13">
        <f t="shared" si="319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0"/>
        <v>1.3</v>
      </c>
      <c r="P3415" s="8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3">
        <f t="shared" si="318"/>
        <v>42053.733078703706</v>
      </c>
      <c r="T3415" s="13">
        <f t="shared" si="319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0"/>
        <v>1.0349999999999999</v>
      </c>
      <c r="P3416" s="8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3">
        <f t="shared" si="318"/>
        <v>42675.832465277781</v>
      </c>
      <c r="T3416" s="13">
        <f t="shared" si="319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0"/>
        <v>1</v>
      </c>
      <c r="P3417" s="8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3">
        <f t="shared" si="318"/>
        <v>42467.144166666665</v>
      </c>
      <c r="T3417" s="13">
        <f t="shared" si="319"/>
        <v>42477.979166666672</v>
      </c>
    </row>
    <row r="3418" spans="1:20" ht="43.2" x14ac:dyDescent="0.55000000000000004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0"/>
        <v>1.196</v>
      </c>
      <c r="P3418" s="8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3">
        <f t="shared" si="318"/>
        <v>42089.412557870368</v>
      </c>
      <c r="T3418" s="13">
        <f t="shared" si="319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0"/>
        <v>1.0000058823529412</v>
      </c>
      <c r="P3419" s="8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3">
        <f t="shared" si="318"/>
        <v>41894.91375</v>
      </c>
      <c r="T3419" s="13">
        <f t="shared" si="319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0"/>
        <v>1.00875</v>
      </c>
      <c r="P3420" s="8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3">
        <f t="shared" si="318"/>
        <v>41752.83457175926</v>
      </c>
      <c r="T3420" s="13">
        <f t="shared" si="319"/>
        <v>41782.83457175926</v>
      </c>
    </row>
    <row r="3421" spans="1:20" ht="43.2" x14ac:dyDescent="0.55000000000000004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0"/>
        <v>1.0654545454545454</v>
      </c>
      <c r="P3421" s="8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3">
        <f t="shared" si="318"/>
        <v>42448.821585648147</v>
      </c>
      <c r="T3421" s="13">
        <f t="shared" si="319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0"/>
        <v>1.38</v>
      </c>
      <c r="P3422" s="8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3">
        <f t="shared" si="318"/>
        <v>42405.090300925927</v>
      </c>
      <c r="T3422" s="13">
        <f t="shared" si="319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0"/>
        <v>1.0115000000000001</v>
      </c>
      <c r="P3423" s="8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3">
        <f t="shared" si="318"/>
        <v>42037.791238425925</v>
      </c>
      <c r="T3423" s="13">
        <f t="shared" si="319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0"/>
        <v>1.091</v>
      </c>
      <c r="P3424" s="8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3">
        <f t="shared" si="318"/>
        <v>42323.562222222223</v>
      </c>
      <c r="T3424" s="13">
        <f t="shared" si="319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0"/>
        <v>1.4</v>
      </c>
      <c r="P3425" s="8">
        <f t="shared" si="321"/>
        <v>35</v>
      </c>
      <c r="Q3425" t="str">
        <f t="shared" si="322"/>
        <v>theater</v>
      </c>
      <c r="R3425" t="str">
        <f t="shared" si="323"/>
        <v>plays</v>
      </c>
      <c r="S3425" s="13">
        <f t="shared" si="318"/>
        <v>42088.911354166667</v>
      </c>
      <c r="T3425" s="13">
        <f t="shared" si="319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0"/>
        <v>1.0358333333333334</v>
      </c>
      <c r="P3426" s="8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3">
        <f t="shared" si="318"/>
        <v>42018.676898148144</v>
      </c>
      <c r="T3426" s="13">
        <f t="shared" si="319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0"/>
        <v>1.0297033333333332</v>
      </c>
      <c r="P3427" s="8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3">
        <f t="shared" si="318"/>
        <v>41884.617314814815</v>
      </c>
      <c r="T3427" s="13">
        <f t="shared" si="319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0"/>
        <v>1.0813333333333333</v>
      </c>
      <c r="P3428" s="8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3">
        <f t="shared" si="318"/>
        <v>41884.056747685187</v>
      </c>
      <c r="T3428" s="13">
        <f t="shared" si="319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0"/>
        <v>1</v>
      </c>
      <c r="P3429" s="8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3">
        <f t="shared" si="318"/>
        <v>41792.645277777774</v>
      </c>
      <c r="T3429" s="13">
        <f t="shared" si="319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0"/>
        <v>1.0275000000000001</v>
      </c>
      <c r="P3430" s="8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3">
        <f t="shared" si="318"/>
        <v>42038.720451388886</v>
      </c>
      <c r="T3430" s="13">
        <f t="shared" si="319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0"/>
        <v>1.3</v>
      </c>
      <c r="P3431" s="8">
        <f t="shared" si="321"/>
        <v>16.25</v>
      </c>
      <c r="Q3431" t="str">
        <f t="shared" si="322"/>
        <v>theater</v>
      </c>
      <c r="R3431" t="str">
        <f t="shared" si="323"/>
        <v>plays</v>
      </c>
      <c r="S3431" s="13">
        <f t="shared" si="318"/>
        <v>42662.021539351852</v>
      </c>
      <c r="T3431" s="13">
        <f t="shared" si="319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0"/>
        <v>1.0854949999999999</v>
      </c>
      <c r="P3432" s="8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3">
        <f t="shared" si="318"/>
        <v>41820.945613425924</v>
      </c>
      <c r="T3432" s="13">
        <f t="shared" si="319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0"/>
        <v>1</v>
      </c>
      <c r="P3433" s="8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3">
        <f t="shared" si="318"/>
        <v>41839.730937500004</v>
      </c>
      <c r="T3433" s="13">
        <f t="shared" si="319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0"/>
        <v>1.0965</v>
      </c>
      <c r="P3434" s="8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3">
        <f t="shared" si="318"/>
        <v>42380.581180555557</v>
      </c>
      <c r="T3434" s="13">
        <f t="shared" si="319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0"/>
        <v>1.0026315789473683</v>
      </c>
      <c r="P3435" s="8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3">
        <f t="shared" si="318"/>
        <v>41776.063136574077</v>
      </c>
      <c r="T3435" s="13">
        <f t="shared" si="319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0"/>
        <v>1.0555000000000001</v>
      </c>
      <c r="P3436" s="8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3">
        <f t="shared" si="318"/>
        <v>41800.380428240744</v>
      </c>
      <c r="T3436" s="13">
        <f t="shared" si="319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0"/>
        <v>1.1200000000000001</v>
      </c>
      <c r="P3437" s="8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3">
        <f t="shared" si="318"/>
        <v>42572.61681712963</v>
      </c>
      <c r="T3437" s="13">
        <f t="shared" si="319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0"/>
        <v>1.0589999999999999</v>
      </c>
      <c r="P3438" s="8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3">
        <f t="shared" si="318"/>
        <v>41851.541585648149</v>
      </c>
      <c r="T3438" s="13">
        <f t="shared" si="319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0"/>
        <v>1.01</v>
      </c>
      <c r="P3439" s="8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3">
        <f t="shared" si="318"/>
        <v>42205.710879629631</v>
      </c>
      <c r="T3439" s="13">
        <f t="shared" si="319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0"/>
        <v>1.042</v>
      </c>
      <c r="P3440" s="8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3">
        <f t="shared" si="318"/>
        <v>42100.927858796291</v>
      </c>
      <c r="T3440" s="13">
        <f t="shared" si="319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0"/>
        <v>1.3467833333333334</v>
      </c>
      <c r="P3441" s="8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3">
        <f t="shared" si="318"/>
        <v>42374.911226851851</v>
      </c>
      <c r="T3441" s="13">
        <f t="shared" si="319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0"/>
        <v>1.052184</v>
      </c>
      <c r="P3442" s="8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3">
        <f t="shared" si="318"/>
        <v>41809.12300925926</v>
      </c>
      <c r="T3442" s="13">
        <f t="shared" si="319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0"/>
        <v>1.026</v>
      </c>
      <c r="P3443" s="8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3">
        <f t="shared" si="318"/>
        <v>42294.429641203707</v>
      </c>
      <c r="T3443" s="13">
        <f t="shared" si="319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0"/>
        <v>1</v>
      </c>
      <c r="P3444" s="8">
        <f t="shared" si="321"/>
        <v>31.25</v>
      </c>
      <c r="Q3444" t="str">
        <f t="shared" si="322"/>
        <v>theater</v>
      </c>
      <c r="R3444" t="str">
        <f t="shared" si="323"/>
        <v>plays</v>
      </c>
      <c r="S3444" s="13">
        <f t="shared" si="318"/>
        <v>42124.841111111105</v>
      </c>
      <c r="T3444" s="13">
        <f t="shared" si="319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0"/>
        <v>1.855</v>
      </c>
      <c r="P3445" s="8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3">
        <f t="shared" si="318"/>
        <v>41861.524837962963</v>
      </c>
      <c r="T3445" s="13">
        <f t="shared" si="319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0"/>
        <v>2.89</v>
      </c>
      <c r="P3446" s="8">
        <f t="shared" si="321"/>
        <v>43.35</v>
      </c>
      <c r="Q3446" t="str">
        <f t="shared" si="322"/>
        <v>theater</v>
      </c>
      <c r="R3446" t="str">
        <f t="shared" si="323"/>
        <v>plays</v>
      </c>
      <c r="S3446" s="13">
        <f t="shared" si="318"/>
        <v>42521.291504629626</v>
      </c>
      <c r="T3446" s="13">
        <f t="shared" si="319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0"/>
        <v>1</v>
      </c>
      <c r="P3447" s="8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3">
        <f t="shared" si="318"/>
        <v>42272.530509259261</v>
      </c>
      <c r="T3447" s="13">
        <f t="shared" si="319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0"/>
        <v>1.0820000000000001</v>
      </c>
      <c r="P3448" s="8">
        <f t="shared" si="321"/>
        <v>43.28</v>
      </c>
      <c r="Q3448" t="str">
        <f t="shared" si="322"/>
        <v>theater</v>
      </c>
      <c r="R3448" t="str">
        <f t="shared" si="323"/>
        <v>plays</v>
      </c>
      <c r="S3448" s="13">
        <f t="shared" si="318"/>
        <v>42016.832465277781</v>
      </c>
      <c r="T3448" s="13">
        <f t="shared" si="319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0"/>
        <v>1.0780000000000001</v>
      </c>
      <c r="P3449" s="8">
        <f t="shared" si="321"/>
        <v>77</v>
      </c>
      <c r="Q3449" t="str">
        <f t="shared" si="322"/>
        <v>theater</v>
      </c>
      <c r="R3449" t="str">
        <f t="shared" si="323"/>
        <v>plays</v>
      </c>
      <c r="S3449" s="13">
        <f t="shared" si="318"/>
        <v>42402.889027777783</v>
      </c>
      <c r="T3449" s="13">
        <f t="shared" si="319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0"/>
        <v>1.0976190476190477</v>
      </c>
      <c r="P3450" s="8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3">
        <f t="shared" si="318"/>
        <v>41960.119085648148</v>
      </c>
      <c r="T3450" s="13">
        <f t="shared" si="319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0"/>
        <v>1.70625</v>
      </c>
      <c r="P3451" s="8">
        <f t="shared" si="321"/>
        <v>68.25</v>
      </c>
      <c r="Q3451" t="str">
        <f t="shared" si="322"/>
        <v>theater</v>
      </c>
      <c r="R3451" t="str">
        <f t="shared" si="323"/>
        <v>plays</v>
      </c>
      <c r="S3451" s="13">
        <f t="shared" si="318"/>
        <v>42532.052523148144</v>
      </c>
      <c r="T3451" s="13">
        <f t="shared" si="319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0"/>
        <v>1.52</v>
      </c>
      <c r="P3452" s="8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3">
        <f t="shared" si="318"/>
        <v>42036.704525462963</v>
      </c>
      <c r="T3452" s="13">
        <f t="shared" si="319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0"/>
        <v>1.0123076923076924</v>
      </c>
      <c r="P3453" s="8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3">
        <f t="shared" si="318"/>
        <v>42088.723692129628</v>
      </c>
      <c r="T3453" s="13">
        <f t="shared" si="319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0"/>
        <v>1.532</v>
      </c>
      <c r="P3454" s="8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3">
        <f t="shared" si="318"/>
        <v>41820.639189814814</v>
      </c>
      <c r="T3454" s="13">
        <f t="shared" si="319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0"/>
        <v>1.2833333333333334</v>
      </c>
      <c r="P3455" s="8">
        <f t="shared" si="321"/>
        <v>27.5</v>
      </c>
      <c r="Q3455" t="str">
        <f t="shared" si="322"/>
        <v>theater</v>
      </c>
      <c r="R3455" t="str">
        <f t="shared" si="323"/>
        <v>plays</v>
      </c>
      <c r="S3455" s="13">
        <f t="shared" si="318"/>
        <v>42535.97865740741</v>
      </c>
      <c r="T3455" s="13">
        <f t="shared" si="319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0"/>
        <v>1.0071428571428571</v>
      </c>
      <c r="P3456" s="8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3">
        <f t="shared" si="318"/>
        <v>41821.698599537034</v>
      </c>
      <c r="T3456" s="13">
        <f t="shared" si="319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0"/>
        <v>1.0065</v>
      </c>
      <c r="P3457" s="8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3">
        <f t="shared" si="318"/>
        <v>42626.7503125</v>
      </c>
      <c r="T3457" s="13">
        <f t="shared" si="319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0"/>
        <v>1.913</v>
      </c>
      <c r="P3458" s="8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3">
        <f t="shared" ref="S3458:S3521" si="324">(((J3458/60)/60)/24)+DATE(1970,1,1)</f>
        <v>41821.205636574072</v>
      </c>
      <c r="T3458" s="13">
        <f t="shared" ref="T3458:T3521" si="325">(((I3458/60)/60)/24)+DATE(1970,1,1)</f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6">E3459/D3459</f>
        <v>1.4019999999999999</v>
      </c>
      <c r="P3459" s="8">
        <f t="shared" ref="P3459:P3522" si="327">E3459/L3459</f>
        <v>50.981818181818184</v>
      </c>
      <c r="Q3459" t="str">
        <f t="shared" ref="Q3459:Q3522" si="328">LEFT(N3459,FIND("/",N3459)-1)</f>
        <v>theater</v>
      </c>
      <c r="R3459" t="str">
        <f t="shared" ref="R3459:R3522" si="329">RIGHT(N3459,LEN(N3459)-FIND("/",N3459))</f>
        <v>plays</v>
      </c>
      <c r="S3459" s="13">
        <f t="shared" si="324"/>
        <v>42016.706678240742</v>
      </c>
      <c r="T3459" s="13">
        <f t="shared" si="325"/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6"/>
        <v>1.2433537832310839</v>
      </c>
      <c r="P3460" s="8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3">
        <f t="shared" si="324"/>
        <v>42011.202581018515</v>
      </c>
      <c r="T3460" s="13">
        <f t="shared" si="325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6"/>
        <v>1.262</v>
      </c>
      <c r="P3461" s="8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3">
        <f t="shared" si="324"/>
        <v>42480.479861111111</v>
      </c>
      <c r="T3461" s="13">
        <f t="shared" si="325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6"/>
        <v>1.9</v>
      </c>
      <c r="P3462" s="8">
        <f t="shared" si="327"/>
        <v>50</v>
      </c>
      <c r="Q3462" t="str">
        <f t="shared" si="328"/>
        <v>theater</v>
      </c>
      <c r="R3462" t="str">
        <f t="shared" si="329"/>
        <v>plays</v>
      </c>
      <c r="S3462" s="13">
        <f t="shared" si="324"/>
        <v>41852.527222222219</v>
      </c>
      <c r="T3462" s="13">
        <f t="shared" si="325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6"/>
        <v>1.39</v>
      </c>
      <c r="P3463" s="8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3">
        <f t="shared" si="324"/>
        <v>42643.632858796293</v>
      </c>
      <c r="T3463" s="13">
        <f t="shared" si="325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6"/>
        <v>2.02</v>
      </c>
      <c r="P3464" s="8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3">
        <f t="shared" si="324"/>
        <v>42179.898472222223</v>
      </c>
      <c r="T3464" s="13">
        <f t="shared" si="325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6"/>
        <v>1.0338000000000001</v>
      </c>
      <c r="P3465" s="8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3">
        <f t="shared" si="324"/>
        <v>42612.918807870374</v>
      </c>
      <c r="T3465" s="13">
        <f t="shared" si="325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6"/>
        <v>1.023236</v>
      </c>
      <c r="P3466" s="8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3">
        <f t="shared" si="324"/>
        <v>42575.130057870367</v>
      </c>
      <c r="T3466" s="13">
        <f t="shared" si="325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6"/>
        <v>1.03</v>
      </c>
      <c r="P3467" s="8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3">
        <f t="shared" si="324"/>
        <v>42200.625833333332</v>
      </c>
      <c r="T3467" s="13">
        <f t="shared" si="325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6"/>
        <v>1.2714285714285714</v>
      </c>
      <c r="P3468" s="8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3">
        <f t="shared" si="324"/>
        <v>42420.019097222219</v>
      </c>
      <c r="T3468" s="13">
        <f t="shared" si="325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6"/>
        <v>1.01</v>
      </c>
      <c r="P3469" s="8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3">
        <f t="shared" si="324"/>
        <v>42053.671666666662</v>
      </c>
      <c r="T3469" s="13">
        <f t="shared" si="325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6"/>
        <v>1.2178</v>
      </c>
      <c r="P3470" s="8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3">
        <f t="shared" si="324"/>
        <v>42605.765381944439</v>
      </c>
      <c r="T3470" s="13">
        <f t="shared" si="325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6"/>
        <v>1.1339285714285714</v>
      </c>
      <c r="P3471" s="8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3">
        <f t="shared" si="324"/>
        <v>42458.641724537039</v>
      </c>
      <c r="T3471" s="13">
        <f t="shared" si="325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6"/>
        <v>1.5</v>
      </c>
      <c r="P3472" s="8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3">
        <f t="shared" si="324"/>
        <v>42529.022013888884</v>
      </c>
      <c r="T3472" s="13">
        <f t="shared" si="325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6"/>
        <v>2.1459999999999999</v>
      </c>
      <c r="P3473" s="8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3">
        <f t="shared" si="324"/>
        <v>41841.820486111108</v>
      </c>
      <c r="T3473" s="13">
        <f t="shared" si="325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6"/>
        <v>1.0205</v>
      </c>
      <c r="P3474" s="8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3">
        <f t="shared" si="324"/>
        <v>41928.170497685183</v>
      </c>
      <c r="T3474" s="13">
        <f t="shared" si="325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6"/>
        <v>1</v>
      </c>
      <c r="P3475" s="8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3">
        <f t="shared" si="324"/>
        <v>42062.834444444445</v>
      </c>
      <c r="T3475" s="13">
        <f t="shared" si="325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6"/>
        <v>1.01</v>
      </c>
      <c r="P3476" s="8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3">
        <f t="shared" si="324"/>
        <v>42541.501516203702</v>
      </c>
      <c r="T3476" s="13">
        <f t="shared" si="325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6"/>
        <v>1.1333333333333333</v>
      </c>
      <c r="P3477" s="8">
        <f t="shared" si="327"/>
        <v>20</v>
      </c>
      <c r="Q3477" t="str">
        <f t="shared" si="328"/>
        <v>theater</v>
      </c>
      <c r="R3477" t="str">
        <f t="shared" si="329"/>
        <v>plays</v>
      </c>
      <c r="S3477" s="13">
        <f t="shared" si="324"/>
        <v>41918.880833333329</v>
      </c>
      <c r="T3477" s="13">
        <f t="shared" si="325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6"/>
        <v>1.04</v>
      </c>
      <c r="P3478" s="8">
        <f t="shared" si="327"/>
        <v>52</v>
      </c>
      <c r="Q3478" t="str">
        <f t="shared" si="328"/>
        <v>theater</v>
      </c>
      <c r="R3478" t="str">
        <f t="shared" si="329"/>
        <v>plays</v>
      </c>
      <c r="S3478" s="13">
        <f t="shared" si="324"/>
        <v>41921.279976851853</v>
      </c>
      <c r="T3478" s="13">
        <f t="shared" si="325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6"/>
        <v>1.1533333333333333</v>
      </c>
      <c r="P3479" s="8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3">
        <f t="shared" si="324"/>
        <v>42128.736608796295</v>
      </c>
      <c r="T3479" s="13">
        <f t="shared" si="325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6"/>
        <v>1.1285000000000001</v>
      </c>
      <c r="P3480" s="8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3">
        <f t="shared" si="324"/>
        <v>42053.916921296302</v>
      </c>
      <c r="T3480" s="13">
        <f t="shared" si="325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6"/>
        <v>1.2786666666666666</v>
      </c>
      <c r="P3481" s="8">
        <f t="shared" si="327"/>
        <v>34.25</v>
      </c>
      <c r="Q3481" t="str">
        <f t="shared" si="328"/>
        <v>theater</v>
      </c>
      <c r="R3481" t="str">
        <f t="shared" si="329"/>
        <v>plays</v>
      </c>
      <c r="S3481" s="13">
        <f t="shared" si="324"/>
        <v>41781.855092592588</v>
      </c>
      <c r="T3481" s="13">
        <f t="shared" si="325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6"/>
        <v>1.4266666666666667</v>
      </c>
      <c r="P3482" s="8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3">
        <f t="shared" si="324"/>
        <v>42171.317442129628</v>
      </c>
      <c r="T3482" s="13">
        <f t="shared" si="325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6"/>
        <v>1.1879999999999999</v>
      </c>
      <c r="P3483" s="8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3">
        <f t="shared" si="324"/>
        <v>41989.24754629629</v>
      </c>
      <c r="T3483" s="13">
        <f t="shared" si="325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6"/>
        <v>1.3833333333333333</v>
      </c>
      <c r="P3484" s="8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3">
        <f t="shared" si="324"/>
        <v>41796.771597222221</v>
      </c>
      <c r="T3484" s="13">
        <f t="shared" si="325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6"/>
        <v>1.599402985074627</v>
      </c>
      <c r="P3485" s="8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3">
        <f t="shared" si="324"/>
        <v>41793.668761574074</v>
      </c>
      <c r="T3485" s="13">
        <f t="shared" si="325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6"/>
        <v>1.1424000000000001</v>
      </c>
      <c r="P3486" s="8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3">
        <f t="shared" si="324"/>
        <v>42506.760405092587</v>
      </c>
      <c r="T3486" s="13">
        <f t="shared" si="325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6"/>
        <v>1.0060606060606061</v>
      </c>
      <c r="P3487" s="8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3">
        <f t="shared" si="324"/>
        <v>42372.693055555559</v>
      </c>
      <c r="T3487" s="13">
        <f t="shared" si="325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6"/>
        <v>1.552</v>
      </c>
      <c r="P3488" s="8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3">
        <f t="shared" si="324"/>
        <v>42126.87501157407</v>
      </c>
      <c r="T3488" s="13">
        <f t="shared" si="325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6"/>
        <v>1.2775000000000001</v>
      </c>
      <c r="P3489" s="8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3">
        <f t="shared" si="324"/>
        <v>42149.940416666665</v>
      </c>
      <c r="T3489" s="13">
        <f t="shared" si="325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6"/>
        <v>1.212</v>
      </c>
      <c r="P3490" s="8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3">
        <f t="shared" si="324"/>
        <v>42087.768055555556</v>
      </c>
      <c r="T3490" s="13">
        <f t="shared" si="325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6"/>
        <v>1.127</v>
      </c>
      <c r="P3491" s="8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3">
        <f t="shared" si="324"/>
        <v>41753.635775462964</v>
      </c>
      <c r="T3491" s="13">
        <f t="shared" si="325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6"/>
        <v>1.2749999999999999</v>
      </c>
      <c r="P3492" s="8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3">
        <f t="shared" si="324"/>
        <v>42443.802361111113</v>
      </c>
      <c r="T3492" s="13">
        <f t="shared" si="325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6"/>
        <v>1.5820000000000001</v>
      </c>
      <c r="P3493" s="8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3">
        <f t="shared" si="324"/>
        <v>42121.249814814815</v>
      </c>
      <c r="T3493" s="13">
        <f t="shared" si="325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6"/>
        <v>1.0526894736842105</v>
      </c>
      <c r="P3494" s="8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3">
        <f t="shared" si="324"/>
        <v>42268.009224537032</v>
      </c>
      <c r="T3494" s="13">
        <f t="shared" si="325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6"/>
        <v>1</v>
      </c>
      <c r="P3495" s="8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3">
        <f t="shared" si="324"/>
        <v>41848.866157407407</v>
      </c>
      <c r="T3495" s="13">
        <f t="shared" si="325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6"/>
        <v>1</v>
      </c>
      <c r="P3496" s="8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3">
        <f t="shared" si="324"/>
        <v>42689.214988425927</v>
      </c>
      <c r="T3496" s="13">
        <f t="shared" si="325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6"/>
        <v>1.0686</v>
      </c>
      <c r="P3497" s="8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3">
        <f t="shared" si="324"/>
        <v>41915.762835648151</v>
      </c>
      <c r="T3497" s="13">
        <f t="shared" si="325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6"/>
        <v>1.244</v>
      </c>
      <c r="P3498" s="8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3">
        <f t="shared" si="324"/>
        <v>42584.846828703703</v>
      </c>
      <c r="T3498" s="13">
        <f t="shared" si="325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6"/>
        <v>1.0870406189555126</v>
      </c>
      <c r="P3499" s="8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3">
        <f t="shared" si="324"/>
        <v>42511.741944444439</v>
      </c>
      <c r="T3499" s="13">
        <f t="shared" si="325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6"/>
        <v>1.0242424242424242</v>
      </c>
      <c r="P3500" s="8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3">
        <f t="shared" si="324"/>
        <v>42459.15861111111</v>
      </c>
      <c r="T3500" s="13">
        <f t="shared" si="325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6"/>
        <v>1.0549999999999999</v>
      </c>
      <c r="P3501" s="8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3">
        <f t="shared" si="324"/>
        <v>42132.036168981482</v>
      </c>
      <c r="T3501" s="13">
        <f t="shared" si="325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6"/>
        <v>1.0629999999999999</v>
      </c>
      <c r="P3502" s="8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3">
        <f t="shared" si="324"/>
        <v>42419.91942129629</v>
      </c>
      <c r="T3502" s="13">
        <f t="shared" si="325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6"/>
        <v>1.0066666666666666</v>
      </c>
      <c r="P3503" s="8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3">
        <f t="shared" si="324"/>
        <v>42233.763831018514</v>
      </c>
      <c r="T3503" s="13">
        <f t="shared" si="325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6"/>
        <v>1.054</v>
      </c>
      <c r="P3504" s="8">
        <f t="shared" si="327"/>
        <v>136</v>
      </c>
      <c r="Q3504" t="str">
        <f t="shared" si="328"/>
        <v>theater</v>
      </c>
      <c r="R3504" t="str">
        <f t="shared" si="329"/>
        <v>plays</v>
      </c>
      <c r="S3504" s="13">
        <f t="shared" si="324"/>
        <v>42430.839398148149</v>
      </c>
      <c r="T3504" s="13">
        <f t="shared" si="325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6"/>
        <v>1.0755999999999999</v>
      </c>
      <c r="P3505" s="8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3">
        <f t="shared" si="324"/>
        <v>42545.478333333333</v>
      </c>
      <c r="T3505" s="13">
        <f t="shared" si="325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6"/>
        <v>1</v>
      </c>
      <c r="P3506" s="8">
        <f t="shared" si="327"/>
        <v>125</v>
      </c>
      <c r="Q3506" t="str">
        <f t="shared" si="328"/>
        <v>theater</v>
      </c>
      <c r="R3506" t="str">
        <f t="shared" si="329"/>
        <v>plays</v>
      </c>
      <c r="S3506" s="13">
        <f t="shared" si="324"/>
        <v>42297.748738425929</v>
      </c>
      <c r="T3506" s="13">
        <f t="shared" si="325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6"/>
        <v>1.0376000000000001</v>
      </c>
      <c r="P3507" s="8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3">
        <f t="shared" si="324"/>
        <v>41760.935706018521</v>
      </c>
      <c r="T3507" s="13">
        <f t="shared" si="325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6"/>
        <v>1.0149999999999999</v>
      </c>
      <c r="P3508" s="8">
        <f t="shared" si="327"/>
        <v>105</v>
      </c>
      <c r="Q3508" t="str">
        <f t="shared" si="328"/>
        <v>theater</v>
      </c>
      <c r="R3508" t="str">
        <f t="shared" si="329"/>
        <v>plays</v>
      </c>
      <c r="S3508" s="13">
        <f t="shared" si="324"/>
        <v>41829.734259259261</v>
      </c>
      <c r="T3508" s="13">
        <f t="shared" si="325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6"/>
        <v>1.044</v>
      </c>
      <c r="P3509" s="8">
        <f t="shared" si="327"/>
        <v>145</v>
      </c>
      <c r="Q3509" t="str">
        <f t="shared" si="328"/>
        <v>theater</v>
      </c>
      <c r="R3509" t="str">
        <f t="shared" si="329"/>
        <v>plays</v>
      </c>
      <c r="S3509" s="13">
        <f t="shared" si="324"/>
        <v>42491.92288194444</v>
      </c>
      <c r="T3509" s="13">
        <f t="shared" si="325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6"/>
        <v>1.8</v>
      </c>
      <c r="P3510" s="8">
        <f t="shared" si="327"/>
        <v>12</v>
      </c>
      <c r="Q3510" t="str">
        <f t="shared" si="328"/>
        <v>theater</v>
      </c>
      <c r="R3510" t="str">
        <f t="shared" si="329"/>
        <v>plays</v>
      </c>
      <c r="S3510" s="13">
        <f t="shared" si="324"/>
        <v>42477.729780092588</v>
      </c>
      <c r="T3510" s="13">
        <f t="shared" si="325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6"/>
        <v>1.0633333333333332</v>
      </c>
      <c r="P3511" s="8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3">
        <f t="shared" si="324"/>
        <v>41950.859560185185</v>
      </c>
      <c r="T3511" s="13">
        <f t="shared" si="325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6"/>
        <v>1.0055555555555555</v>
      </c>
      <c r="P3512" s="8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3">
        <f t="shared" si="324"/>
        <v>41802.62090277778</v>
      </c>
      <c r="T3512" s="13">
        <f t="shared" si="325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6"/>
        <v>1.012</v>
      </c>
      <c r="P3513" s="8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3">
        <f t="shared" si="324"/>
        <v>41927.873784722222</v>
      </c>
      <c r="T3513" s="13">
        <f t="shared" si="325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6"/>
        <v>1</v>
      </c>
      <c r="P3514" s="8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3">
        <f t="shared" si="324"/>
        <v>42057.536944444444</v>
      </c>
      <c r="T3514" s="13">
        <f t="shared" si="325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6"/>
        <v>1.1839285714285714</v>
      </c>
      <c r="P3515" s="8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3">
        <f t="shared" si="324"/>
        <v>41781.096203703702</v>
      </c>
      <c r="T3515" s="13">
        <f t="shared" si="325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6"/>
        <v>1.1000000000000001</v>
      </c>
      <c r="P3516" s="8">
        <f t="shared" si="327"/>
        <v>55</v>
      </c>
      <c r="Q3516" t="str">
        <f t="shared" si="328"/>
        <v>theater</v>
      </c>
      <c r="R3516" t="str">
        <f t="shared" si="329"/>
        <v>plays</v>
      </c>
      <c r="S3516" s="13">
        <f t="shared" si="324"/>
        <v>42020.846666666665</v>
      </c>
      <c r="T3516" s="13">
        <f t="shared" si="325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6"/>
        <v>1.0266666666666666</v>
      </c>
      <c r="P3517" s="8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3">
        <f t="shared" si="324"/>
        <v>42125.772812499999</v>
      </c>
      <c r="T3517" s="13">
        <f t="shared" si="325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6"/>
        <v>1</v>
      </c>
      <c r="P3518" s="8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3">
        <f t="shared" si="324"/>
        <v>41856.010069444441</v>
      </c>
      <c r="T3518" s="13">
        <f t="shared" si="325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6"/>
        <v>1</v>
      </c>
      <c r="P3519" s="8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3">
        <f t="shared" si="324"/>
        <v>41794.817523148151</v>
      </c>
      <c r="T3519" s="13">
        <f t="shared" si="325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6"/>
        <v>1.10046</v>
      </c>
      <c r="P3520" s="8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3">
        <f t="shared" si="324"/>
        <v>41893.783553240741</v>
      </c>
      <c r="T3520" s="13">
        <f t="shared" si="325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6"/>
        <v>1.0135000000000001</v>
      </c>
      <c r="P3521" s="8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3">
        <f t="shared" si="324"/>
        <v>42037.598958333328</v>
      </c>
      <c r="T3521" s="13">
        <f t="shared" si="325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6"/>
        <v>1.0075000000000001</v>
      </c>
      <c r="P3522" s="8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3">
        <f t="shared" ref="S3522:S3585" si="330">(((J3522/60)/60)/24)+DATE(1970,1,1)</f>
        <v>42227.824212962965</v>
      </c>
      <c r="T3522" s="13">
        <f t="shared" ref="T3522:T3585" si="331">(((I3522/60)/60)/24)+DATE(1970,1,1)</f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2">E3523/D3523</f>
        <v>1.6942857142857144</v>
      </c>
      <c r="P3523" s="8">
        <f t="shared" ref="P3523:P3586" si="333">E3523/L3523</f>
        <v>45.615384615384613</v>
      </c>
      <c r="Q3523" t="str">
        <f t="shared" ref="Q3523:Q3586" si="334">LEFT(N3523,FIND("/",N3523)-1)</f>
        <v>theater</v>
      </c>
      <c r="R3523" t="str">
        <f t="shared" ref="R3523:R3586" si="335">RIGHT(N3523,LEN(N3523)-FIND("/",N3523))</f>
        <v>plays</v>
      </c>
      <c r="S3523" s="13">
        <f t="shared" si="330"/>
        <v>41881.361342592594</v>
      </c>
      <c r="T3523" s="13">
        <f t="shared" si="331"/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2"/>
        <v>1</v>
      </c>
      <c r="P3524" s="8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3">
        <f t="shared" si="330"/>
        <v>42234.789884259255</v>
      </c>
      <c r="T3524" s="13">
        <f t="shared" si="331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2"/>
        <v>1.1365000000000001</v>
      </c>
      <c r="P3525" s="8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3">
        <f t="shared" si="330"/>
        <v>42581.397546296299</v>
      </c>
      <c r="T3525" s="13">
        <f t="shared" si="331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2"/>
        <v>1.0156000000000001</v>
      </c>
      <c r="P3526" s="8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3">
        <f t="shared" si="330"/>
        <v>41880.76357638889</v>
      </c>
      <c r="T3526" s="13">
        <f t="shared" si="331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2"/>
        <v>1.06</v>
      </c>
      <c r="P3527" s="8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3">
        <f t="shared" si="330"/>
        <v>42214.6956712963</v>
      </c>
      <c r="T3527" s="13">
        <f t="shared" si="331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2"/>
        <v>1.02</v>
      </c>
      <c r="P3528" s="8">
        <f t="shared" si="333"/>
        <v>99</v>
      </c>
      <c r="Q3528" t="str">
        <f t="shared" si="334"/>
        <v>theater</v>
      </c>
      <c r="R3528" t="str">
        <f t="shared" si="335"/>
        <v>plays</v>
      </c>
      <c r="S3528" s="13">
        <f t="shared" si="330"/>
        <v>42460.335312499999</v>
      </c>
      <c r="T3528" s="13">
        <f t="shared" si="331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2"/>
        <v>1.1691666666666667</v>
      </c>
      <c r="P3529" s="8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3">
        <f t="shared" si="330"/>
        <v>42167.023206018523</v>
      </c>
      <c r="T3529" s="13">
        <f t="shared" si="331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2"/>
        <v>1.0115151515151515</v>
      </c>
      <c r="P3530" s="8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3">
        <f t="shared" si="330"/>
        <v>42733.50136574074</v>
      </c>
      <c r="T3530" s="13">
        <f t="shared" si="331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2"/>
        <v>1.32</v>
      </c>
      <c r="P3531" s="8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3">
        <f t="shared" si="330"/>
        <v>42177.761782407411</v>
      </c>
      <c r="T3531" s="13">
        <f t="shared" si="331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2"/>
        <v>1</v>
      </c>
      <c r="P3532" s="8">
        <f t="shared" si="333"/>
        <v>125</v>
      </c>
      <c r="Q3532" t="str">
        <f t="shared" si="334"/>
        <v>theater</v>
      </c>
      <c r="R3532" t="str">
        <f t="shared" si="335"/>
        <v>plays</v>
      </c>
      <c r="S3532" s="13">
        <f t="shared" si="330"/>
        <v>42442.623344907406</v>
      </c>
      <c r="T3532" s="13">
        <f t="shared" si="331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2"/>
        <v>1.28</v>
      </c>
      <c r="P3533" s="8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3">
        <f t="shared" si="330"/>
        <v>42521.654328703706</v>
      </c>
      <c r="T3533" s="13">
        <f t="shared" si="331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2"/>
        <v>1.1895833333333334</v>
      </c>
      <c r="P3534" s="8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3">
        <f t="shared" si="330"/>
        <v>41884.599849537037</v>
      </c>
      <c r="T3534" s="13">
        <f t="shared" si="331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2"/>
        <v>1.262</v>
      </c>
      <c r="P3535" s="8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3">
        <f t="shared" si="330"/>
        <v>42289.761192129634</v>
      </c>
      <c r="T3535" s="13">
        <f t="shared" si="331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2"/>
        <v>1.5620000000000001</v>
      </c>
      <c r="P3536" s="8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3">
        <f t="shared" si="330"/>
        <v>42243.6252662037</v>
      </c>
      <c r="T3536" s="13">
        <f t="shared" si="331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2"/>
        <v>1.0315000000000001</v>
      </c>
      <c r="P3537" s="8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3">
        <f t="shared" si="330"/>
        <v>42248.640162037031</v>
      </c>
      <c r="T3537" s="13">
        <f t="shared" si="331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2"/>
        <v>1.5333333333333334</v>
      </c>
      <c r="P3538" s="8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3">
        <f t="shared" si="330"/>
        <v>42328.727141203708</v>
      </c>
      <c r="T3538" s="13">
        <f t="shared" si="331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2"/>
        <v>1.8044444444444445</v>
      </c>
      <c r="P3539" s="8">
        <f t="shared" si="333"/>
        <v>43.5</v>
      </c>
      <c r="Q3539" t="str">
        <f t="shared" si="334"/>
        <v>theater</v>
      </c>
      <c r="R3539" t="str">
        <f t="shared" si="335"/>
        <v>plays</v>
      </c>
      <c r="S3539" s="13">
        <f t="shared" si="330"/>
        <v>41923.354351851849</v>
      </c>
      <c r="T3539" s="13">
        <f t="shared" si="331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2"/>
        <v>1.2845</v>
      </c>
      <c r="P3540" s="8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3">
        <f t="shared" si="330"/>
        <v>42571.420601851853</v>
      </c>
      <c r="T3540" s="13">
        <f t="shared" si="331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2"/>
        <v>1.1966666666666668</v>
      </c>
      <c r="P3541" s="8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3">
        <f t="shared" si="330"/>
        <v>42600.756041666667</v>
      </c>
      <c r="T3541" s="13">
        <f t="shared" si="331"/>
        <v>42621.756041666667</v>
      </c>
    </row>
    <row r="3542" spans="1:20" ht="43.2" x14ac:dyDescent="0.55000000000000004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2"/>
        <v>1.23</v>
      </c>
      <c r="P3542" s="8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3">
        <f t="shared" si="330"/>
        <v>42517.003368055557</v>
      </c>
      <c r="T3542" s="13">
        <f t="shared" si="331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2"/>
        <v>1.05</v>
      </c>
      <c r="P3543" s="8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3">
        <f t="shared" si="330"/>
        <v>42222.730034722219</v>
      </c>
      <c r="T3543" s="13">
        <f t="shared" si="331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2"/>
        <v>1.0223636363636364</v>
      </c>
      <c r="P3544" s="8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3">
        <f t="shared" si="330"/>
        <v>41829.599791666667</v>
      </c>
      <c r="T3544" s="13">
        <f t="shared" si="331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2"/>
        <v>1.0466666666666666</v>
      </c>
      <c r="P3545" s="8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3">
        <f t="shared" si="330"/>
        <v>42150.755312499998</v>
      </c>
      <c r="T3545" s="13">
        <f t="shared" si="331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2"/>
        <v>1</v>
      </c>
      <c r="P3546" s="8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3">
        <f t="shared" si="330"/>
        <v>42040.831678240742</v>
      </c>
      <c r="T3546" s="13">
        <f t="shared" si="331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2"/>
        <v>1.004</v>
      </c>
      <c r="P3547" s="8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3">
        <f t="shared" si="330"/>
        <v>42075.807395833333</v>
      </c>
      <c r="T3547" s="13">
        <f t="shared" si="331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2"/>
        <v>1.0227272727272727</v>
      </c>
      <c r="P3548" s="8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3">
        <f t="shared" si="330"/>
        <v>42073.660694444443</v>
      </c>
      <c r="T3548" s="13">
        <f t="shared" si="331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2"/>
        <v>1.1440928571428572</v>
      </c>
      <c r="P3549" s="8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3">
        <f t="shared" si="330"/>
        <v>42480.078715277778</v>
      </c>
      <c r="T3549" s="13">
        <f t="shared" si="331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2"/>
        <v>1.019047619047619</v>
      </c>
      <c r="P3550" s="8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3">
        <f t="shared" si="330"/>
        <v>42411.942291666666</v>
      </c>
      <c r="T3550" s="13">
        <f t="shared" si="331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2"/>
        <v>1.02</v>
      </c>
      <c r="P3551" s="8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3">
        <f t="shared" si="330"/>
        <v>42223.394363425927</v>
      </c>
      <c r="T3551" s="13">
        <f t="shared" si="331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2"/>
        <v>1.048</v>
      </c>
      <c r="P3552" s="8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3">
        <f t="shared" si="330"/>
        <v>42462.893495370372</v>
      </c>
      <c r="T3552" s="13">
        <f t="shared" si="331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2"/>
        <v>1.0183333333333333</v>
      </c>
      <c r="P3553" s="8">
        <f t="shared" si="333"/>
        <v>61.1</v>
      </c>
      <c r="Q3553" t="str">
        <f t="shared" si="334"/>
        <v>theater</v>
      </c>
      <c r="R3553" t="str">
        <f t="shared" si="335"/>
        <v>plays</v>
      </c>
      <c r="S3553" s="13">
        <f t="shared" si="330"/>
        <v>41753.515856481477</v>
      </c>
      <c r="T3553" s="13">
        <f t="shared" si="331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2"/>
        <v>1</v>
      </c>
      <c r="P3554" s="8">
        <f t="shared" si="333"/>
        <v>38.65</v>
      </c>
      <c r="Q3554" t="str">
        <f t="shared" si="334"/>
        <v>theater</v>
      </c>
      <c r="R3554" t="str">
        <f t="shared" si="335"/>
        <v>plays</v>
      </c>
      <c r="S3554" s="13">
        <f t="shared" si="330"/>
        <v>41788.587083333332</v>
      </c>
      <c r="T3554" s="13">
        <f t="shared" si="331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2"/>
        <v>1.0627272727272727</v>
      </c>
      <c r="P3555" s="8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3">
        <f t="shared" si="330"/>
        <v>42196.028703703705</v>
      </c>
      <c r="T3555" s="13">
        <f t="shared" si="331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2"/>
        <v>1.1342219999999998</v>
      </c>
      <c r="P3556" s="8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3">
        <f t="shared" si="330"/>
        <v>42016.050451388888</v>
      </c>
      <c r="T3556" s="13">
        <f t="shared" si="331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2"/>
        <v>1</v>
      </c>
      <c r="P3557" s="8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3">
        <f t="shared" si="330"/>
        <v>42661.442060185189</v>
      </c>
      <c r="T3557" s="13">
        <f t="shared" si="331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2"/>
        <v>1.0045454545454546</v>
      </c>
      <c r="P3558" s="8">
        <f t="shared" si="333"/>
        <v>110.5</v>
      </c>
      <c r="Q3558" t="str">
        <f t="shared" si="334"/>
        <v>theater</v>
      </c>
      <c r="R3558" t="str">
        <f t="shared" si="335"/>
        <v>plays</v>
      </c>
      <c r="S3558" s="13">
        <f t="shared" si="330"/>
        <v>41808.649583333332</v>
      </c>
      <c r="T3558" s="13">
        <f t="shared" si="331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2"/>
        <v>1.0003599999999999</v>
      </c>
      <c r="P3559" s="8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3">
        <f t="shared" si="330"/>
        <v>41730.276747685188</v>
      </c>
      <c r="T3559" s="13">
        <f t="shared" si="331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2"/>
        <v>1.44</v>
      </c>
      <c r="P3560" s="8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3">
        <f t="shared" si="330"/>
        <v>42139.816840277781</v>
      </c>
      <c r="T3560" s="13">
        <f t="shared" si="331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2"/>
        <v>1.0349999999999999</v>
      </c>
      <c r="P3561" s="8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3">
        <f t="shared" si="330"/>
        <v>42194.096157407403</v>
      </c>
      <c r="T3561" s="13">
        <f t="shared" si="331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2"/>
        <v>1.0843750000000001</v>
      </c>
      <c r="P3562" s="8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3">
        <f t="shared" si="330"/>
        <v>42115.889652777783</v>
      </c>
      <c r="T3562" s="13">
        <f t="shared" si="331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2"/>
        <v>1.024</v>
      </c>
      <c r="P3563" s="8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3">
        <f t="shared" si="330"/>
        <v>42203.680300925931</v>
      </c>
      <c r="T3563" s="13">
        <f t="shared" si="331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2"/>
        <v>1.4888888888888889</v>
      </c>
      <c r="P3564" s="8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3">
        <f t="shared" si="330"/>
        <v>42433.761886574073</v>
      </c>
      <c r="T3564" s="13">
        <f t="shared" si="331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2"/>
        <v>1.0549000000000002</v>
      </c>
      <c r="P3565" s="8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3">
        <f t="shared" si="330"/>
        <v>42555.671944444446</v>
      </c>
      <c r="T3565" s="13">
        <f t="shared" si="331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2"/>
        <v>1.0049999999999999</v>
      </c>
      <c r="P3566" s="8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3">
        <f t="shared" si="330"/>
        <v>42236.623252314821</v>
      </c>
      <c r="T3566" s="13">
        <f t="shared" si="331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2"/>
        <v>1.3055555555555556</v>
      </c>
      <c r="P3567" s="8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3">
        <f t="shared" si="330"/>
        <v>41974.743148148147</v>
      </c>
      <c r="T3567" s="13">
        <f t="shared" si="331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2"/>
        <v>1.0475000000000001</v>
      </c>
      <c r="P3568" s="8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3">
        <f t="shared" si="330"/>
        <v>41997.507905092592</v>
      </c>
      <c r="T3568" s="13">
        <f t="shared" si="331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2"/>
        <v>1.0880000000000001</v>
      </c>
      <c r="P3569" s="8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3">
        <f t="shared" si="330"/>
        <v>42135.810694444444</v>
      </c>
      <c r="T3569" s="13">
        <f t="shared" si="331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2"/>
        <v>1.1100000000000001</v>
      </c>
      <c r="P3570" s="8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3">
        <f t="shared" si="330"/>
        <v>41869.740671296298</v>
      </c>
      <c r="T3570" s="13">
        <f t="shared" si="331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2"/>
        <v>1.0047999999999999</v>
      </c>
      <c r="P3571" s="8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3">
        <f t="shared" si="330"/>
        <v>41982.688611111109</v>
      </c>
      <c r="T3571" s="13">
        <f t="shared" si="331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2"/>
        <v>1.1435</v>
      </c>
      <c r="P3572" s="8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3">
        <f t="shared" si="330"/>
        <v>41976.331979166673</v>
      </c>
      <c r="T3572" s="13">
        <f t="shared" si="331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2"/>
        <v>1.2206666666666666</v>
      </c>
      <c r="P3573" s="8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3">
        <f t="shared" si="330"/>
        <v>41912.858946759261</v>
      </c>
      <c r="T3573" s="13">
        <f t="shared" si="331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2"/>
        <v>1</v>
      </c>
      <c r="P3574" s="8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3">
        <f t="shared" si="330"/>
        <v>42146.570393518516</v>
      </c>
      <c r="T3574" s="13">
        <f t="shared" si="331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2"/>
        <v>1.028</v>
      </c>
      <c r="P3575" s="8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3">
        <f t="shared" si="330"/>
        <v>41921.375532407408</v>
      </c>
      <c r="T3575" s="13">
        <f t="shared" si="331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2"/>
        <v>1.0612068965517241</v>
      </c>
      <c r="P3576" s="8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3">
        <f t="shared" si="330"/>
        <v>41926.942685185182</v>
      </c>
      <c r="T3576" s="13">
        <f t="shared" si="331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2"/>
        <v>1.0133000000000001</v>
      </c>
      <c r="P3577" s="8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3">
        <f t="shared" si="330"/>
        <v>42561.783877314811</v>
      </c>
      <c r="T3577" s="13">
        <f t="shared" si="331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2"/>
        <v>1</v>
      </c>
      <c r="P3578" s="8">
        <f t="shared" si="333"/>
        <v>20</v>
      </c>
      <c r="Q3578" t="str">
        <f t="shared" si="334"/>
        <v>theater</v>
      </c>
      <c r="R3578" t="str">
        <f t="shared" si="335"/>
        <v>plays</v>
      </c>
      <c r="S3578" s="13">
        <f t="shared" si="330"/>
        <v>42649.54923611111</v>
      </c>
      <c r="T3578" s="13">
        <f t="shared" si="331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2"/>
        <v>1.3</v>
      </c>
      <c r="P3579" s="8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3">
        <f t="shared" si="330"/>
        <v>42093.786840277782</v>
      </c>
      <c r="T3579" s="13">
        <f t="shared" si="331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2"/>
        <v>1.0001333333333333</v>
      </c>
      <c r="P3580" s="8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3">
        <f t="shared" si="330"/>
        <v>42460.733530092592</v>
      </c>
      <c r="T3580" s="13">
        <f t="shared" si="331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2"/>
        <v>1</v>
      </c>
      <c r="P3581" s="8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3">
        <f t="shared" si="330"/>
        <v>42430.762222222227</v>
      </c>
      <c r="T3581" s="13">
        <f t="shared" si="331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2"/>
        <v>1.1388888888888888</v>
      </c>
      <c r="P3582" s="8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3">
        <f t="shared" si="330"/>
        <v>42026.176180555558</v>
      </c>
      <c r="T3582" s="13">
        <f t="shared" si="331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2"/>
        <v>1</v>
      </c>
      <c r="P3583" s="8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3">
        <f t="shared" si="330"/>
        <v>41836.471180555556</v>
      </c>
      <c r="T3583" s="13">
        <f t="shared" si="331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2"/>
        <v>2.87</v>
      </c>
      <c r="P3584" s="8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3">
        <f t="shared" si="330"/>
        <v>42451.095856481479</v>
      </c>
      <c r="T3584" s="13">
        <f t="shared" si="331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2"/>
        <v>1.085</v>
      </c>
      <c r="P3585" s="8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3">
        <f t="shared" si="330"/>
        <v>42418.425983796296</v>
      </c>
      <c r="T3585" s="13">
        <f t="shared" si="331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2"/>
        <v>1.155</v>
      </c>
      <c r="P3586" s="8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3">
        <f t="shared" ref="S3586:S3649" si="336">(((J3586/60)/60)/24)+DATE(1970,1,1)</f>
        <v>42168.316481481481</v>
      </c>
      <c r="T3586" s="13">
        <f t="shared" ref="T3586:T3649" si="337">(((I3586/60)/60)/24)+DATE(1970,1,1)</f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8">E3587/D3587</f>
        <v>1.1911764705882353</v>
      </c>
      <c r="P3587" s="8">
        <f t="shared" ref="P3587:P3650" si="339">E3587/L3587</f>
        <v>176.08695652173913</v>
      </c>
      <c r="Q3587" t="str">
        <f t="shared" ref="Q3587:Q3650" si="340">LEFT(N3587,FIND("/",N3587)-1)</f>
        <v>theater</v>
      </c>
      <c r="R3587" t="str">
        <f t="shared" ref="R3587:R3650" si="341">RIGHT(N3587,LEN(N3587)-FIND("/",N3587))</f>
        <v>plays</v>
      </c>
      <c r="S3587" s="13">
        <f t="shared" si="336"/>
        <v>41964.716319444444</v>
      </c>
      <c r="T3587" s="13">
        <f t="shared" si="337"/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8"/>
        <v>1.0942666666666667</v>
      </c>
      <c r="P3588" s="8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3">
        <f t="shared" si="336"/>
        <v>42576.697569444441</v>
      </c>
      <c r="T3588" s="13">
        <f t="shared" si="33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8"/>
        <v>1.266</v>
      </c>
      <c r="P3589" s="8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3">
        <f t="shared" si="336"/>
        <v>42503.539976851855</v>
      </c>
      <c r="T3589" s="13">
        <f t="shared" si="33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8"/>
        <v>1.0049999999999999</v>
      </c>
      <c r="P3590" s="8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3">
        <f t="shared" si="336"/>
        <v>42101.828819444447</v>
      </c>
      <c r="T3590" s="13">
        <f t="shared" si="33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8"/>
        <v>1.2749999999999999</v>
      </c>
      <c r="P3591" s="8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3">
        <f t="shared" si="336"/>
        <v>42125.647534722222</v>
      </c>
      <c r="T3591" s="13">
        <f t="shared" si="33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8"/>
        <v>1.0005999999999999</v>
      </c>
      <c r="P3592" s="8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3">
        <f t="shared" si="336"/>
        <v>41902.333726851852</v>
      </c>
      <c r="T3592" s="13">
        <f t="shared" si="33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8"/>
        <v>1.75</v>
      </c>
      <c r="P3593" s="8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3">
        <f t="shared" si="336"/>
        <v>42003.948425925926</v>
      </c>
      <c r="T3593" s="13">
        <f t="shared" si="33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8"/>
        <v>1.2725</v>
      </c>
      <c r="P3594" s="8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3">
        <f t="shared" si="336"/>
        <v>41988.829942129625</v>
      </c>
      <c r="T3594" s="13">
        <f t="shared" si="33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8"/>
        <v>1.1063333333333334</v>
      </c>
      <c r="P3595" s="8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3">
        <f t="shared" si="336"/>
        <v>41974.898599537039</v>
      </c>
      <c r="T3595" s="13">
        <f t="shared" si="33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8"/>
        <v>1.2593749999999999</v>
      </c>
      <c r="P3596" s="8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3">
        <f t="shared" si="336"/>
        <v>42592.066921296297</v>
      </c>
      <c r="T3596" s="13">
        <f t="shared" si="33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8"/>
        <v>1.1850000000000001</v>
      </c>
      <c r="P3597" s="8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3">
        <f t="shared" si="336"/>
        <v>42050.008368055554</v>
      </c>
      <c r="T3597" s="13">
        <f t="shared" si="33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8"/>
        <v>1.0772727272727274</v>
      </c>
      <c r="P3598" s="8">
        <f t="shared" si="339"/>
        <v>79</v>
      </c>
      <c r="Q3598" t="str">
        <f t="shared" si="340"/>
        <v>theater</v>
      </c>
      <c r="R3598" t="str">
        <f t="shared" si="341"/>
        <v>plays</v>
      </c>
      <c r="S3598" s="13">
        <f t="shared" si="336"/>
        <v>41856.715069444443</v>
      </c>
      <c r="T3598" s="13">
        <f t="shared" si="33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8"/>
        <v>1.026</v>
      </c>
      <c r="P3599" s="8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3">
        <f t="shared" si="336"/>
        <v>42417.585532407407</v>
      </c>
      <c r="T3599" s="13">
        <f t="shared" si="33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8"/>
        <v>1.101</v>
      </c>
      <c r="P3600" s="8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3">
        <f t="shared" si="336"/>
        <v>41866.79886574074</v>
      </c>
      <c r="T3600" s="13">
        <f t="shared" si="33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8"/>
        <v>2.02</v>
      </c>
      <c r="P3601" s="8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3">
        <f t="shared" si="336"/>
        <v>42220.79487268519</v>
      </c>
      <c r="T3601" s="13">
        <f t="shared" si="33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8"/>
        <v>1.3</v>
      </c>
      <c r="P3602" s="8">
        <f t="shared" si="339"/>
        <v>3.25</v>
      </c>
      <c r="Q3602" t="str">
        <f t="shared" si="340"/>
        <v>theater</v>
      </c>
      <c r="R3602" t="str">
        <f t="shared" si="341"/>
        <v>plays</v>
      </c>
      <c r="S3602" s="13">
        <f t="shared" si="336"/>
        <v>42628.849120370374</v>
      </c>
      <c r="T3602" s="13">
        <f t="shared" si="33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8"/>
        <v>1.0435000000000001</v>
      </c>
      <c r="P3603" s="8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3">
        <f t="shared" si="336"/>
        <v>41990.99863425926</v>
      </c>
      <c r="T3603" s="13">
        <f t="shared" si="337"/>
        <v>42020.99863425926</v>
      </c>
    </row>
    <row r="3604" spans="1:20" ht="43.2" x14ac:dyDescent="0.55000000000000004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8"/>
        <v>1.0004999999999999</v>
      </c>
      <c r="P3604" s="8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3">
        <f t="shared" si="336"/>
        <v>42447.894432870366</v>
      </c>
      <c r="T3604" s="13">
        <f t="shared" si="33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8"/>
        <v>1.7066666666666668</v>
      </c>
      <c r="P3605" s="8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3">
        <f t="shared" si="336"/>
        <v>42283.864351851851</v>
      </c>
      <c r="T3605" s="13">
        <f t="shared" si="33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8"/>
        <v>1.1283333333333334</v>
      </c>
      <c r="P3606" s="8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3">
        <f t="shared" si="336"/>
        <v>42483.015694444446</v>
      </c>
      <c r="T3606" s="13">
        <f t="shared" si="337"/>
        <v>42489.290972222225</v>
      </c>
    </row>
    <row r="3607" spans="1:20" ht="43.2" x14ac:dyDescent="0.55000000000000004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8"/>
        <v>1.84</v>
      </c>
      <c r="P3607" s="8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3">
        <f t="shared" si="336"/>
        <v>42383.793124999997</v>
      </c>
      <c r="T3607" s="13">
        <f t="shared" si="33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8"/>
        <v>1.3026666666666666</v>
      </c>
      <c r="P3608" s="8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3">
        <f t="shared" si="336"/>
        <v>42566.604826388888</v>
      </c>
      <c r="T3608" s="13">
        <f t="shared" si="33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8"/>
        <v>1.0545454545454545</v>
      </c>
      <c r="P3609" s="8">
        <f t="shared" si="339"/>
        <v>29</v>
      </c>
      <c r="Q3609" t="str">
        <f t="shared" si="340"/>
        <v>theater</v>
      </c>
      <c r="R3609" t="str">
        <f t="shared" si="341"/>
        <v>plays</v>
      </c>
      <c r="S3609" s="13">
        <f t="shared" si="336"/>
        <v>42338.963912037041</v>
      </c>
      <c r="T3609" s="13">
        <f t="shared" si="33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8"/>
        <v>1</v>
      </c>
      <c r="P3610" s="8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3">
        <f t="shared" si="336"/>
        <v>42506.709375000006</v>
      </c>
      <c r="T3610" s="13">
        <f t="shared" si="33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8"/>
        <v>1.5331632653061225</v>
      </c>
      <c r="P3611" s="8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3">
        <f t="shared" si="336"/>
        <v>42429.991724537031</v>
      </c>
      <c r="T3611" s="13">
        <f t="shared" si="33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8"/>
        <v>1.623</v>
      </c>
      <c r="P3612" s="8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3">
        <f t="shared" si="336"/>
        <v>42203.432129629626</v>
      </c>
      <c r="T3612" s="13">
        <f t="shared" si="33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8"/>
        <v>1.36</v>
      </c>
      <c r="P3613" s="8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3">
        <f t="shared" si="336"/>
        <v>42072.370381944449</v>
      </c>
      <c r="T3613" s="13">
        <f t="shared" si="33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8"/>
        <v>1.444</v>
      </c>
      <c r="P3614" s="8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3">
        <f t="shared" si="336"/>
        <v>41789.726979166669</v>
      </c>
      <c r="T3614" s="13">
        <f t="shared" si="33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8"/>
        <v>1</v>
      </c>
      <c r="P3615" s="8">
        <f t="shared" si="339"/>
        <v>62.5</v>
      </c>
      <c r="Q3615" t="str">
        <f t="shared" si="340"/>
        <v>theater</v>
      </c>
      <c r="R3615" t="str">
        <f t="shared" si="341"/>
        <v>plays</v>
      </c>
      <c r="S3615" s="13">
        <f t="shared" si="336"/>
        <v>41788.58997685185</v>
      </c>
      <c r="T3615" s="13">
        <f t="shared" si="33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8"/>
        <v>1.008</v>
      </c>
      <c r="P3616" s="8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3">
        <f t="shared" si="336"/>
        <v>42144.041851851856</v>
      </c>
      <c r="T3616" s="13">
        <f t="shared" si="33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8"/>
        <v>1.0680000000000001</v>
      </c>
      <c r="P3617" s="8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3">
        <f t="shared" si="336"/>
        <v>42318.593703703707</v>
      </c>
      <c r="T3617" s="13">
        <f t="shared" si="33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8"/>
        <v>1.248</v>
      </c>
      <c r="P3618" s="8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3">
        <f t="shared" si="336"/>
        <v>42052.949814814812</v>
      </c>
      <c r="T3618" s="13">
        <f t="shared" si="33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8"/>
        <v>1.1891891891891893</v>
      </c>
      <c r="P3619" s="8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3">
        <f t="shared" si="336"/>
        <v>42779.610289351855</v>
      </c>
      <c r="T3619" s="13">
        <f t="shared" si="33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8"/>
        <v>1.01</v>
      </c>
      <c r="P3620" s="8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3">
        <f t="shared" si="336"/>
        <v>42128.627893518518</v>
      </c>
      <c r="T3620" s="13">
        <f t="shared" si="33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8"/>
        <v>1.1299999999999999</v>
      </c>
      <c r="P3621" s="8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3">
        <f t="shared" si="336"/>
        <v>42661.132245370376</v>
      </c>
      <c r="T3621" s="13">
        <f t="shared" si="33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8"/>
        <v>1.0519047619047619</v>
      </c>
      <c r="P3622" s="8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3">
        <f t="shared" si="336"/>
        <v>42037.938206018516</v>
      </c>
      <c r="T3622" s="13">
        <f t="shared" si="33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8"/>
        <v>1.0973333333333333</v>
      </c>
      <c r="P3623" s="8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3">
        <f t="shared" si="336"/>
        <v>42619.935694444444</v>
      </c>
      <c r="T3623" s="13">
        <f t="shared" si="33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8"/>
        <v>1.00099</v>
      </c>
      <c r="P3624" s="8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3">
        <f t="shared" si="336"/>
        <v>41877.221886574072</v>
      </c>
      <c r="T3624" s="13">
        <f t="shared" si="33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8"/>
        <v>1.2</v>
      </c>
      <c r="P3625" s="8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3">
        <f t="shared" si="336"/>
        <v>41828.736921296295</v>
      </c>
      <c r="T3625" s="13">
        <f t="shared" si="33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8"/>
        <v>1.0493333333333332</v>
      </c>
      <c r="P3626" s="8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3">
        <f t="shared" si="336"/>
        <v>42545.774189814809</v>
      </c>
      <c r="T3626" s="13">
        <f t="shared" si="33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8"/>
        <v>1.0266666666666666</v>
      </c>
      <c r="P3627" s="8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3">
        <f t="shared" si="336"/>
        <v>42157.652511574073</v>
      </c>
      <c r="T3627" s="13">
        <f t="shared" si="33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8"/>
        <v>1.0182500000000001</v>
      </c>
      <c r="P3628" s="8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3">
        <f t="shared" si="336"/>
        <v>41846.667326388888</v>
      </c>
      <c r="T3628" s="13">
        <f t="shared" si="33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8"/>
        <v>1</v>
      </c>
      <c r="P3629" s="8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3">
        <f t="shared" si="336"/>
        <v>42460.741747685184</v>
      </c>
      <c r="T3629" s="13">
        <f t="shared" si="33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8"/>
        <v>0</v>
      </c>
      <c r="P3630" s="8" t="e">
        <f t="shared" si="339"/>
        <v>#DIV/0!</v>
      </c>
      <c r="Q3630" t="str">
        <f t="shared" si="340"/>
        <v>theater</v>
      </c>
      <c r="R3630" t="str">
        <f t="shared" si="341"/>
        <v>musical</v>
      </c>
      <c r="S3630" s="13">
        <f t="shared" si="336"/>
        <v>42291.833287037036</v>
      </c>
      <c r="T3630" s="13">
        <f t="shared" si="33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8"/>
        <v>1.9999999999999999E-6</v>
      </c>
      <c r="P3631" s="8">
        <f t="shared" si="339"/>
        <v>1</v>
      </c>
      <c r="Q3631" t="str">
        <f t="shared" si="340"/>
        <v>theater</v>
      </c>
      <c r="R3631" t="str">
        <f t="shared" si="341"/>
        <v>musical</v>
      </c>
      <c r="S3631" s="13">
        <f t="shared" si="336"/>
        <v>42437.094490740739</v>
      </c>
      <c r="T3631" s="13">
        <f t="shared" si="33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8"/>
        <v>3.3333333333333332E-4</v>
      </c>
      <c r="P3632" s="8">
        <f t="shared" si="339"/>
        <v>1</v>
      </c>
      <c r="Q3632" t="str">
        <f t="shared" si="340"/>
        <v>theater</v>
      </c>
      <c r="R3632" t="str">
        <f t="shared" si="341"/>
        <v>musical</v>
      </c>
      <c r="S3632" s="13">
        <f t="shared" si="336"/>
        <v>41942.84710648148</v>
      </c>
      <c r="T3632" s="13">
        <f t="shared" si="33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8"/>
        <v>0.51023391812865493</v>
      </c>
      <c r="P3633" s="8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3">
        <f t="shared" si="336"/>
        <v>41880.753437499996</v>
      </c>
      <c r="T3633" s="13">
        <f t="shared" si="33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8"/>
        <v>0.2</v>
      </c>
      <c r="P3634" s="8">
        <f t="shared" si="339"/>
        <v>100</v>
      </c>
      <c r="Q3634" t="str">
        <f t="shared" si="340"/>
        <v>theater</v>
      </c>
      <c r="R3634" t="str">
        <f t="shared" si="341"/>
        <v>musical</v>
      </c>
      <c r="S3634" s="13">
        <f t="shared" si="336"/>
        <v>41946.936909722222</v>
      </c>
      <c r="T3634" s="13">
        <f t="shared" si="33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8"/>
        <v>0.35239999999999999</v>
      </c>
      <c r="P3635" s="8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3">
        <f t="shared" si="336"/>
        <v>42649.623460648145</v>
      </c>
      <c r="T3635" s="13">
        <f t="shared" si="33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8"/>
        <v>4.2466666666666666E-2</v>
      </c>
      <c r="P3636" s="8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3">
        <f t="shared" si="336"/>
        <v>42701.166365740741</v>
      </c>
      <c r="T3636" s="13">
        <f t="shared" si="33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8"/>
        <v>0.36457142857142855</v>
      </c>
      <c r="P3637" s="8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3">
        <f t="shared" si="336"/>
        <v>42450.88282407407</v>
      </c>
      <c r="T3637" s="13">
        <f t="shared" si="33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8"/>
        <v>0</v>
      </c>
      <c r="P3638" s="8" t="e">
        <f t="shared" si="339"/>
        <v>#DIV/0!</v>
      </c>
      <c r="Q3638" t="str">
        <f t="shared" si="340"/>
        <v>theater</v>
      </c>
      <c r="R3638" t="str">
        <f t="shared" si="341"/>
        <v>musical</v>
      </c>
      <c r="S3638" s="13">
        <f t="shared" si="336"/>
        <v>42226.694780092599</v>
      </c>
      <c r="T3638" s="13">
        <f t="shared" si="337"/>
        <v>42261.694780092599</v>
      </c>
    </row>
    <row r="3639" spans="1:20" ht="43.2" x14ac:dyDescent="0.55000000000000004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8"/>
        <v>0.30866666666666664</v>
      </c>
      <c r="P3639" s="8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3">
        <f t="shared" si="336"/>
        <v>41975.700636574074</v>
      </c>
      <c r="T3639" s="13">
        <f t="shared" si="33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8"/>
        <v>6.545454545454546E-2</v>
      </c>
      <c r="P3640" s="8">
        <f t="shared" si="339"/>
        <v>108</v>
      </c>
      <c r="Q3640" t="str">
        <f t="shared" si="340"/>
        <v>theater</v>
      </c>
      <c r="R3640" t="str">
        <f t="shared" si="341"/>
        <v>musical</v>
      </c>
      <c r="S3640" s="13">
        <f t="shared" si="336"/>
        <v>42053.672824074078</v>
      </c>
      <c r="T3640" s="13">
        <f t="shared" si="33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8"/>
        <v>4.0000000000000003E-5</v>
      </c>
      <c r="P3641" s="8">
        <f t="shared" si="339"/>
        <v>1</v>
      </c>
      <c r="Q3641" t="str">
        <f t="shared" si="340"/>
        <v>theater</v>
      </c>
      <c r="R3641" t="str">
        <f t="shared" si="341"/>
        <v>musical</v>
      </c>
      <c r="S3641" s="13">
        <f t="shared" si="336"/>
        <v>42590.677152777775</v>
      </c>
      <c r="T3641" s="13">
        <f t="shared" si="33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8"/>
        <v>5.5E-2</v>
      </c>
      <c r="P3642" s="8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3">
        <f t="shared" si="336"/>
        <v>42104.781597222223</v>
      </c>
      <c r="T3642" s="13">
        <f t="shared" si="33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8"/>
        <v>0</v>
      </c>
      <c r="P3643" s="8" t="e">
        <f t="shared" si="339"/>
        <v>#DIV/0!</v>
      </c>
      <c r="Q3643" t="str">
        <f t="shared" si="340"/>
        <v>theater</v>
      </c>
      <c r="R3643" t="str">
        <f t="shared" si="341"/>
        <v>musical</v>
      </c>
      <c r="S3643" s="13">
        <f t="shared" si="336"/>
        <v>41899.627071759263</v>
      </c>
      <c r="T3643" s="13">
        <f t="shared" si="33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8"/>
        <v>2.1428571428571429E-2</v>
      </c>
      <c r="P3644" s="8">
        <f t="shared" si="339"/>
        <v>7.5</v>
      </c>
      <c r="Q3644" t="str">
        <f t="shared" si="340"/>
        <v>theater</v>
      </c>
      <c r="R3644" t="str">
        <f t="shared" si="341"/>
        <v>musical</v>
      </c>
      <c r="S3644" s="13">
        <f t="shared" si="336"/>
        <v>42297.816284722227</v>
      </c>
      <c r="T3644" s="13">
        <f t="shared" si="33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8"/>
        <v>0</v>
      </c>
      <c r="P3645" s="8" t="e">
        <f t="shared" si="339"/>
        <v>#DIV/0!</v>
      </c>
      <c r="Q3645" t="str">
        <f t="shared" si="340"/>
        <v>theater</v>
      </c>
      <c r="R3645" t="str">
        <f t="shared" si="341"/>
        <v>musical</v>
      </c>
      <c r="S3645" s="13">
        <f t="shared" si="336"/>
        <v>42285.143969907411</v>
      </c>
      <c r="T3645" s="13">
        <f t="shared" si="33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8"/>
        <v>0.16420000000000001</v>
      </c>
      <c r="P3646" s="8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3">
        <f t="shared" si="336"/>
        <v>42409.241747685184</v>
      </c>
      <c r="T3646" s="13">
        <f t="shared" si="33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8"/>
        <v>1E-3</v>
      </c>
      <c r="P3647" s="8">
        <f t="shared" si="339"/>
        <v>1</v>
      </c>
      <c r="Q3647" t="str">
        <f t="shared" si="340"/>
        <v>theater</v>
      </c>
      <c r="R3647" t="str">
        <f t="shared" si="341"/>
        <v>musical</v>
      </c>
      <c r="S3647" s="13">
        <f t="shared" si="336"/>
        <v>42665.970347222217</v>
      </c>
      <c r="T3647" s="13">
        <f t="shared" si="33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8"/>
        <v>4.8099999999999997E-2</v>
      </c>
      <c r="P3648" s="8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3">
        <f t="shared" si="336"/>
        <v>42140.421319444446</v>
      </c>
      <c r="T3648" s="13">
        <f t="shared" si="33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8"/>
        <v>0.06</v>
      </c>
      <c r="P3649" s="8">
        <f t="shared" si="339"/>
        <v>15</v>
      </c>
      <c r="Q3649" t="str">
        <f t="shared" si="340"/>
        <v>theater</v>
      </c>
      <c r="R3649" t="str">
        <f t="shared" si="341"/>
        <v>musical</v>
      </c>
      <c r="S3649" s="13">
        <f t="shared" si="336"/>
        <v>42598.749155092592</v>
      </c>
      <c r="T3649" s="13">
        <f t="shared" si="33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8"/>
        <v>1.003825</v>
      </c>
      <c r="P3650" s="8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3">
        <f t="shared" ref="S3650:S3713" si="342">(((J3650/60)/60)/24)+DATE(1970,1,1)</f>
        <v>41887.292187500003</v>
      </c>
      <c r="T3650" s="13">
        <f t="shared" ref="T3650:T3713" si="343">(((I3650/60)/60)/24)+DATE(1970,1,1)</f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4">E3651/D3651</f>
        <v>1.04</v>
      </c>
      <c r="P3651" s="8">
        <f t="shared" ref="P3651:P3714" si="345">E3651/L3651</f>
        <v>97.5</v>
      </c>
      <c r="Q3651" t="str">
        <f t="shared" ref="Q3651:Q3714" si="346">LEFT(N3651,FIND("/",N3651)-1)</f>
        <v>theater</v>
      </c>
      <c r="R3651" t="str">
        <f t="shared" ref="R3651:R3714" si="347">RIGHT(N3651,LEN(N3651)-FIND("/",N3651))</f>
        <v>plays</v>
      </c>
      <c r="S3651" s="13">
        <f t="shared" si="342"/>
        <v>41780.712893518517</v>
      </c>
      <c r="T3651" s="13">
        <f t="shared" si="343"/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4"/>
        <v>1</v>
      </c>
      <c r="P3652" s="8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3">
        <f t="shared" si="342"/>
        <v>42381.478981481487</v>
      </c>
      <c r="T3652" s="13">
        <f t="shared" si="343"/>
        <v>42402.478981481487</v>
      </c>
    </row>
    <row r="3653" spans="1:20" ht="28.8" x14ac:dyDescent="0.55000000000000004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4"/>
        <v>1.04</v>
      </c>
      <c r="P3653" s="8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3">
        <f t="shared" si="342"/>
        <v>41828.646319444444</v>
      </c>
      <c r="T3653" s="13">
        <f t="shared" si="343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4"/>
        <v>2.5066666666666668</v>
      </c>
      <c r="P3654" s="8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3">
        <f t="shared" si="342"/>
        <v>42596.644699074073</v>
      </c>
      <c r="T3654" s="13">
        <f t="shared" si="343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4"/>
        <v>1.0049999999999999</v>
      </c>
      <c r="P3655" s="8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3">
        <f t="shared" si="342"/>
        <v>42191.363506944443</v>
      </c>
      <c r="T3655" s="13">
        <f t="shared" si="343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4"/>
        <v>1.744</v>
      </c>
      <c r="P3656" s="8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3">
        <f t="shared" si="342"/>
        <v>42440.416504629626</v>
      </c>
      <c r="T3656" s="13">
        <f t="shared" si="343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4"/>
        <v>1.1626000000000001</v>
      </c>
      <c r="P3657" s="8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3">
        <f t="shared" si="342"/>
        <v>42173.803217592591</v>
      </c>
      <c r="T3657" s="13">
        <f t="shared" si="343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4"/>
        <v>1.0582</v>
      </c>
      <c r="P3658" s="8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3">
        <f t="shared" si="342"/>
        <v>42737.910138888896</v>
      </c>
      <c r="T3658" s="13">
        <f t="shared" si="343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4"/>
        <v>1.1074999999999999</v>
      </c>
      <c r="P3659" s="8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3">
        <f t="shared" si="342"/>
        <v>42499.629849537043</v>
      </c>
      <c r="T3659" s="13">
        <f t="shared" si="343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4"/>
        <v>1.0066666666666666</v>
      </c>
      <c r="P3660" s="8">
        <f t="shared" si="345"/>
        <v>75.5</v>
      </c>
      <c r="Q3660" t="str">
        <f t="shared" si="346"/>
        <v>theater</v>
      </c>
      <c r="R3660" t="str">
        <f t="shared" si="347"/>
        <v>plays</v>
      </c>
      <c r="S3660" s="13">
        <f t="shared" si="342"/>
        <v>41775.858564814815</v>
      </c>
      <c r="T3660" s="13">
        <f t="shared" si="343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4"/>
        <v>1.0203333333333333</v>
      </c>
      <c r="P3661" s="8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3">
        <f t="shared" si="342"/>
        <v>42055.277199074073</v>
      </c>
      <c r="T3661" s="13">
        <f t="shared" si="343"/>
        <v>42082.610416666663</v>
      </c>
    </row>
    <row r="3662" spans="1:20" ht="43.2" x14ac:dyDescent="0.55000000000000004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4"/>
        <v>1</v>
      </c>
      <c r="P3662" s="8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3">
        <f t="shared" si="342"/>
        <v>41971.881076388891</v>
      </c>
      <c r="T3662" s="13">
        <f t="shared" si="343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4"/>
        <v>1.1100000000000001</v>
      </c>
      <c r="P3663" s="8">
        <f t="shared" si="345"/>
        <v>92.5</v>
      </c>
      <c r="Q3663" t="str">
        <f t="shared" si="346"/>
        <v>theater</v>
      </c>
      <c r="R3663" t="str">
        <f t="shared" si="347"/>
        <v>plays</v>
      </c>
      <c r="S3663" s="13">
        <f t="shared" si="342"/>
        <v>42447.896666666667</v>
      </c>
      <c r="T3663" s="13">
        <f t="shared" si="343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4"/>
        <v>1.0142500000000001</v>
      </c>
      <c r="P3664" s="8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3">
        <f t="shared" si="342"/>
        <v>42064.220069444447</v>
      </c>
      <c r="T3664" s="13">
        <f t="shared" si="343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4"/>
        <v>1.04</v>
      </c>
      <c r="P3665" s="8">
        <f t="shared" si="345"/>
        <v>26</v>
      </c>
      <c r="Q3665" t="str">
        <f t="shared" si="346"/>
        <v>theater</v>
      </c>
      <c r="R3665" t="str">
        <f t="shared" si="347"/>
        <v>plays</v>
      </c>
      <c r="S3665" s="13">
        <f t="shared" si="342"/>
        <v>42665.451736111107</v>
      </c>
      <c r="T3665" s="13">
        <f t="shared" si="343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4"/>
        <v>1.09375</v>
      </c>
      <c r="P3666" s="8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3">
        <f t="shared" si="342"/>
        <v>42523.248715277776</v>
      </c>
      <c r="T3666" s="13">
        <f t="shared" si="343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4"/>
        <v>1.1516129032258065</v>
      </c>
      <c r="P3667" s="8">
        <f t="shared" si="345"/>
        <v>51</v>
      </c>
      <c r="Q3667" t="str">
        <f t="shared" si="346"/>
        <v>theater</v>
      </c>
      <c r="R3667" t="str">
        <f t="shared" si="347"/>
        <v>plays</v>
      </c>
      <c r="S3667" s="13">
        <f t="shared" si="342"/>
        <v>42294.808124999996</v>
      </c>
      <c r="T3667" s="13">
        <f t="shared" si="343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4"/>
        <v>1</v>
      </c>
      <c r="P3668" s="8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3">
        <f t="shared" si="342"/>
        <v>41822.90488425926</v>
      </c>
      <c r="T3668" s="13">
        <f t="shared" si="343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4"/>
        <v>1.0317033333333334</v>
      </c>
      <c r="P3669" s="8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3">
        <f t="shared" si="342"/>
        <v>42173.970127314817</v>
      </c>
      <c r="T3669" s="13">
        <f t="shared" si="343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4"/>
        <v>1.0349999999999999</v>
      </c>
      <c r="P3670" s="8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3">
        <f t="shared" si="342"/>
        <v>42185.556157407409</v>
      </c>
      <c r="T3670" s="13">
        <f t="shared" si="343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4"/>
        <v>1.3819999999999999</v>
      </c>
      <c r="P3671" s="8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3">
        <f t="shared" si="342"/>
        <v>42136.675196759257</v>
      </c>
      <c r="T3671" s="13">
        <f t="shared" si="343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4"/>
        <v>1.0954545454545455</v>
      </c>
      <c r="P3672" s="8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3">
        <f t="shared" si="342"/>
        <v>42142.514016203699</v>
      </c>
      <c r="T3672" s="13">
        <f t="shared" si="343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4"/>
        <v>1.0085714285714287</v>
      </c>
      <c r="P3673" s="8">
        <f t="shared" si="345"/>
        <v>88.25</v>
      </c>
      <c r="Q3673" t="str">
        <f t="shared" si="346"/>
        <v>theater</v>
      </c>
      <c r="R3673" t="str">
        <f t="shared" si="347"/>
        <v>plays</v>
      </c>
      <c r="S3673" s="13">
        <f t="shared" si="342"/>
        <v>41820.62809027778</v>
      </c>
      <c r="T3673" s="13">
        <f t="shared" si="343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4"/>
        <v>1.0153333333333334</v>
      </c>
      <c r="P3674" s="8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3">
        <f t="shared" si="342"/>
        <v>41878.946574074071</v>
      </c>
      <c r="T3674" s="13">
        <f t="shared" si="343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4"/>
        <v>1.13625</v>
      </c>
      <c r="P3675" s="8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3">
        <f t="shared" si="342"/>
        <v>41914.295104166667</v>
      </c>
      <c r="T3675" s="13">
        <f t="shared" si="343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4"/>
        <v>1</v>
      </c>
      <c r="P3676" s="8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3">
        <f t="shared" si="342"/>
        <v>42556.873020833329</v>
      </c>
      <c r="T3676" s="13">
        <f t="shared" si="343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4"/>
        <v>1.4</v>
      </c>
      <c r="P3677" s="8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3">
        <f t="shared" si="342"/>
        <v>42493.597013888888</v>
      </c>
      <c r="T3677" s="13">
        <f t="shared" si="343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4"/>
        <v>1.2875000000000001</v>
      </c>
      <c r="P3678" s="8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3">
        <f t="shared" si="342"/>
        <v>41876.815787037034</v>
      </c>
      <c r="T3678" s="13">
        <f t="shared" si="343"/>
        <v>41894.815787037034</v>
      </c>
    </row>
    <row r="3679" spans="1:20" ht="28.8" x14ac:dyDescent="0.55000000000000004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4"/>
        <v>1.0290416666666666</v>
      </c>
      <c r="P3679" s="8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3">
        <f t="shared" si="342"/>
        <v>41802.574282407404</v>
      </c>
      <c r="T3679" s="13">
        <f t="shared" si="343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4"/>
        <v>1.0249999999999999</v>
      </c>
      <c r="P3680" s="8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3">
        <f t="shared" si="342"/>
        <v>42120.531226851846</v>
      </c>
      <c r="T3680" s="13">
        <f t="shared" si="343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4"/>
        <v>1.101</v>
      </c>
      <c r="P3681" s="8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3">
        <f t="shared" si="342"/>
        <v>41786.761354166665</v>
      </c>
      <c r="T3681" s="13">
        <f t="shared" si="343"/>
        <v>41821.207638888889</v>
      </c>
    </row>
    <row r="3682" spans="1:20" ht="28.8" x14ac:dyDescent="0.55000000000000004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4"/>
        <v>1.1276666666666666</v>
      </c>
      <c r="P3682" s="8">
        <f t="shared" si="345"/>
        <v>99.5</v>
      </c>
      <c r="Q3682" t="str">
        <f t="shared" si="346"/>
        <v>theater</v>
      </c>
      <c r="R3682" t="str">
        <f t="shared" si="347"/>
        <v>plays</v>
      </c>
      <c r="S3682" s="13">
        <f t="shared" si="342"/>
        <v>42627.454097222217</v>
      </c>
      <c r="T3682" s="13">
        <f t="shared" si="343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4"/>
        <v>1.119</v>
      </c>
      <c r="P3683" s="8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3">
        <f t="shared" si="342"/>
        <v>42374.651504629626</v>
      </c>
      <c r="T3683" s="13">
        <f t="shared" si="343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4"/>
        <v>1.3919999999999999</v>
      </c>
      <c r="P3684" s="8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3">
        <f t="shared" si="342"/>
        <v>41772.685393518521</v>
      </c>
      <c r="T3684" s="13">
        <f t="shared" si="343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4"/>
        <v>1.1085714285714285</v>
      </c>
      <c r="P3685" s="8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3">
        <f t="shared" si="342"/>
        <v>42633.116851851853</v>
      </c>
      <c r="T3685" s="13">
        <f t="shared" si="343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4"/>
        <v>1.3906666666666667</v>
      </c>
      <c r="P3686" s="8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3">
        <f t="shared" si="342"/>
        <v>42219.180393518516</v>
      </c>
      <c r="T3686" s="13">
        <f t="shared" si="343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4"/>
        <v>1.0569999999999999</v>
      </c>
      <c r="P3687" s="8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3">
        <f t="shared" si="342"/>
        <v>41753.593275462961</v>
      </c>
      <c r="T3687" s="13">
        <f t="shared" si="343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4"/>
        <v>1.0142857142857142</v>
      </c>
      <c r="P3688" s="8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3">
        <f t="shared" si="342"/>
        <v>42230.662731481483</v>
      </c>
      <c r="T3688" s="13">
        <f t="shared" si="343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4"/>
        <v>1.0024500000000001</v>
      </c>
      <c r="P3689" s="8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3">
        <f t="shared" si="342"/>
        <v>41787.218229166669</v>
      </c>
      <c r="T3689" s="13">
        <f t="shared" si="343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4"/>
        <v>1.0916666666666666</v>
      </c>
      <c r="P3690" s="8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3">
        <f t="shared" si="342"/>
        <v>41829.787083333329</v>
      </c>
      <c r="T3690" s="13">
        <f t="shared" si="343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4"/>
        <v>1.1833333333333333</v>
      </c>
      <c r="P3691" s="8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3">
        <f t="shared" si="342"/>
        <v>42147.826840277776</v>
      </c>
      <c r="T3691" s="13">
        <f t="shared" si="343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4"/>
        <v>1.2</v>
      </c>
      <c r="P3692" s="8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3">
        <f t="shared" si="342"/>
        <v>41940.598182870373</v>
      </c>
      <c r="T3692" s="13">
        <f t="shared" si="343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4"/>
        <v>1.2796000000000001</v>
      </c>
      <c r="P3693" s="8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3">
        <f t="shared" si="342"/>
        <v>42020.700567129628</v>
      </c>
      <c r="T3693" s="13">
        <f t="shared" si="343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4"/>
        <v>1.26</v>
      </c>
      <c r="P3694" s="8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3">
        <f t="shared" si="342"/>
        <v>41891.96503472222</v>
      </c>
      <c r="T3694" s="13">
        <f t="shared" si="343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4"/>
        <v>1.2912912912912913</v>
      </c>
      <c r="P3695" s="8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3">
        <f t="shared" si="342"/>
        <v>42309.191307870366</v>
      </c>
      <c r="T3695" s="13">
        <f t="shared" si="343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4"/>
        <v>1.0742857142857143</v>
      </c>
      <c r="P3696" s="8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3">
        <f t="shared" si="342"/>
        <v>42490.133877314816</v>
      </c>
      <c r="T3696" s="13">
        <f t="shared" si="343"/>
        <v>42527.083333333328</v>
      </c>
    </row>
    <row r="3697" spans="1:20" ht="43.2" x14ac:dyDescent="0.55000000000000004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4"/>
        <v>1.00125</v>
      </c>
      <c r="P3697" s="8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3">
        <f t="shared" si="342"/>
        <v>41995.870486111111</v>
      </c>
      <c r="T3697" s="13">
        <f t="shared" si="343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4"/>
        <v>1.55</v>
      </c>
      <c r="P3698" s="8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3">
        <f t="shared" si="342"/>
        <v>41988.617083333331</v>
      </c>
      <c r="T3698" s="13">
        <f t="shared" si="343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4"/>
        <v>1.08</v>
      </c>
      <c r="P3699" s="8">
        <f t="shared" si="345"/>
        <v>72</v>
      </c>
      <c r="Q3699" t="str">
        <f t="shared" si="346"/>
        <v>theater</v>
      </c>
      <c r="R3699" t="str">
        <f t="shared" si="347"/>
        <v>plays</v>
      </c>
      <c r="S3699" s="13">
        <f t="shared" si="342"/>
        <v>42479.465833333335</v>
      </c>
      <c r="T3699" s="13">
        <f t="shared" si="343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4"/>
        <v>1.1052</v>
      </c>
      <c r="P3700" s="8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3">
        <f t="shared" si="342"/>
        <v>42401.806562500002</v>
      </c>
      <c r="T3700" s="13">
        <f t="shared" si="343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4"/>
        <v>1.008</v>
      </c>
      <c r="P3701" s="8">
        <f t="shared" si="345"/>
        <v>63</v>
      </c>
      <c r="Q3701" t="str">
        <f t="shared" si="346"/>
        <v>theater</v>
      </c>
      <c r="R3701" t="str">
        <f t="shared" si="347"/>
        <v>plays</v>
      </c>
      <c r="S3701" s="13">
        <f t="shared" si="342"/>
        <v>41897.602037037039</v>
      </c>
      <c r="T3701" s="13">
        <f t="shared" si="343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4"/>
        <v>1.212</v>
      </c>
      <c r="P3702" s="8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3">
        <f t="shared" si="342"/>
        <v>41882.585648148146</v>
      </c>
      <c r="T3702" s="13">
        <f t="shared" si="343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4"/>
        <v>1.0033333333333334</v>
      </c>
      <c r="P3703" s="8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3">
        <f t="shared" si="342"/>
        <v>42129.541585648149</v>
      </c>
      <c r="T3703" s="13">
        <f t="shared" si="343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4"/>
        <v>1.0916666666666666</v>
      </c>
      <c r="P3704" s="8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3">
        <f t="shared" si="342"/>
        <v>42524.53800925926</v>
      </c>
      <c r="T3704" s="13">
        <f t="shared" si="343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4"/>
        <v>1.2342857142857142</v>
      </c>
      <c r="P3705" s="8">
        <f t="shared" si="345"/>
        <v>43.2</v>
      </c>
      <c r="Q3705" t="str">
        <f t="shared" si="346"/>
        <v>theater</v>
      </c>
      <c r="R3705" t="str">
        <f t="shared" si="347"/>
        <v>plays</v>
      </c>
      <c r="S3705" s="13">
        <f t="shared" si="342"/>
        <v>42556.504490740743</v>
      </c>
      <c r="T3705" s="13">
        <f t="shared" si="343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4"/>
        <v>1.3633666666666666</v>
      </c>
      <c r="P3706" s="8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3">
        <f t="shared" si="342"/>
        <v>42461.689745370371</v>
      </c>
      <c r="T3706" s="13">
        <f t="shared" si="343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4"/>
        <v>1.0346657233816767</v>
      </c>
      <c r="P3707" s="8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3">
        <f t="shared" si="342"/>
        <v>41792.542986111112</v>
      </c>
      <c r="T3707" s="13">
        <f t="shared" si="343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4"/>
        <v>1.2133333333333334</v>
      </c>
      <c r="P3708" s="8">
        <f t="shared" si="345"/>
        <v>140</v>
      </c>
      <c r="Q3708" t="str">
        <f t="shared" si="346"/>
        <v>theater</v>
      </c>
      <c r="R3708" t="str">
        <f t="shared" si="347"/>
        <v>plays</v>
      </c>
      <c r="S3708" s="13">
        <f t="shared" si="342"/>
        <v>41879.913761574076</v>
      </c>
      <c r="T3708" s="13">
        <f t="shared" si="343"/>
        <v>41894.913761574076</v>
      </c>
    </row>
    <row r="3709" spans="1:20" ht="28.8" x14ac:dyDescent="0.55000000000000004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4"/>
        <v>1.86</v>
      </c>
      <c r="P3709" s="8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3">
        <f t="shared" si="342"/>
        <v>42552.048356481479</v>
      </c>
      <c r="T3709" s="13">
        <f t="shared" si="343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4"/>
        <v>3</v>
      </c>
      <c r="P3710" s="8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3">
        <f t="shared" si="342"/>
        <v>41810.142199074071</v>
      </c>
      <c r="T3710" s="13">
        <f t="shared" si="343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4"/>
        <v>1.0825</v>
      </c>
      <c r="P3711" s="8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3">
        <f t="shared" si="342"/>
        <v>41785.707708333335</v>
      </c>
      <c r="T3711" s="13">
        <f t="shared" si="343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4"/>
        <v>1.4115384615384616</v>
      </c>
      <c r="P3712" s="8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3">
        <f t="shared" si="342"/>
        <v>42072.576249999998</v>
      </c>
      <c r="T3712" s="13">
        <f t="shared" si="343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4"/>
        <v>1.1399999999999999</v>
      </c>
      <c r="P3713" s="8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3">
        <f t="shared" si="342"/>
        <v>41779.724224537036</v>
      </c>
      <c r="T3713" s="13">
        <f t="shared" si="343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4"/>
        <v>1.5373333333333334</v>
      </c>
      <c r="P3714" s="8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3">
        <f t="shared" ref="S3714:S3777" si="348">(((J3714/60)/60)/24)+DATE(1970,1,1)</f>
        <v>42134.172071759262</v>
      </c>
      <c r="T3714" s="13">
        <f t="shared" ref="T3714:T3777" si="349">(((I3714/60)/60)/24)+DATE(1970,1,1)</f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0">E3715/D3715</f>
        <v>1.0149999999999999</v>
      </c>
      <c r="P3715" s="8">
        <f t="shared" ref="P3715:P3778" si="351">E3715/L3715</f>
        <v>106.84210526315789</v>
      </c>
      <c r="Q3715" t="str">
        <f t="shared" ref="Q3715:Q3778" si="352">LEFT(N3715,FIND("/",N3715)-1)</f>
        <v>theater</v>
      </c>
      <c r="R3715" t="str">
        <f t="shared" ref="R3715:R3778" si="353">RIGHT(N3715,LEN(N3715)-FIND("/",N3715))</f>
        <v>plays</v>
      </c>
      <c r="S3715" s="13">
        <f t="shared" si="348"/>
        <v>42505.738032407404</v>
      </c>
      <c r="T3715" s="13">
        <f t="shared" si="349"/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0"/>
        <v>1.0235000000000001</v>
      </c>
      <c r="P3716" s="8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3">
        <f t="shared" si="348"/>
        <v>42118.556331018524</v>
      </c>
      <c r="T3716" s="13">
        <f t="shared" si="349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0"/>
        <v>1.0257142857142858</v>
      </c>
      <c r="P3717" s="8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3">
        <f t="shared" si="348"/>
        <v>42036.995590277773</v>
      </c>
      <c r="T3717" s="13">
        <f t="shared" si="349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0"/>
        <v>1.5575000000000001</v>
      </c>
      <c r="P3718" s="8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3">
        <f t="shared" si="348"/>
        <v>42360.887835648144</v>
      </c>
      <c r="T3718" s="13">
        <f t="shared" si="349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0"/>
        <v>1.0075000000000001</v>
      </c>
      <c r="P3719" s="8">
        <f t="shared" si="351"/>
        <v>310</v>
      </c>
      <c r="Q3719" t="str">
        <f t="shared" si="352"/>
        <v>theater</v>
      </c>
      <c r="R3719" t="str">
        <f t="shared" si="353"/>
        <v>plays</v>
      </c>
      <c r="S3719" s="13">
        <f t="shared" si="348"/>
        <v>42102.866307870368</v>
      </c>
      <c r="T3719" s="13">
        <f t="shared" si="349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0"/>
        <v>2.3940000000000001</v>
      </c>
      <c r="P3720" s="8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3">
        <f t="shared" si="348"/>
        <v>42032.716145833328</v>
      </c>
      <c r="T3720" s="13">
        <f t="shared" si="349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0"/>
        <v>2.1</v>
      </c>
      <c r="P3721" s="8">
        <f t="shared" si="351"/>
        <v>105</v>
      </c>
      <c r="Q3721" t="str">
        <f t="shared" si="352"/>
        <v>theater</v>
      </c>
      <c r="R3721" t="str">
        <f t="shared" si="353"/>
        <v>plays</v>
      </c>
      <c r="S3721" s="13">
        <f t="shared" si="348"/>
        <v>42147.729930555557</v>
      </c>
      <c r="T3721" s="13">
        <f t="shared" si="349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0"/>
        <v>1.0451515151515152</v>
      </c>
      <c r="P3722" s="8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3">
        <f t="shared" si="348"/>
        <v>42165.993125000001</v>
      </c>
      <c r="T3722" s="13">
        <f t="shared" si="349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0"/>
        <v>1.008</v>
      </c>
      <c r="P3723" s="8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3">
        <f t="shared" si="348"/>
        <v>41927.936157407406</v>
      </c>
      <c r="T3723" s="13">
        <f t="shared" si="349"/>
        <v>41948.977824074071</v>
      </c>
    </row>
    <row r="3724" spans="1:20" ht="43.2" x14ac:dyDescent="0.55000000000000004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0"/>
        <v>1.1120000000000001</v>
      </c>
      <c r="P3724" s="8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3">
        <f t="shared" si="348"/>
        <v>42381.671840277777</v>
      </c>
      <c r="T3724" s="13">
        <f t="shared" si="349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0"/>
        <v>1.0204444444444445</v>
      </c>
      <c r="P3725" s="8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3">
        <f t="shared" si="348"/>
        <v>41943.753032407411</v>
      </c>
      <c r="T3725" s="13">
        <f t="shared" si="349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0"/>
        <v>1.0254767441860466</v>
      </c>
      <c r="P3726" s="8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3">
        <f t="shared" si="348"/>
        <v>42465.491435185191</v>
      </c>
      <c r="T3726" s="13">
        <f t="shared" si="349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0"/>
        <v>1.27</v>
      </c>
      <c r="P3727" s="8">
        <f t="shared" si="351"/>
        <v>25.4</v>
      </c>
      <c r="Q3727" t="str">
        <f t="shared" si="352"/>
        <v>theater</v>
      </c>
      <c r="R3727" t="str">
        <f t="shared" si="353"/>
        <v>plays</v>
      </c>
      <c r="S3727" s="13">
        <f t="shared" si="348"/>
        <v>42401.945219907408</v>
      </c>
      <c r="T3727" s="13">
        <f t="shared" si="349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0"/>
        <v>3.3870588235294119</v>
      </c>
      <c r="P3728" s="8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3">
        <f t="shared" si="348"/>
        <v>42462.140868055561</v>
      </c>
      <c r="T3728" s="13">
        <f t="shared" si="349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0"/>
        <v>1.0075000000000001</v>
      </c>
      <c r="P3729" s="8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3">
        <f t="shared" si="348"/>
        <v>42632.348310185189</v>
      </c>
      <c r="T3729" s="13">
        <f t="shared" si="349"/>
        <v>42663.204861111109</v>
      </c>
    </row>
    <row r="3730" spans="1:20" ht="28.8" x14ac:dyDescent="0.55000000000000004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0"/>
        <v>9.3100000000000002E-2</v>
      </c>
      <c r="P3730" s="8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3">
        <f t="shared" si="348"/>
        <v>42205.171018518522</v>
      </c>
      <c r="T3730" s="13">
        <f t="shared" si="349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0"/>
        <v>7.2400000000000006E-2</v>
      </c>
      <c r="P3731" s="8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3">
        <f t="shared" si="348"/>
        <v>42041.205000000002</v>
      </c>
      <c r="T3731" s="13">
        <f t="shared" si="349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0"/>
        <v>0.1</v>
      </c>
      <c r="P3732" s="8">
        <f t="shared" si="351"/>
        <v>100</v>
      </c>
      <c r="Q3732" t="str">
        <f t="shared" si="352"/>
        <v>theater</v>
      </c>
      <c r="R3732" t="str">
        <f t="shared" si="353"/>
        <v>plays</v>
      </c>
      <c r="S3732" s="13">
        <f t="shared" si="348"/>
        <v>42203.677766203706</v>
      </c>
      <c r="T3732" s="13">
        <f t="shared" si="349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0"/>
        <v>0.11272727272727273</v>
      </c>
      <c r="P3733" s="8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3">
        <f t="shared" si="348"/>
        <v>41983.752847222218</v>
      </c>
      <c r="T3733" s="13">
        <f t="shared" si="349"/>
        <v>42014.140972222223</v>
      </c>
    </row>
    <row r="3734" spans="1:20" ht="28.8" x14ac:dyDescent="0.55000000000000004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0"/>
        <v>0.15411764705882353</v>
      </c>
      <c r="P3734" s="8">
        <f t="shared" si="351"/>
        <v>32.75</v>
      </c>
      <c r="Q3734" t="str">
        <f t="shared" si="352"/>
        <v>theater</v>
      </c>
      <c r="R3734" t="str">
        <f t="shared" si="353"/>
        <v>plays</v>
      </c>
      <c r="S3734" s="13">
        <f t="shared" si="348"/>
        <v>41968.677465277782</v>
      </c>
      <c r="T3734" s="13">
        <f t="shared" si="349"/>
        <v>42028.5</v>
      </c>
    </row>
    <row r="3735" spans="1:20" ht="28.8" x14ac:dyDescent="0.55000000000000004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0"/>
        <v>0</v>
      </c>
      <c r="P3735" s="8" t="e">
        <f t="shared" si="351"/>
        <v>#DIV/0!</v>
      </c>
      <c r="Q3735" t="str">
        <f t="shared" si="352"/>
        <v>theater</v>
      </c>
      <c r="R3735" t="str">
        <f t="shared" si="353"/>
        <v>plays</v>
      </c>
      <c r="S3735" s="13">
        <f t="shared" si="348"/>
        <v>42103.024398148147</v>
      </c>
      <c r="T3735" s="13">
        <f t="shared" si="349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0"/>
        <v>0.28466666666666668</v>
      </c>
      <c r="P3736" s="8">
        <f t="shared" si="351"/>
        <v>61</v>
      </c>
      <c r="Q3736" t="str">
        <f t="shared" si="352"/>
        <v>theater</v>
      </c>
      <c r="R3736" t="str">
        <f t="shared" si="353"/>
        <v>plays</v>
      </c>
      <c r="S3736" s="13">
        <f t="shared" si="348"/>
        <v>42089.901574074072</v>
      </c>
      <c r="T3736" s="13">
        <f t="shared" si="349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0"/>
        <v>0.13333333333333333</v>
      </c>
      <c r="P3737" s="8">
        <f t="shared" si="351"/>
        <v>10</v>
      </c>
      <c r="Q3737" t="str">
        <f t="shared" si="352"/>
        <v>theater</v>
      </c>
      <c r="R3737" t="str">
        <f t="shared" si="353"/>
        <v>plays</v>
      </c>
      <c r="S3737" s="13">
        <f t="shared" si="348"/>
        <v>42122.693159722221</v>
      </c>
      <c r="T3737" s="13">
        <f t="shared" si="349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0"/>
        <v>6.6666666666666671E-3</v>
      </c>
      <c r="P3738" s="8">
        <f t="shared" si="351"/>
        <v>10</v>
      </c>
      <c r="Q3738" t="str">
        <f t="shared" si="352"/>
        <v>theater</v>
      </c>
      <c r="R3738" t="str">
        <f t="shared" si="353"/>
        <v>plays</v>
      </c>
      <c r="S3738" s="13">
        <f t="shared" si="348"/>
        <v>42048.711724537032</v>
      </c>
      <c r="T3738" s="13">
        <f t="shared" si="349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0"/>
        <v>0.21428571428571427</v>
      </c>
      <c r="P3739" s="8">
        <f t="shared" si="351"/>
        <v>37.5</v>
      </c>
      <c r="Q3739" t="str">
        <f t="shared" si="352"/>
        <v>theater</v>
      </c>
      <c r="R3739" t="str">
        <f t="shared" si="353"/>
        <v>plays</v>
      </c>
      <c r="S3739" s="13">
        <f t="shared" si="348"/>
        <v>42297.691006944442</v>
      </c>
      <c r="T3739" s="13">
        <f t="shared" si="349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0"/>
        <v>0.18</v>
      </c>
      <c r="P3740" s="8">
        <f t="shared" si="351"/>
        <v>45</v>
      </c>
      <c r="Q3740" t="str">
        <f t="shared" si="352"/>
        <v>theater</v>
      </c>
      <c r="R3740" t="str">
        <f t="shared" si="353"/>
        <v>plays</v>
      </c>
      <c r="S3740" s="13">
        <f t="shared" si="348"/>
        <v>41813.938715277778</v>
      </c>
      <c r="T3740" s="13">
        <f t="shared" si="349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0"/>
        <v>0.20125000000000001</v>
      </c>
      <c r="P3741" s="8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3">
        <f t="shared" si="348"/>
        <v>42548.449861111112</v>
      </c>
      <c r="T3741" s="13">
        <f t="shared" si="349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0"/>
        <v>0.17899999999999999</v>
      </c>
      <c r="P3742" s="8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3">
        <f t="shared" si="348"/>
        <v>41833.089756944442</v>
      </c>
      <c r="T3742" s="13">
        <f t="shared" si="349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0"/>
        <v>0</v>
      </c>
      <c r="P3743" s="8" t="e">
        <f t="shared" si="351"/>
        <v>#DIV/0!</v>
      </c>
      <c r="Q3743" t="str">
        <f t="shared" si="352"/>
        <v>theater</v>
      </c>
      <c r="R3743" t="str">
        <f t="shared" si="353"/>
        <v>plays</v>
      </c>
      <c r="S3743" s="13">
        <f t="shared" si="348"/>
        <v>42325.920717592591</v>
      </c>
      <c r="T3743" s="13">
        <f t="shared" si="349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0"/>
        <v>0.02</v>
      </c>
      <c r="P3744" s="8">
        <f t="shared" si="351"/>
        <v>25</v>
      </c>
      <c r="Q3744" t="str">
        <f t="shared" si="352"/>
        <v>theater</v>
      </c>
      <c r="R3744" t="str">
        <f t="shared" si="353"/>
        <v>plays</v>
      </c>
      <c r="S3744" s="13">
        <f t="shared" si="348"/>
        <v>41858.214629629627</v>
      </c>
      <c r="T3744" s="13">
        <f t="shared" si="349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0"/>
        <v>0</v>
      </c>
      <c r="P3745" s="8" t="e">
        <f t="shared" si="351"/>
        <v>#DIV/0!</v>
      </c>
      <c r="Q3745" t="str">
        <f t="shared" si="352"/>
        <v>theater</v>
      </c>
      <c r="R3745" t="str">
        <f t="shared" si="353"/>
        <v>plays</v>
      </c>
      <c r="S3745" s="13">
        <f t="shared" si="348"/>
        <v>41793.710231481484</v>
      </c>
      <c r="T3745" s="13">
        <f t="shared" si="349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0"/>
        <v>0</v>
      </c>
      <c r="P3746" s="8" t="e">
        <f t="shared" si="351"/>
        <v>#DIV/0!</v>
      </c>
      <c r="Q3746" t="str">
        <f t="shared" si="352"/>
        <v>theater</v>
      </c>
      <c r="R3746" t="str">
        <f t="shared" si="353"/>
        <v>plays</v>
      </c>
      <c r="S3746" s="13">
        <f t="shared" si="348"/>
        <v>41793.814259259263</v>
      </c>
      <c r="T3746" s="13">
        <f t="shared" si="349"/>
        <v>41825.165972222225</v>
      </c>
    </row>
    <row r="3747" spans="1:20" ht="28.8" x14ac:dyDescent="0.55000000000000004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0"/>
        <v>0.1</v>
      </c>
      <c r="P3747" s="8">
        <f t="shared" si="351"/>
        <v>10</v>
      </c>
      <c r="Q3747" t="str">
        <f t="shared" si="352"/>
        <v>theater</v>
      </c>
      <c r="R3747" t="str">
        <f t="shared" si="353"/>
        <v>plays</v>
      </c>
      <c r="S3747" s="13">
        <f t="shared" si="348"/>
        <v>41831.697939814818</v>
      </c>
      <c r="T3747" s="13">
        <f t="shared" si="349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0"/>
        <v>2.3764705882352941E-2</v>
      </c>
      <c r="P3748" s="8">
        <f t="shared" si="351"/>
        <v>202</v>
      </c>
      <c r="Q3748" t="str">
        <f t="shared" si="352"/>
        <v>theater</v>
      </c>
      <c r="R3748" t="str">
        <f t="shared" si="353"/>
        <v>plays</v>
      </c>
      <c r="S3748" s="13">
        <f t="shared" si="348"/>
        <v>42621.389340277776</v>
      </c>
      <c r="T3748" s="13">
        <f t="shared" si="349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0"/>
        <v>0.01</v>
      </c>
      <c r="P3749" s="8">
        <f t="shared" si="351"/>
        <v>25</v>
      </c>
      <c r="Q3749" t="str">
        <f t="shared" si="352"/>
        <v>theater</v>
      </c>
      <c r="R3749" t="str">
        <f t="shared" si="353"/>
        <v>plays</v>
      </c>
      <c r="S3749" s="13">
        <f t="shared" si="348"/>
        <v>42164.299722222218</v>
      </c>
      <c r="T3749" s="13">
        <f t="shared" si="349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0"/>
        <v>1.0351999999999999</v>
      </c>
      <c r="P3750" s="8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3">
        <f t="shared" si="348"/>
        <v>42395.706435185188</v>
      </c>
      <c r="T3750" s="13">
        <f t="shared" si="349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0"/>
        <v>1.05</v>
      </c>
      <c r="P3751" s="8">
        <f t="shared" si="351"/>
        <v>75</v>
      </c>
      <c r="Q3751" t="str">
        <f t="shared" si="352"/>
        <v>theater</v>
      </c>
      <c r="R3751" t="str">
        <f t="shared" si="353"/>
        <v>musical</v>
      </c>
      <c r="S3751" s="13">
        <f t="shared" si="348"/>
        <v>42458.127175925925</v>
      </c>
      <c r="T3751" s="13">
        <f t="shared" si="349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0"/>
        <v>1.0044999999999999</v>
      </c>
      <c r="P3752" s="8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3">
        <f t="shared" si="348"/>
        <v>42016.981574074074</v>
      </c>
      <c r="T3752" s="13">
        <f t="shared" si="349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0"/>
        <v>1.3260000000000001</v>
      </c>
      <c r="P3753" s="8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3">
        <f t="shared" si="348"/>
        <v>42403.035567129627</v>
      </c>
      <c r="T3753" s="13">
        <f t="shared" si="349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0"/>
        <v>1.1299999999999999</v>
      </c>
      <c r="P3754" s="8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3">
        <f t="shared" si="348"/>
        <v>42619.802488425921</v>
      </c>
      <c r="T3754" s="13">
        <f t="shared" si="349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0"/>
        <v>1.0334000000000001</v>
      </c>
      <c r="P3755" s="8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3">
        <f t="shared" si="348"/>
        <v>42128.824074074073</v>
      </c>
      <c r="T3755" s="13">
        <f t="shared" si="349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0"/>
        <v>1.2</v>
      </c>
      <c r="P3756" s="8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3">
        <f t="shared" si="348"/>
        <v>41808.881215277775</v>
      </c>
      <c r="T3756" s="13">
        <f t="shared" si="349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0"/>
        <v>1.2963636363636364</v>
      </c>
      <c r="P3757" s="8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3">
        <f t="shared" si="348"/>
        <v>42445.866979166662</v>
      </c>
      <c r="T3757" s="13">
        <f t="shared" si="349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0"/>
        <v>1.0111111111111111</v>
      </c>
      <c r="P3758" s="8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3">
        <f t="shared" si="348"/>
        <v>41771.814791666664</v>
      </c>
      <c r="T3758" s="13">
        <f t="shared" si="349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0"/>
        <v>1.0851428571428572</v>
      </c>
      <c r="P3759" s="8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3">
        <f t="shared" si="348"/>
        <v>41954.850868055553</v>
      </c>
      <c r="T3759" s="13">
        <f t="shared" si="349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0"/>
        <v>1.0233333333333334</v>
      </c>
      <c r="P3760" s="8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3">
        <f t="shared" si="348"/>
        <v>41747.471504629626</v>
      </c>
      <c r="T3760" s="13">
        <f t="shared" si="349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0"/>
        <v>1.1024425000000002</v>
      </c>
      <c r="P3761" s="8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3">
        <f t="shared" si="348"/>
        <v>42182.108252314814</v>
      </c>
      <c r="T3761" s="13">
        <f t="shared" si="349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0"/>
        <v>1.010154</v>
      </c>
      <c r="P3762" s="8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3">
        <f t="shared" si="348"/>
        <v>41739.525300925925</v>
      </c>
      <c r="T3762" s="13">
        <f t="shared" si="349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0"/>
        <v>1</v>
      </c>
      <c r="P3763" s="8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3">
        <f t="shared" si="348"/>
        <v>42173.466863425929</v>
      </c>
      <c r="T3763" s="13">
        <f t="shared" si="349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0"/>
        <v>1.0624</v>
      </c>
      <c r="P3764" s="8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3">
        <f t="shared" si="348"/>
        <v>42193.813530092593</v>
      </c>
      <c r="T3764" s="13">
        <f t="shared" si="349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0"/>
        <v>1</v>
      </c>
      <c r="P3765" s="8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3">
        <f t="shared" si="348"/>
        <v>42065.750300925924</v>
      </c>
      <c r="T3765" s="13">
        <f t="shared" si="349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0"/>
        <v>1</v>
      </c>
      <c r="P3766" s="8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3">
        <f t="shared" si="348"/>
        <v>42499.842962962968</v>
      </c>
      <c r="T3766" s="13">
        <f t="shared" si="349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0"/>
        <v>1.1345714285714286</v>
      </c>
      <c r="P3767" s="8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3">
        <f t="shared" si="348"/>
        <v>41820.776412037041</v>
      </c>
      <c r="T3767" s="13">
        <f t="shared" si="349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0"/>
        <v>1.0265010000000001</v>
      </c>
      <c r="P3768" s="8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3">
        <f t="shared" si="348"/>
        <v>41788.167187500003</v>
      </c>
      <c r="T3768" s="13">
        <f t="shared" si="349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0"/>
        <v>1.1675</v>
      </c>
      <c r="P3769" s="8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3">
        <f t="shared" si="348"/>
        <v>42050.019641203704</v>
      </c>
      <c r="T3769" s="13">
        <f t="shared" si="349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0"/>
        <v>1.0765274999999999</v>
      </c>
      <c r="P3770" s="8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3">
        <f t="shared" si="348"/>
        <v>41772.727893518517</v>
      </c>
      <c r="T3770" s="13">
        <f t="shared" si="349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0"/>
        <v>1</v>
      </c>
      <c r="P3771" s="8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3">
        <f t="shared" si="348"/>
        <v>42445.598136574074</v>
      </c>
      <c r="T3771" s="13">
        <f t="shared" si="349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0"/>
        <v>1</v>
      </c>
      <c r="P3772" s="8">
        <f t="shared" si="351"/>
        <v>100</v>
      </c>
      <c r="Q3772" t="str">
        <f t="shared" si="352"/>
        <v>theater</v>
      </c>
      <c r="R3772" t="str">
        <f t="shared" si="353"/>
        <v>musical</v>
      </c>
      <c r="S3772" s="13">
        <f t="shared" si="348"/>
        <v>42138.930671296301</v>
      </c>
      <c r="T3772" s="13">
        <f t="shared" si="349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0"/>
        <v>1.46</v>
      </c>
      <c r="P3773" s="8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3">
        <f t="shared" si="348"/>
        <v>42493.857083333336</v>
      </c>
      <c r="T3773" s="13">
        <f t="shared" si="349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0"/>
        <v>1.1020000000000001</v>
      </c>
      <c r="P3774" s="8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3">
        <f t="shared" si="348"/>
        <v>42682.616967592592</v>
      </c>
      <c r="T3774" s="13">
        <f t="shared" si="349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0"/>
        <v>1.0820000000000001</v>
      </c>
      <c r="P3775" s="8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3">
        <f t="shared" si="348"/>
        <v>42656.005173611105</v>
      </c>
      <c r="T3775" s="13">
        <f t="shared" si="349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0"/>
        <v>1</v>
      </c>
      <c r="P3776" s="8">
        <f t="shared" si="351"/>
        <v>100</v>
      </c>
      <c r="Q3776" t="str">
        <f t="shared" si="352"/>
        <v>theater</v>
      </c>
      <c r="R3776" t="str">
        <f t="shared" si="353"/>
        <v>musical</v>
      </c>
      <c r="S3776" s="13">
        <f t="shared" si="348"/>
        <v>42087.792303240742</v>
      </c>
      <c r="T3776" s="13">
        <f t="shared" si="349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0"/>
        <v>1.0024999999999999</v>
      </c>
      <c r="P3777" s="8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3">
        <f t="shared" si="348"/>
        <v>42075.942627314813</v>
      </c>
      <c r="T3777" s="13">
        <f t="shared" si="349"/>
        <v>42103.166666666672</v>
      </c>
    </row>
    <row r="3778" spans="1:20" ht="43.2" x14ac:dyDescent="0.55000000000000004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0"/>
        <v>1.0671250000000001</v>
      </c>
      <c r="P3778" s="8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3">
        <f t="shared" ref="S3778:S3841" si="354">(((J3778/60)/60)/24)+DATE(1970,1,1)</f>
        <v>41814.367800925924</v>
      </c>
      <c r="T3778" s="13">
        <f t="shared" ref="T3778:T3841" si="355">(((I3778/60)/60)/24)+DATE(1970,1,1)</f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6">E3779/D3779</f>
        <v>1.4319999999999999</v>
      </c>
      <c r="P3779" s="8">
        <f t="shared" ref="P3779:P3842" si="357">E3779/L3779</f>
        <v>48.542372881355931</v>
      </c>
      <c r="Q3779" t="str">
        <f t="shared" ref="Q3779:Q3842" si="358">LEFT(N3779,FIND("/",N3779)-1)</f>
        <v>theater</v>
      </c>
      <c r="R3779" t="str">
        <f t="shared" ref="R3779:R3842" si="359">RIGHT(N3779,LEN(N3779)-FIND("/",N3779))</f>
        <v>musical</v>
      </c>
      <c r="S3779" s="13">
        <f t="shared" si="354"/>
        <v>41887.111354166671</v>
      </c>
      <c r="T3779" s="13">
        <f t="shared" si="355"/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6"/>
        <v>1.0504166666666668</v>
      </c>
      <c r="P3780" s="8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3">
        <f t="shared" si="354"/>
        <v>41989.819212962961</v>
      </c>
      <c r="T3780" s="13">
        <f t="shared" si="355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6"/>
        <v>1.0398000000000001</v>
      </c>
      <c r="P3781" s="8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3">
        <f t="shared" si="354"/>
        <v>42425.735416666663</v>
      </c>
      <c r="T3781" s="13">
        <f t="shared" si="355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6"/>
        <v>1.2</v>
      </c>
      <c r="P3782" s="8">
        <f t="shared" si="357"/>
        <v>100</v>
      </c>
      <c r="Q3782" t="str">
        <f t="shared" si="358"/>
        <v>theater</v>
      </c>
      <c r="R3782" t="str">
        <f t="shared" si="359"/>
        <v>musical</v>
      </c>
      <c r="S3782" s="13">
        <f t="shared" si="354"/>
        <v>42166.219733796301</v>
      </c>
      <c r="T3782" s="13">
        <f t="shared" si="355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6"/>
        <v>1.0966666666666667</v>
      </c>
      <c r="P3783" s="8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3">
        <f t="shared" si="354"/>
        <v>41865.882928240739</v>
      </c>
      <c r="T3783" s="13">
        <f t="shared" si="355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6"/>
        <v>1.0175000000000001</v>
      </c>
      <c r="P3784" s="8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3">
        <f t="shared" si="354"/>
        <v>42546.862233796302</v>
      </c>
      <c r="T3784" s="13">
        <f t="shared" si="355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6"/>
        <v>1.2891666666666666</v>
      </c>
      <c r="P3785" s="8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3">
        <f t="shared" si="354"/>
        <v>42420.140277777777</v>
      </c>
      <c r="T3785" s="13">
        <f t="shared" si="355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6"/>
        <v>1.1499999999999999</v>
      </c>
      <c r="P3786" s="8">
        <f t="shared" si="357"/>
        <v>115</v>
      </c>
      <c r="Q3786" t="str">
        <f t="shared" si="358"/>
        <v>theater</v>
      </c>
      <c r="R3786" t="str">
        <f t="shared" si="359"/>
        <v>musical</v>
      </c>
      <c r="S3786" s="13">
        <f t="shared" si="354"/>
        <v>42531.980694444443</v>
      </c>
      <c r="T3786" s="13">
        <f t="shared" si="355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6"/>
        <v>1.5075000000000001</v>
      </c>
      <c r="P3787" s="8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3">
        <f t="shared" si="354"/>
        <v>42548.63853009259</v>
      </c>
      <c r="T3787" s="13">
        <f t="shared" si="355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6"/>
        <v>1.1096666666666666</v>
      </c>
      <c r="P3788" s="8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3">
        <f t="shared" si="354"/>
        <v>42487.037905092591</v>
      </c>
      <c r="T3788" s="13">
        <f t="shared" si="355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6"/>
        <v>1.0028571428571429</v>
      </c>
      <c r="P3789" s="8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3">
        <f t="shared" si="354"/>
        <v>42167.534791666665</v>
      </c>
      <c r="T3789" s="13">
        <f t="shared" si="355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6"/>
        <v>6.6666666666666671E-3</v>
      </c>
      <c r="P3790" s="8">
        <f t="shared" si="357"/>
        <v>500</v>
      </c>
      <c r="Q3790" t="str">
        <f t="shared" si="358"/>
        <v>theater</v>
      </c>
      <c r="R3790" t="str">
        <f t="shared" si="359"/>
        <v>musical</v>
      </c>
      <c r="S3790" s="13">
        <f t="shared" si="354"/>
        <v>42333.695821759262</v>
      </c>
      <c r="T3790" s="13">
        <f t="shared" si="355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6"/>
        <v>3.267605633802817E-2</v>
      </c>
      <c r="P3791" s="8">
        <f t="shared" si="357"/>
        <v>29</v>
      </c>
      <c r="Q3791" t="str">
        <f t="shared" si="358"/>
        <v>theater</v>
      </c>
      <c r="R3791" t="str">
        <f t="shared" si="359"/>
        <v>musical</v>
      </c>
      <c r="S3791" s="13">
        <f t="shared" si="354"/>
        <v>42138.798819444448</v>
      </c>
      <c r="T3791" s="13">
        <f t="shared" si="355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6"/>
        <v>0</v>
      </c>
      <c r="P3792" s="8" t="e">
        <f t="shared" si="357"/>
        <v>#DIV/0!</v>
      </c>
      <c r="Q3792" t="str">
        <f t="shared" si="358"/>
        <v>theater</v>
      </c>
      <c r="R3792" t="str">
        <f t="shared" si="359"/>
        <v>musical</v>
      </c>
      <c r="S3792" s="13">
        <f t="shared" si="354"/>
        <v>42666.666932870372</v>
      </c>
      <c r="T3792" s="13">
        <f t="shared" si="355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6"/>
        <v>0</v>
      </c>
      <c r="P3793" s="8" t="e">
        <f t="shared" si="357"/>
        <v>#DIV/0!</v>
      </c>
      <c r="Q3793" t="str">
        <f t="shared" si="358"/>
        <v>theater</v>
      </c>
      <c r="R3793" t="str">
        <f t="shared" si="359"/>
        <v>musical</v>
      </c>
      <c r="S3793" s="13">
        <f t="shared" si="354"/>
        <v>41766.692037037035</v>
      </c>
      <c r="T3793" s="13">
        <f t="shared" si="355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6"/>
        <v>2.8E-3</v>
      </c>
      <c r="P3794" s="8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3">
        <f t="shared" si="354"/>
        <v>42170.447013888886</v>
      </c>
      <c r="T3794" s="13">
        <f t="shared" si="355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6"/>
        <v>0.59657142857142853</v>
      </c>
      <c r="P3795" s="8">
        <f t="shared" si="357"/>
        <v>174</v>
      </c>
      <c r="Q3795" t="str">
        <f t="shared" si="358"/>
        <v>theater</v>
      </c>
      <c r="R3795" t="str">
        <f t="shared" si="359"/>
        <v>musical</v>
      </c>
      <c r="S3795" s="13">
        <f t="shared" si="354"/>
        <v>41968.938993055555</v>
      </c>
      <c r="T3795" s="13">
        <f t="shared" si="355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6"/>
        <v>0.01</v>
      </c>
      <c r="P3796" s="8">
        <f t="shared" si="357"/>
        <v>50</v>
      </c>
      <c r="Q3796" t="str">
        <f t="shared" si="358"/>
        <v>theater</v>
      </c>
      <c r="R3796" t="str">
        <f t="shared" si="359"/>
        <v>musical</v>
      </c>
      <c r="S3796" s="13">
        <f t="shared" si="354"/>
        <v>42132.58048611111</v>
      </c>
      <c r="T3796" s="13">
        <f t="shared" si="355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6"/>
        <v>1.6666666666666666E-2</v>
      </c>
      <c r="P3797" s="8">
        <f t="shared" si="357"/>
        <v>5</v>
      </c>
      <c r="Q3797" t="str">
        <f t="shared" si="358"/>
        <v>theater</v>
      </c>
      <c r="R3797" t="str">
        <f t="shared" si="359"/>
        <v>musical</v>
      </c>
      <c r="S3797" s="13">
        <f t="shared" si="354"/>
        <v>42201.436226851853</v>
      </c>
      <c r="T3797" s="13">
        <f t="shared" si="355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6"/>
        <v>4.4444444444444447E-5</v>
      </c>
      <c r="P3798" s="8">
        <f t="shared" si="357"/>
        <v>1</v>
      </c>
      <c r="Q3798" t="str">
        <f t="shared" si="358"/>
        <v>theater</v>
      </c>
      <c r="R3798" t="str">
        <f t="shared" si="359"/>
        <v>musical</v>
      </c>
      <c r="S3798" s="13">
        <f t="shared" si="354"/>
        <v>42689.029583333337</v>
      </c>
      <c r="T3798" s="13">
        <f t="shared" si="355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6"/>
        <v>0.89666666666666661</v>
      </c>
      <c r="P3799" s="8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3">
        <f t="shared" si="354"/>
        <v>42084.881539351853</v>
      </c>
      <c r="T3799" s="13">
        <f t="shared" si="355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6"/>
        <v>1.4642857142857143E-2</v>
      </c>
      <c r="P3800" s="8">
        <f t="shared" si="357"/>
        <v>205</v>
      </c>
      <c r="Q3800" t="str">
        <f t="shared" si="358"/>
        <v>theater</v>
      </c>
      <c r="R3800" t="str">
        <f t="shared" si="359"/>
        <v>musical</v>
      </c>
      <c r="S3800" s="13">
        <f t="shared" si="354"/>
        <v>41831.722777777781</v>
      </c>
      <c r="T3800" s="13">
        <f t="shared" si="355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6"/>
        <v>4.02E-2</v>
      </c>
      <c r="P3801" s="8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3">
        <f t="shared" si="354"/>
        <v>42410.93105324074</v>
      </c>
      <c r="T3801" s="13">
        <f t="shared" si="355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6"/>
        <v>4.0045454545454544E-2</v>
      </c>
      <c r="P3802" s="8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3">
        <f t="shared" si="354"/>
        <v>41982.737071759257</v>
      </c>
      <c r="T3802" s="13">
        <f t="shared" si="355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6"/>
        <v>8.5199999999999998E-2</v>
      </c>
      <c r="P3803" s="8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3">
        <f t="shared" si="354"/>
        <v>41975.676111111112</v>
      </c>
      <c r="T3803" s="13">
        <f t="shared" si="355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6"/>
        <v>0</v>
      </c>
      <c r="P3804" s="8" t="e">
        <f t="shared" si="357"/>
        <v>#DIV/0!</v>
      </c>
      <c r="Q3804" t="str">
        <f t="shared" si="358"/>
        <v>theater</v>
      </c>
      <c r="R3804" t="str">
        <f t="shared" si="359"/>
        <v>musical</v>
      </c>
      <c r="S3804" s="13">
        <f t="shared" si="354"/>
        <v>42269.126226851848</v>
      </c>
      <c r="T3804" s="13">
        <f t="shared" si="355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6"/>
        <v>0.19650000000000001</v>
      </c>
      <c r="P3805" s="8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3">
        <f t="shared" si="354"/>
        <v>42403.971851851849</v>
      </c>
      <c r="T3805" s="13">
        <f t="shared" si="355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6"/>
        <v>0</v>
      </c>
      <c r="P3806" s="8" t="e">
        <f t="shared" si="357"/>
        <v>#DIV/0!</v>
      </c>
      <c r="Q3806" t="str">
        <f t="shared" si="358"/>
        <v>theater</v>
      </c>
      <c r="R3806" t="str">
        <f t="shared" si="359"/>
        <v>musical</v>
      </c>
      <c r="S3806" s="13">
        <f t="shared" si="354"/>
        <v>42527.00953703704</v>
      </c>
      <c r="T3806" s="13">
        <f t="shared" si="355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6"/>
        <v>2.0000000000000002E-5</v>
      </c>
      <c r="P3807" s="8">
        <f t="shared" si="357"/>
        <v>1.5</v>
      </c>
      <c r="Q3807" t="str">
        <f t="shared" si="358"/>
        <v>theater</v>
      </c>
      <c r="R3807" t="str">
        <f t="shared" si="359"/>
        <v>musical</v>
      </c>
      <c r="S3807" s="13">
        <f t="shared" si="354"/>
        <v>41849.887037037035</v>
      </c>
      <c r="T3807" s="13">
        <f t="shared" si="355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6"/>
        <v>6.6666666666666664E-4</v>
      </c>
      <c r="P3808" s="8">
        <f t="shared" si="357"/>
        <v>5</v>
      </c>
      <c r="Q3808" t="str">
        <f t="shared" si="358"/>
        <v>theater</v>
      </c>
      <c r="R3808" t="str">
        <f t="shared" si="359"/>
        <v>musical</v>
      </c>
      <c r="S3808" s="13">
        <f t="shared" si="354"/>
        <v>41799.259039351848</v>
      </c>
      <c r="T3808" s="13">
        <f t="shared" si="355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6"/>
        <v>0.30333333333333334</v>
      </c>
      <c r="P3809" s="8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3">
        <f t="shared" si="354"/>
        <v>42090.909016203703</v>
      </c>
      <c r="T3809" s="13">
        <f t="shared" si="355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6"/>
        <v>1</v>
      </c>
      <c r="P3810" s="8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3">
        <f t="shared" si="354"/>
        <v>42059.453923611116</v>
      </c>
      <c r="T3810" s="13">
        <f t="shared" si="355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6"/>
        <v>1.0125</v>
      </c>
      <c r="P3811" s="8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3">
        <f t="shared" si="354"/>
        <v>41800.526701388888</v>
      </c>
      <c r="T3811" s="13">
        <f t="shared" si="355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6"/>
        <v>1.2173333333333334</v>
      </c>
      <c r="P3812" s="8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3">
        <f t="shared" si="354"/>
        <v>42054.849050925928</v>
      </c>
      <c r="T3812" s="13">
        <f t="shared" si="355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6"/>
        <v>3.3</v>
      </c>
      <c r="P3813" s="8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3">
        <f t="shared" si="354"/>
        <v>42487.62700231481</v>
      </c>
      <c r="T3813" s="13">
        <f t="shared" si="355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6"/>
        <v>1.0954999999999999</v>
      </c>
      <c r="P3814" s="8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3">
        <f t="shared" si="354"/>
        <v>42109.751250000001</v>
      </c>
      <c r="T3814" s="13">
        <f t="shared" si="355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6"/>
        <v>1.0095190476190474</v>
      </c>
      <c r="P3815" s="8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3">
        <f t="shared" si="354"/>
        <v>42497.275706018518</v>
      </c>
      <c r="T3815" s="13">
        <f t="shared" si="355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6"/>
        <v>1.4013333333333333</v>
      </c>
      <c r="P3816" s="8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3">
        <f t="shared" si="354"/>
        <v>42058.904074074075</v>
      </c>
      <c r="T3816" s="13">
        <f t="shared" si="355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6"/>
        <v>1.0000100000000001</v>
      </c>
      <c r="P3817" s="8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3">
        <f t="shared" si="354"/>
        <v>42207.259918981479</v>
      </c>
      <c r="T3817" s="13">
        <f t="shared" si="355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6"/>
        <v>1.19238</v>
      </c>
      <c r="P3818" s="8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3">
        <f t="shared" si="354"/>
        <v>41807.690081018518</v>
      </c>
      <c r="T3818" s="13">
        <f t="shared" si="355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6"/>
        <v>1.0725</v>
      </c>
      <c r="P3819" s="8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3">
        <f t="shared" si="354"/>
        <v>42284.69694444444</v>
      </c>
      <c r="T3819" s="13">
        <f t="shared" si="355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6"/>
        <v>2.2799999999999998</v>
      </c>
      <c r="P3820" s="8">
        <f t="shared" si="357"/>
        <v>57</v>
      </c>
      <c r="Q3820" t="str">
        <f t="shared" si="358"/>
        <v>theater</v>
      </c>
      <c r="R3820" t="str">
        <f t="shared" si="359"/>
        <v>plays</v>
      </c>
      <c r="S3820" s="13">
        <f t="shared" si="354"/>
        <v>42045.84238425926</v>
      </c>
      <c r="T3820" s="13">
        <f t="shared" si="355"/>
        <v>42075.800717592589</v>
      </c>
    </row>
    <row r="3821" spans="1:20" ht="28.8" x14ac:dyDescent="0.55000000000000004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6"/>
        <v>1.0640000000000001</v>
      </c>
      <c r="P3821" s="8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3">
        <f t="shared" si="354"/>
        <v>42184.209537037037</v>
      </c>
      <c r="T3821" s="13">
        <f t="shared" si="355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6"/>
        <v>1.4333333333333333</v>
      </c>
      <c r="P3822" s="8">
        <f t="shared" si="357"/>
        <v>21.5</v>
      </c>
      <c r="Q3822" t="str">
        <f t="shared" si="358"/>
        <v>theater</v>
      </c>
      <c r="R3822" t="str">
        <f t="shared" si="359"/>
        <v>plays</v>
      </c>
      <c r="S3822" s="13">
        <f t="shared" si="354"/>
        <v>42160.651817129634</v>
      </c>
      <c r="T3822" s="13">
        <f t="shared" si="355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6"/>
        <v>1.0454285714285714</v>
      </c>
      <c r="P3823" s="8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3">
        <f t="shared" si="354"/>
        <v>42341.180636574078</v>
      </c>
      <c r="T3823" s="13">
        <f t="shared" si="355"/>
        <v>42373.180636574078</v>
      </c>
    </row>
    <row r="3824" spans="1:20" ht="43.2" x14ac:dyDescent="0.55000000000000004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6"/>
        <v>1.1002000000000001</v>
      </c>
      <c r="P3824" s="8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3">
        <f t="shared" si="354"/>
        <v>42329.838159722218</v>
      </c>
      <c r="T3824" s="13">
        <f t="shared" si="355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6"/>
        <v>1.06</v>
      </c>
      <c r="P3825" s="8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3">
        <f t="shared" si="354"/>
        <v>42170.910231481481</v>
      </c>
      <c r="T3825" s="13">
        <f t="shared" si="355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6"/>
        <v>1.08</v>
      </c>
      <c r="P3826" s="8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3">
        <f t="shared" si="354"/>
        <v>42571.626192129625</v>
      </c>
      <c r="T3826" s="13">
        <f t="shared" si="355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6"/>
        <v>1.0542</v>
      </c>
      <c r="P3827" s="8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3">
        <f t="shared" si="354"/>
        <v>42151.069606481484</v>
      </c>
      <c r="T3827" s="13">
        <f t="shared" si="355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6"/>
        <v>1.1916666666666667</v>
      </c>
      <c r="P3828" s="8">
        <f t="shared" si="357"/>
        <v>27.5</v>
      </c>
      <c r="Q3828" t="str">
        <f t="shared" si="358"/>
        <v>theater</v>
      </c>
      <c r="R3828" t="str">
        <f t="shared" si="359"/>
        <v>plays</v>
      </c>
      <c r="S3828" s="13">
        <f t="shared" si="354"/>
        <v>42101.423541666663</v>
      </c>
      <c r="T3828" s="13">
        <f t="shared" si="355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6"/>
        <v>1.5266666666666666</v>
      </c>
      <c r="P3829" s="8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3">
        <f t="shared" si="354"/>
        <v>42034.928252314814</v>
      </c>
      <c r="T3829" s="13">
        <f t="shared" si="355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6"/>
        <v>1</v>
      </c>
      <c r="P3830" s="8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3">
        <f t="shared" si="354"/>
        <v>41944.527627314819</v>
      </c>
      <c r="T3830" s="13">
        <f t="shared" si="355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6"/>
        <v>1.002</v>
      </c>
      <c r="P3831" s="8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3">
        <f t="shared" si="354"/>
        <v>42593.865405092598</v>
      </c>
      <c r="T3831" s="13">
        <f t="shared" si="355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6"/>
        <v>2.25</v>
      </c>
      <c r="P3832" s="8">
        <f t="shared" si="357"/>
        <v>75</v>
      </c>
      <c r="Q3832" t="str">
        <f t="shared" si="358"/>
        <v>theater</v>
      </c>
      <c r="R3832" t="str">
        <f t="shared" si="359"/>
        <v>plays</v>
      </c>
      <c r="S3832" s="13">
        <f t="shared" si="354"/>
        <v>42503.740868055553</v>
      </c>
      <c r="T3832" s="13">
        <f t="shared" si="355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6"/>
        <v>1.0602199999999999</v>
      </c>
      <c r="P3833" s="8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3">
        <f t="shared" si="354"/>
        <v>41927.848900462966</v>
      </c>
      <c r="T3833" s="13">
        <f t="shared" si="355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6"/>
        <v>1.0466666666666666</v>
      </c>
      <c r="P3834" s="8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3">
        <f t="shared" si="354"/>
        <v>42375.114988425921</v>
      </c>
      <c r="T3834" s="13">
        <f t="shared" si="355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6"/>
        <v>1.1666666666666667</v>
      </c>
      <c r="P3835" s="8">
        <f t="shared" si="357"/>
        <v>70</v>
      </c>
      <c r="Q3835" t="str">
        <f t="shared" si="358"/>
        <v>theater</v>
      </c>
      <c r="R3835" t="str">
        <f t="shared" si="359"/>
        <v>plays</v>
      </c>
      <c r="S3835" s="13">
        <f t="shared" si="354"/>
        <v>41963.872361111105</v>
      </c>
      <c r="T3835" s="13">
        <f t="shared" si="355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6"/>
        <v>1.0903333333333334</v>
      </c>
      <c r="P3836" s="8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3">
        <f t="shared" si="354"/>
        <v>42143.445219907408</v>
      </c>
      <c r="T3836" s="13">
        <f t="shared" si="355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6"/>
        <v>1.6</v>
      </c>
      <c r="P3837" s="8">
        <f t="shared" si="357"/>
        <v>40</v>
      </c>
      <c r="Q3837" t="str">
        <f t="shared" si="358"/>
        <v>theater</v>
      </c>
      <c r="R3837" t="str">
        <f t="shared" si="359"/>
        <v>plays</v>
      </c>
      <c r="S3837" s="13">
        <f t="shared" si="354"/>
        <v>42460.94222222222</v>
      </c>
      <c r="T3837" s="13">
        <f t="shared" si="355"/>
        <v>42481.94222222222</v>
      </c>
    </row>
    <row r="3838" spans="1:20" ht="28.8" x14ac:dyDescent="0.55000000000000004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6"/>
        <v>1.125</v>
      </c>
      <c r="P3838" s="8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3">
        <f t="shared" si="354"/>
        <v>42553.926527777774</v>
      </c>
      <c r="T3838" s="13">
        <f t="shared" si="355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6"/>
        <v>1.0209999999999999</v>
      </c>
      <c r="P3839" s="8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3">
        <f t="shared" si="354"/>
        <v>42152.765717592592</v>
      </c>
      <c r="T3839" s="13">
        <f t="shared" si="355"/>
        <v>42188.765717592592</v>
      </c>
    </row>
    <row r="3840" spans="1:20" ht="43.2" x14ac:dyDescent="0.55000000000000004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6"/>
        <v>1.00824</v>
      </c>
      <c r="P3840" s="8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3">
        <f t="shared" si="354"/>
        <v>42116.710752314815</v>
      </c>
      <c r="T3840" s="13">
        <f t="shared" si="355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6"/>
        <v>1.0125</v>
      </c>
      <c r="P3841" s="8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3">
        <f t="shared" si="354"/>
        <v>42155.142638888887</v>
      </c>
      <c r="T3841" s="13">
        <f t="shared" si="355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6"/>
        <v>65</v>
      </c>
      <c r="P3842" s="8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3">
        <f t="shared" ref="S3842:S3905" si="360">(((J3842/60)/60)/24)+DATE(1970,1,1)</f>
        <v>42432.701724537037</v>
      </c>
      <c r="T3842" s="13">
        <f t="shared" ref="T3842:T3905" si="361">(((I3842/60)/60)/24)+DATE(1970,1,1)</f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2">E3843/D3843</f>
        <v>8.72E-2</v>
      </c>
      <c r="P3843" s="8">
        <f t="shared" ref="P3843:P3906" si="363">E3843/L3843</f>
        <v>25.647058823529413</v>
      </c>
      <c r="Q3843" t="str">
        <f t="shared" ref="Q3843:Q3906" si="364">LEFT(N3843,FIND("/",N3843)-1)</f>
        <v>theater</v>
      </c>
      <c r="R3843" t="str">
        <f t="shared" ref="R3843:R3906" si="365">RIGHT(N3843,LEN(N3843)-FIND("/",N3843))</f>
        <v>plays</v>
      </c>
      <c r="S3843" s="13">
        <f t="shared" si="360"/>
        <v>41780.785729166666</v>
      </c>
      <c r="T3843" s="13">
        <f t="shared" si="361"/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2"/>
        <v>0.21940000000000001</v>
      </c>
      <c r="P3844" s="8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3">
        <f t="shared" si="360"/>
        <v>41740.493657407409</v>
      </c>
      <c r="T3844" s="13">
        <f t="shared" si="361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2"/>
        <v>0.21299999999999999</v>
      </c>
      <c r="P3845" s="8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3">
        <f t="shared" si="360"/>
        <v>41766.072500000002</v>
      </c>
      <c r="T3845" s="13">
        <f t="shared" si="361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2"/>
        <v>0.41489795918367345</v>
      </c>
      <c r="P3846" s="8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3">
        <f t="shared" si="360"/>
        <v>41766.617291666669</v>
      </c>
      <c r="T3846" s="13">
        <f t="shared" si="361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2"/>
        <v>2.1049999999999999E-2</v>
      </c>
      <c r="P3847" s="8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3">
        <f t="shared" si="360"/>
        <v>42248.627013888887</v>
      </c>
      <c r="T3847" s="13">
        <f t="shared" si="361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2"/>
        <v>2.7E-2</v>
      </c>
      <c r="P3848" s="8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3">
        <f t="shared" si="360"/>
        <v>41885.221550925926</v>
      </c>
      <c r="T3848" s="13">
        <f t="shared" si="361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2"/>
        <v>0.16161904761904761</v>
      </c>
      <c r="P3849" s="8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3">
        <f t="shared" si="360"/>
        <v>42159.224432870367</v>
      </c>
      <c r="T3849" s="13">
        <f t="shared" si="361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2"/>
        <v>0.16376923076923078</v>
      </c>
      <c r="P3850" s="8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3">
        <f t="shared" si="360"/>
        <v>42265.817002314812</v>
      </c>
      <c r="T3850" s="13">
        <f t="shared" si="361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2"/>
        <v>7.0433333333333334E-2</v>
      </c>
      <c r="P3851" s="8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3">
        <f t="shared" si="360"/>
        <v>42136.767175925925</v>
      </c>
      <c r="T3851" s="13">
        <f t="shared" si="361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2"/>
        <v>3.7999999999999999E-2</v>
      </c>
      <c r="P3852" s="8">
        <f t="shared" si="363"/>
        <v>9.5</v>
      </c>
      <c r="Q3852" t="str">
        <f t="shared" si="364"/>
        <v>theater</v>
      </c>
      <c r="R3852" t="str">
        <f t="shared" si="365"/>
        <v>plays</v>
      </c>
      <c r="S3852" s="13">
        <f t="shared" si="360"/>
        <v>41975.124340277776</v>
      </c>
      <c r="T3852" s="13">
        <f t="shared" si="361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2"/>
        <v>0.34079999999999999</v>
      </c>
      <c r="P3853" s="8">
        <f t="shared" si="363"/>
        <v>35.5</v>
      </c>
      <c r="Q3853" t="str">
        <f t="shared" si="364"/>
        <v>theater</v>
      </c>
      <c r="R3853" t="str">
        <f t="shared" si="365"/>
        <v>plays</v>
      </c>
      <c r="S3853" s="13">
        <f t="shared" si="360"/>
        <v>42172.439571759256</v>
      </c>
      <c r="T3853" s="13">
        <f t="shared" si="361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2"/>
        <v>2E-3</v>
      </c>
      <c r="P3854" s="8">
        <f t="shared" si="363"/>
        <v>10</v>
      </c>
      <c r="Q3854" t="str">
        <f t="shared" si="364"/>
        <v>theater</v>
      </c>
      <c r="R3854" t="str">
        <f t="shared" si="365"/>
        <v>plays</v>
      </c>
      <c r="S3854" s="13">
        <f t="shared" si="360"/>
        <v>42065.190694444449</v>
      </c>
      <c r="T3854" s="13">
        <f t="shared" si="361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2"/>
        <v>2.5999999999999998E-4</v>
      </c>
      <c r="P3855" s="8">
        <f t="shared" si="363"/>
        <v>13</v>
      </c>
      <c r="Q3855" t="str">
        <f t="shared" si="364"/>
        <v>theater</v>
      </c>
      <c r="R3855" t="str">
        <f t="shared" si="365"/>
        <v>plays</v>
      </c>
      <c r="S3855" s="13">
        <f t="shared" si="360"/>
        <v>41848.84002314815</v>
      </c>
      <c r="T3855" s="13">
        <f t="shared" si="361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2"/>
        <v>0.16254545454545455</v>
      </c>
      <c r="P3856" s="8">
        <f t="shared" si="363"/>
        <v>89.4</v>
      </c>
      <c r="Q3856" t="str">
        <f t="shared" si="364"/>
        <v>theater</v>
      </c>
      <c r="R3856" t="str">
        <f t="shared" si="365"/>
        <v>plays</v>
      </c>
      <c r="S3856" s="13">
        <f t="shared" si="360"/>
        <v>42103.884930555556</v>
      </c>
      <c r="T3856" s="13">
        <f t="shared" si="361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2"/>
        <v>2.5000000000000001E-2</v>
      </c>
      <c r="P3857" s="8">
        <f t="shared" si="363"/>
        <v>25</v>
      </c>
      <c r="Q3857" t="str">
        <f t="shared" si="364"/>
        <v>theater</v>
      </c>
      <c r="R3857" t="str">
        <f t="shared" si="365"/>
        <v>plays</v>
      </c>
      <c r="S3857" s="13">
        <f t="shared" si="360"/>
        <v>42059.970729166671</v>
      </c>
      <c r="T3857" s="13">
        <f t="shared" si="361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2"/>
        <v>2.0000000000000001E-4</v>
      </c>
      <c r="P3858" s="8">
        <f t="shared" si="363"/>
        <v>1</v>
      </c>
      <c r="Q3858" t="str">
        <f t="shared" si="364"/>
        <v>theater</v>
      </c>
      <c r="R3858" t="str">
        <f t="shared" si="365"/>
        <v>plays</v>
      </c>
      <c r="S3858" s="13">
        <f t="shared" si="360"/>
        <v>42041.743090277778</v>
      </c>
      <c r="T3858" s="13">
        <f t="shared" si="361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2"/>
        <v>5.1999999999999998E-2</v>
      </c>
      <c r="P3859" s="8">
        <f t="shared" si="363"/>
        <v>65</v>
      </c>
      <c r="Q3859" t="str">
        <f t="shared" si="364"/>
        <v>theater</v>
      </c>
      <c r="R3859" t="str">
        <f t="shared" si="365"/>
        <v>plays</v>
      </c>
      <c r="S3859" s="13">
        <f t="shared" si="360"/>
        <v>41829.73715277778</v>
      </c>
      <c r="T3859" s="13">
        <f t="shared" si="361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2"/>
        <v>0.02</v>
      </c>
      <c r="P3860" s="8">
        <f t="shared" si="363"/>
        <v>10</v>
      </c>
      <c r="Q3860" t="str">
        <f t="shared" si="364"/>
        <v>theater</v>
      </c>
      <c r="R3860" t="str">
        <f t="shared" si="365"/>
        <v>plays</v>
      </c>
      <c r="S3860" s="13">
        <f t="shared" si="360"/>
        <v>42128.431064814817</v>
      </c>
      <c r="T3860" s="13">
        <f t="shared" si="361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2"/>
        <v>4.0000000000000002E-4</v>
      </c>
      <c r="P3861" s="8">
        <f t="shared" si="363"/>
        <v>1</v>
      </c>
      <c r="Q3861" t="str">
        <f t="shared" si="364"/>
        <v>theater</v>
      </c>
      <c r="R3861" t="str">
        <f t="shared" si="365"/>
        <v>plays</v>
      </c>
      <c r="S3861" s="13">
        <f t="shared" si="360"/>
        <v>41789.893599537041</v>
      </c>
      <c r="T3861" s="13">
        <f t="shared" si="361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2"/>
        <v>0.17666666666666667</v>
      </c>
      <c r="P3862" s="8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3">
        <f t="shared" si="360"/>
        <v>41833.660995370366</v>
      </c>
      <c r="T3862" s="13">
        <f t="shared" si="361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2"/>
        <v>0.05</v>
      </c>
      <c r="P3863" s="8">
        <f t="shared" si="363"/>
        <v>100</v>
      </c>
      <c r="Q3863" t="str">
        <f t="shared" si="364"/>
        <v>theater</v>
      </c>
      <c r="R3863" t="str">
        <f t="shared" si="365"/>
        <v>plays</v>
      </c>
      <c r="S3863" s="13">
        <f t="shared" si="360"/>
        <v>41914.590011574073</v>
      </c>
      <c r="T3863" s="13">
        <f t="shared" si="361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2"/>
        <v>1.3333333333333334E-4</v>
      </c>
      <c r="P3864" s="8">
        <f t="shared" si="363"/>
        <v>1</v>
      </c>
      <c r="Q3864" t="str">
        <f t="shared" si="364"/>
        <v>theater</v>
      </c>
      <c r="R3864" t="str">
        <f t="shared" si="365"/>
        <v>plays</v>
      </c>
      <c r="S3864" s="13">
        <f t="shared" si="360"/>
        <v>42611.261064814811</v>
      </c>
      <c r="T3864" s="13">
        <f t="shared" si="361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2"/>
        <v>0</v>
      </c>
      <c r="P3865" s="8" t="e">
        <f t="shared" si="363"/>
        <v>#DIV/0!</v>
      </c>
      <c r="Q3865" t="str">
        <f t="shared" si="364"/>
        <v>theater</v>
      </c>
      <c r="R3865" t="str">
        <f t="shared" si="365"/>
        <v>plays</v>
      </c>
      <c r="S3865" s="13">
        <f t="shared" si="360"/>
        <v>42253.633159722223</v>
      </c>
      <c r="T3865" s="13">
        <f t="shared" si="361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2"/>
        <v>1.2E-2</v>
      </c>
      <c r="P3866" s="8">
        <f t="shared" si="363"/>
        <v>20</v>
      </c>
      <c r="Q3866" t="str">
        <f t="shared" si="364"/>
        <v>theater</v>
      </c>
      <c r="R3866" t="str">
        <f t="shared" si="365"/>
        <v>plays</v>
      </c>
      <c r="S3866" s="13">
        <f t="shared" si="360"/>
        <v>42295.891828703709</v>
      </c>
      <c r="T3866" s="13">
        <f t="shared" si="361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2"/>
        <v>0.26937422295897223</v>
      </c>
      <c r="P3867" s="8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3">
        <f t="shared" si="360"/>
        <v>41841.651597222226</v>
      </c>
      <c r="T3867" s="13">
        <f t="shared" si="361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2"/>
        <v>5.4999999999999997E-3</v>
      </c>
      <c r="P3868" s="8">
        <f t="shared" si="363"/>
        <v>5.5</v>
      </c>
      <c r="Q3868" t="str">
        <f t="shared" si="364"/>
        <v>theater</v>
      </c>
      <c r="R3868" t="str">
        <f t="shared" si="365"/>
        <v>plays</v>
      </c>
      <c r="S3868" s="13">
        <f t="shared" si="360"/>
        <v>42402.947002314817</v>
      </c>
      <c r="T3868" s="13">
        <f t="shared" si="361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2"/>
        <v>0.1255</v>
      </c>
      <c r="P3869" s="8">
        <f t="shared" si="363"/>
        <v>50.2</v>
      </c>
      <c r="Q3869" t="str">
        <f t="shared" si="364"/>
        <v>theater</v>
      </c>
      <c r="R3869" t="str">
        <f t="shared" si="365"/>
        <v>plays</v>
      </c>
      <c r="S3869" s="13">
        <f t="shared" si="360"/>
        <v>42509.814108796301</v>
      </c>
      <c r="T3869" s="13">
        <f t="shared" si="361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2"/>
        <v>2E-3</v>
      </c>
      <c r="P3870" s="8">
        <f t="shared" si="363"/>
        <v>10</v>
      </c>
      <c r="Q3870" t="str">
        <f t="shared" si="364"/>
        <v>theater</v>
      </c>
      <c r="R3870" t="str">
        <f t="shared" si="365"/>
        <v>musical</v>
      </c>
      <c r="S3870" s="13">
        <f t="shared" si="360"/>
        <v>41865.659780092588</v>
      </c>
      <c r="T3870" s="13">
        <f t="shared" si="361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2"/>
        <v>3.44748684310884E-2</v>
      </c>
      <c r="P3871" s="8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3">
        <f t="shared" si="360"/>
        <v>42047.724444444444</v>
      </c>
      <c r="T3871" s="13">
        <f t="shared" si="361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2"/>
        <v>0.15</v>
      </c>
      <c r="P3872" s="8">
        <f t="shared" si="363"/>
        <v>150</v>
      </c>
      <c r="Q3872" t="str">
        <f t="shared" si="364"/>
        <v>theater</v>
      </c>
      <c r="R3872" t="str">
        <f t="shared" si="365"/>
        <v>musical</v>
      </c>
      <c r="S3872" s="13">
        <f t="shared" si="360"/>
        <v>41793.17219907407</v>
      </c>
      <c r="T3872" s="13">
        <f t="shared" si="361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2"/>
        <v>2.6666666666666668E-2</v>
      </c>
      <c r="P3873" s="8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3">
        <f t="shared" si="360"/>
        <v>42763.780671296292</v>
      </c>
      <c r="T3873" s="13">
        <f t="shared" si="361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2"/>
        <v>0</v>
      </c>
      <c r="P3874" s="8" t="e">
        <f t="shared" si="363"/>
        <v>#DIV/0!</v>
      </c>
      <c r="Q3874" t="str">
        <f t="shared" si="364"/>
        <v>theater</v>
      </c>
      <c r="R3874" t="str">
        <f t="shared" si="365"/>
        <v>musical</v>
      </c>
      <c r="S3874" s="13">
        <f t="shared" si="360"/>
        <v>42180.145787037036</v>
      </c>
      <c r="T3874" s="13">
        <f t="shared" si="361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2"/>
        <v>0</v>
      </c>
      <c r="P3875" s="8" t="e">
        <f t="shared" si="363"/>
        <v>#DIV/0!</v>
      </c>
      <c r="Q3875" t="str">
        <f t="shared" si="364"/>
        <v>theater</v>
      </c>
      <c r="R3875" t="str">
        <f t="shared" si="365"/>
        <v>musical</v>
      </c>
      <c r="S3875" s="13">
        <f t="shared" si="360"/>
        <v>42255.696006944447</v>
      </c>
      <c r="T3875" s="13">
        <f t="shared" si="361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2"/>
        <v>0</v>
      </c>
      <c r="P3876" s="8" t="e">
        <f t="shared" si="363"/>
        <v>#DIV/0!</v>
      </c>
      <c r="Q3876" t="str">
        <f t="shared" si="364"/>
        <v>theater</v>
      </c>
      <c r="R3876" t="str">
        <f t="shared" si="365"/>
        <v>musical</v>
      </c>
      <c r="S3876" s="13">
        <f t="shared" si="360"/>
        <v>42007.016458333332</v>
      </c>
      <c r="T3876" s="13">
        <f t="shared" si="361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2"/>
        <v>0</v>
      </c>
      <c r="P3877" s="8" t="e">
        <f t="shared" si="363"/>
        <v>#DIV/0!</v>
      </c>
      <c r="Q3877" t="str">
        <f t="shared" si="364"/>
        <v>theater</v>
      </c>
      <c r="R3877" t="str">
        <f t="shared" si="365"/>
        <v>musical</v>
      </c>
      <c r="S3877" s="13">
        <f t="shared" si="360"/>
        <v>42615.346817129626</v>
      </c>
      <c r="T3877" s="13">
        <f t="shared" si="361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2"/>
        <v>0.52794871794871789</v>
      </c>
      <c r="P3878" s="8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3">
        <f t="shared" si="360"/>
        <v>42372.624166666668</v>
      </c>
      <c r="T3878" s="13">
        <f t="shared" si="361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2"/>
        <v>4.9639999999999997E-2</v>
      </c>
      <c r="P3879" s="8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3">
        <f t="shared" si="360"/>
        <v>42682.67768518519</v>
      </c>
      <c r="T3879" s="13">
        <f t="shared" si="361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2"/>
        <v>5.5555555555555556E-4</v>
      </c>
      <c r="P3880" s="8">
        <f t="shared" si="363"/>
        <v>10</v>
      </c>
      <c r="Q3880" t="str">
        <f t="shared" si="364"/>
        <v>theater</v>
      </c>
      <c r="R3880" t="str">
        <f t="shared" si="365"/>
        <v>musical</v>
      </c>
      <c r="S3880" s="13">
        <f t="shared" si="360"/>
        <v>42154.818819444445</v>
      </c>
      <c r="T3880" s="13">
        <f t="shared" si="361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2"/>
        <v>0</v>
      </c>
      <c r="P3881" s="8" t="e">
        <f t="shared" si="363"/>
        <v>#DIV/0!</v>
      </c>
      <c r="Q3881" t="str">
        <f t="shared" si="364"/>
        <v>theater</v>
      </c>
      <c r="R3881" t="str">
        <f t="shared" si="365"/>
        <v>musical</v>
      </c>
      <c r="S3881" s="13">
        <f t="shared" si="360"/>
        <v>41999.861064814817</v>
      </c>
      <c r="T3881" s="13">
        <f t="shared" si="361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2"/>
        <v>0.13066666666666665</v>
      </c>
      <c r="P3882" s="8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3">
        <f t="shared" si="360"/>
        <v>41815.815046296295</v>
      </c>
      <c r="T3882" s="13">
        <f t="shared" si="361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2"/>
        <v>0.05</v>
      </c>
      <c r="P3883" s="8">
        <f t="shared" si="363"/>
        <v>25</v>
      </c>
      <c r="Q3883" t="str">
        <f t="shared" si="364"/>
        <v>theater</v>
      </c>
      <c r="R3883" t="str">
        <f t="shared" si="365"/>
        <v>musical</v>
      </c>
      <c r="S3883" s="13">
        <f t="shared" si="360"/>
        <v>42756.018506944441</v>
      </c>
      <c r="T3883" s="13">
        <f t="shared" si="361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2"/>
        <v>0</v>
      </c>
      <c r="P3884" s="8" t="e">
        <f t="shared" si="363"/>
        <v>#DIV/0!</v>
      </c>
      <c r="Q3884" t="str">
        <f t="shared" si="364"/>
        <v>theater</v>
      </c>
      <c r="R3884" t="str">
        <f t="shared" si="365"/>
        <v>musical</v>
      </c>
      <c r="S3884" s="13">
        <f t="shared" si="360"/>
        <v>42373.983449074076</v>
      </c>
      <c r="T3884" s="13">
        <f t="shared" si="361"/>
        <v>42400.960416666669</v>
      </c>
    </row>
    <row r="3885" spans="1:20" ht="43.2" x14ac:dyDescent="0.55000000000000004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2"/>
        <v>0</v>
      </c>
      <c r="P3885" s="8" t="e">
        <f t="shared" si="363"/>
        <v>#DIV/0!</v>
      </c>
      <c r="Q3885" t="str">
        <f t="shared" si="364"/>
        <v>theater</v>
      </c>
      <c r="R3885" t="str">
        <f t="shared" si="365"/>
        <v>musical</v>
      </c>
      <c r="S3885" s="13">
        <f t="shared" si="360"/>
        <v>41854.602650462963</v>
      </c>
      <c r="T3885" s="13">
        <f t="shared" si="361"/>
        <v>41884.602650462963</v>
      </c>
    </row>
    <row r="3886" spans="1:20" ht="28.8" x14ac:dyDescent="0.55000000000000004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2"/>
        <v>0</v>
      </c>
      <c r="P3886" s="8" t="e">
        <f t="shared" si="363"/>
        <v>#DIV/0!</v>
      </c>
      <c r="Q3886" t="str">
        <f t="shared" si="364"/>
        <v>theater</v>
      </c>
      <c r="R3886" t="str">
        <f t="shared" si="365"/>
        <v>musical</v>
      </c>
      <c r="S3886" s="13">
        <f t="shared" si="360"/>
        <v>42065.791574074072</v>
      </c>
      <c r="T3886" s="13">
        <f t="shared" si="361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2"/>
        <v>0</v>
      </c>
      <c r="P3887" s="8" t="e">
        <f t="shared" si="363"/>
        <v>#DIV/0!</v>
      </c>
      <c r="Q3887" t="str">
        <f t="shared" si="364"/>
        <v>theater</v>
      </c>
      <c r="R3887" t="str">
        <f t="shared" si="365"/>
        <v>musical</v>
      </c>
      <c r="S3887" s="13">
        <f t="shared" si="360"/>
        <v>42469.951284722221</v>
      </c>
      <c r="T3887" s="13">
        <f t="shared" si="361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2"/>
        <v>0</v>
      </c>
      <c r="P3888" s="8" t="e">
        <f t="shared" si="363"/>
        <v>#DIV/0!</v>
      </c>
      <c r="Q3888" t="str">
        <f t="shared" si="364"/>
        <v>theater</v>
      </c>
      <c r="R3888" t="str">
        <f t="shared" si="365"/>
        <v>musical</v>
      </c>
      <c r="S3888" s="13">
        <f t="shared" si="360"/>
        <v>41954.228032407409</v>
      </c>
      <c r="T3888" s="13">
        <f t="shared" si="361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2"/>
        <v>1.7500000000000002E-2</v>
      </c>
      <c r="P3889" s="8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3">
        <f t="shared" si="360"/>
        <v>42079.857974537037</v>
      </c>
      <c r="T3889" s="13">
        <f t="shared" si="361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2"/>
        <v>0.27100000000000002</v>
      </c>
      <c r="P3890" s="8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3">
        <f t="shared" si="360"/>
        <v>42762.545810185184</v>
      </c>
      <c r="T3890" s="13">
        <f t="shared" si="361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2"/>
        <v>1.4749999999999999E-2</v>
      </c>
      <c r="P3891" s="8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3">
        <f t="shared" si="360"/>
        <v>41977.004976851851</v>
      </c>
      <c r="T3891" s="13">
        <f t="shared" si="361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2"/>
        <v>0.16826666666666668</v>
      </c>
      <c r="P3892" s="8">
        <f t="shared" si="363"/>
        <v>315.5</v>
      </c>
      <c r="Q3892" t="str">
        <f t="shared" si="364"/>
        <v>theater</v>
      </c>
      <c r="R3892" t="str">
        <f t="shared" si="365"/>
        <v>plays</v>
      </c>
      <c r="S3892" s="13">
        <f t="shared" si="360"/>
        <v>42171.758611111116</v>
      </c>
      <c r="T3892" s="13">
        <f t="shared" si="361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2"/>
        <v>0.32500000000000001</v>
      </c>
      <c r="P3893" s="8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3">
        <f t="shared" si="360"/>
        <v>42056.1324537037</v>
      </c>
      <c r="T3893" s="13">
        <f t="shared" si="361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2"/>
        <v>0</v>
      </c>
      <c r="P3894" s="8" t="e">
        <f t="shared" si="363"/>
        <v>#DIV/0!</v>
      </c>
      <c r="Q3894" t="str">
        <f t="shared" si="364"/>
        <v>theater</v>
      </c>
      <c r="R3894" t="str">
        <f t="shared" si="365"/>
        <v>plays</v>
      </c>
      <c r="S3894" s="13">
        <f t="shared" si="360"/>
        <v>41867.652280092596</v>
      </c>
      <c r="T3894" s="13">
        <f t="shared" si="361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2"/>
        <v>0.2155</v>
      </c>
      <c r="P3895" s="8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3">
        <f t="shared" si="360"/>
        <v>41779.657870370371</v>
      </c>
      <c r="T3895" s="13">
        <f t="shared" si="361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2"/>
        <v>3.4666666666666665E-2</v>
      </c>
      <c r="P3896" s="8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3">
        <f t="shared" si="360"/>
        <v>42679.958472222221</v>
      </c>
      <c r="T3896" s="13">
        <f t="shared" si="361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2"/>
        <v>0.05</v>
      </c>
      <c r="P3897" s="8">
        <f t="shared" si="363"/>
        <v>50</v>
      </c>
      <c r="Q3897" t="str">
        <f t="shared" si="364"/>
        <v>theater</v>
      </c>
      <c r="R3897" t="str">
        <f t="shared" si="365"/>
        <v>plays</v>
      </c>
      <c r="S3897" s="13">
        <f t="shared" si="360"/>
        <v>42032.250208333338</v>
      </c>
      <c r="T3897" s="13">
        <f t="shared" si="361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2"/>
        <v>0.10625</v>
      </c>
      <c r="P3898" s="8">
        <f t="shared" si="363"/>
        <v>42.5</v>
      </c>
      <c r="Q3898" t="str">
        <f t="shared" si="364"/>
        <v>theater</v>
      </c>
      <c r="R3898" t="str">
        <f t="shared" si="365"/>
        <v>plays</v>
      </c>
      <c r="S3898" s="13">
        <f t="shared" si="360"/>
        <v>41793.191875000004</v>
      </c>
      <c r="T3898" s="13">
        <f t="shared" si="361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2"/>
        <v>0.17599999999999999</v>
      </c>
      <c r="P3899" s="8">
        <f t="shared" si="363"/>
        <v>44</v>
      </c>
      <c r="Q3899" t="str">
        <f t="shared" si="364"/>
        <v>theater</v>
      </c>
      <c r="R3899" t="str">
        <f t="shared" si="365"/>
        <v>plays</v>
      </c>
      <c r="S3899" s="13">
        <f t="shared" si="360"/>
        <v>41982.87364583333</v>
      </c>
      <c r="T3899" s="13">
        <f t="shared" si="361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2"/>
        <v>0.3256</v>
      </c>
      <c r="P3900" s="8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3">
        <f t="shared" si="360"/>
        <v>42193.482291666667</v>
      </c>
      <c r="T3900" s="13">
        <f t="shared" si="361"/>
        <v>42233.666666666672</v>
      </c>
    </row>
    <row r="3901" spans="1:20" ht="28.8" x14ac:dyDescent="0.55000000000000004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2"/>
        <v>1.2500000000000001E-2</v>
      </c>
      <c r="P3901" s="8">
        <f t="shared" si="363"/>
        <v>62.5</v>
      </c>
      <c r="Q3901" t="str">
        <f t="shared" si="364"/>
        <v>theater</v>
      </c>
      <c r="R3901" t="str">
        <f t="shared" si="365"/>
        <v>plays</v>
      </c>
      <c r="S3901" s="13">
        <f t="shared" si="360"/>
        <v>41843.775011574071</v>
      </c>
      <c r="T3901" s="13">
        <f t="shared" si="361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2"/>
        <v>5.3999999999999999E-2</v>
      </c>
      <c r="P3902" s="8">
        <f t="shared" si="363"/>
        <v>27</v>
      </c>
      <c r="Q3902" t="str">
        <f t="shared" si="364"/>
        <v>theater</v>
      </c>
      <c r="R3902" t="str">
        <f t="shared" si="365"/>
        <v>plays</v>
      </c>
      <c r="S3902" s="13">
        <f t="shared" si="360"/>
        <v>42136.092488425929</v>
      </c>
      <c r="T3902" s="13">
        <f t="shared" si="361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2"/>
        <v>8.3333333333333332E-3</v>
      </c>
      <c r="P3903" s="8">
        <f t="shared" si="363"/>
        <v>25</v>
      </c>
      <c r="Q3903" t="str">
        <f t="shared" si="364"/>
        <v>theater</v>
      </c>
      <c r="R3903" t="str">
        <f t="shared" si="365"/>
        <v>plays</v>
      </c>
      <c r="S3903" s="13">
        <f t="shared" si="360"/>
        <v>42317.826377314821</v>
      </c>
      <c r="T3903" s="13">
        <f t="shared" si="361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2"/>
        <v>0.48833333333333334</v>
      </c>
      <c r="P3904" s="8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3">
        <f t="shared" si="360"/>
        <v>42663.468078703707</v>
      </c>
      <c r="T3904" s="13">
        <f t="shared" si="361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2"/>
        <v>0</v>
      </c>
      <c r="P3905" s="8" t="e">
        <f t="shared" si="363"/>
        <v>#DIV/0!</v>
      </c>
      <c r="Q3905" t="str">
        <f t="shared" si="364"/>
        <v>theater</v>
      </c>
      <c r="R3905" t="str">
        <f t="shared" si="365"/>
        <v>plays</v>
      </c>
      <c r="S3905" s="13">
        <f t="shared" si="360"/>
        <v>42186.01116898148</v>
      </c>
      <c r="T3905" s="13">
        <f t="shared" si="361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2"/>
        <v>2.9999999999999997E-4</v>
      </c>
      <c r="P3906" s="8">
        <f t="shared" si="363"/>
        <v>1.5</v>
      </c>
      <c r="Q3906" t="str">
        <f t="shared" si="364"/>
        <v>theater</v>
      </c>
      <c r="R3906" t="str">
        <f t="shared" si="365"/>
        <v>plays</v>
      </c>
      <c r="S3906" s="13">
        <f t="shared" ref="S3906:S3969" si="366">(((J3906/60)/60)/24)+DATE(1970,1,1)</f>
        <v>42095.229166666672</v>
      </c>
      <c r="T3906" s="13">
        <f t="shared" ref="T3906:T3969" si="367">(((I3906/60)/60)/24)+DATE(1970,1,1)</f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8">E3907/D3907</f>
        <v>0.11533333333333333</v>
      </c>
      <c r="P3907" s="8">
        <f t="shared" ref="P3907:P3970" si="369">E3907/L3907</f>
        <v>24.714285714285715</v>
      </c>
      <c r="Q3907" t="str">
        <f t="shared" ref="Q3907:Q3970" si="370">LEFT(N3907,FIND("/",N3907)-1)</f>
        <v>theater</v>
      </c>
      <c r="R3907" t="str">
        <f t="shared" ref="R3907:R3970" si="371">RIGHT(N3907,LEN(N3907)-FIND("/",N3907))</f>
        <v>plays</v>
      </c>
      <c r="S3907" s="13">
        <f t="shared" si="366"/>
        <v>42124.623877314814</v>
      </c>
      <c r="T3907" s="13">
        <f t="shared" si="367"/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8"/>
        <v>0.67333333333333334</v>
      </c>
      <c r="P3908" s="8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3">
        <f t="shared" si="366"/>
        <v>42143.917743055557</v>
      </c>
      <c r="T3908" s="13">
        <f t="shared" si="36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8"/>
        <v>0.153</v>
      </c>
      <c r="P3909" s="8">
        <f t="shared" si="369"/>
        <v>38.25</v>
      </c>
      <c r="Q3909" t="str">
        <f t="shared" si="370"/>
        <v>theater</v>
      </c>
      <c r="R3909" t="str">
        <f t="shared" si="371"/>
        <v>plays</v>
      </c>
      <c r="S3909" s="13">
        <f t="shared" si="366"/>
        <v>41906.819513888891</v>
      </c>
      <c r="T3909" s="13">
        <f t="shared" si="36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8"/>
        <v>8.666666666666667E-2</v>
      </c>
      <c r="P3910" s="8">
        <f t="shared" si="369"/>
        <v>16.25</v>
      </c>
      <c r="Q3910" t="str">
        <f t="shared" si="370"/>
        <v>theater</v>
      </c>
      <c r="R3910" t="str">
        <f t="shared" si="371"/>
        <v>plays</v>
      </c>
      <c r="S3910" s="13">
        <f t="shared" si="366"/>
        <v>41834.135370370372</v>
      </c>
      <c r="T3910" s="13">
        <f t="shared" si="36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8"/>
        <v>2.2499999999999998E-3</v>
      </c>
      <c r="P3911" s="8">
        <f t="shared" si="369"/>
        <v>33.75</v>
      </c>
      <c r="Q3911" t="str">
        <f t="shared" si="370"/>
        <v>theater</v>
      </c>
      <c r="R3911" t="str">
        <f t="shared" si="371"/>
        <v>plays</v>
      </c>
      <c r="S3911" s="13">
        <f t="shared" si="366"/>
        <v>41863.359282407408</v>
      </c>
      <c r="T3911" s="13">
        <f t="shared" si="36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8"/>
        <v>3.0833333333333334E-2</v>
      </c>
      <c r="P3912" s="8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3">
        <f t="shared" si="366"/>
        <v>42224.756909722222</v>
      </c>
      <c r="T3912" s="13">
        <f t="shared" si="36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8"/>
        <v>0.37412499999999999</v>
      </c>
      <c r="P3913" s="8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3">
        <f t="shared" si="366"/>
        <v>41939.8122337963</v>
      </c>
      <c r="T3913" s="13">
        <f t="shared" si="36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8"/>
        <v>6.666666666666667E-5</v>
      </c>
      <c r="P3914" s="8">
        <f t="shared" si="369"/>
        <v>1</v>
      </c>
      <c r="Q3914" t="str">
        <f t="shared" si="370"/>
        <v>theater</v>
      </c>
      <c r="R3914" t="str">
        <f t="shared" si="371"/>
        <v>plays</v>
      </c>
      <c r="S3914" s="13">
        <f t="shared" si="366"/>
        <v>42059.270023148143</v>
      </c>
      <c r="T3914" s="13">
        <f t="shared" si="36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8"/>
        <v>0.1</v>
      </c>
      <c r="P3915" s="8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3">
        <f t="shared" si="366"/>
        <v>42308.211215277777</v>
      </c>
      <c r="T3915" s="13">
        <f t="shared" si="36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8"/>
        <v>0.36359999999999998</v>
      </c>
      <c r="P3916" s="8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3">
        <f t="shared" si="366"/>
        <v>42114.818935185183</v>
      </c>
      <c r="T3916" s="13">
        <f t="shared" si="36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8"/>
        <v>3.3333333333333335E-3</v>
      </c>
      <c r="P3917" s="8">
        <f t="shared" si="369"/>
        <v>5</v>
      </c>
      <c r="Q3917" t="str">
        <f t="shared" si="370"/>
        <v>theater</v>
      </c>
      <c r="R3917" t="str">
        <f t="shared" si="371"/>
        <v>plays</v>
      </c>
      <c r="S3917" s="13">
        <f t="shared" si="366"/>
        <v>42492.98505787037</v>
      </c>
      <c r="T3917" s="13">
        <f t="shared" si="36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8"/>
        <v>0</v>
      </c>
      <c r="P3918" s="8" t="e">
        <f t="shared" si="369"/>
        <v>#DIV/0!</v>
      </c>
      <c r="Q3918" t="str">
        <f t="shared" si="370"/>
        <v>theater</v>
      </c>
      <c r="R3918" t="str">
        <f t="shared" si="371"/>
        <v>plays</v>
      </c>
      <c r="S3918" s="13">
        <f t="shared" si="366"/>
        <v>42494.471666666665</v>
      </c>
      <c r="T3918" s="13">
        <f t="shared" si="36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8"/>
        <v>2.8571428571428571E-3</v>
      </c>
      <c r="P3919" s="8">
        <f t="shared" si="369"/>
        <v>10</v>
      </c>
      <c r="Q3919" t="str">
        <f t="shared" si="370"/>
        <v>theater</v>
      </c>
      <c r="R3919" t="str">
        <f t="shared" si="371"/>
        <v>plays</v>
      </c>
      <c r="S3919" s="13">
        <f t="shared" si="366"/>
        <v>41863.527326388888</v>
      </c>
      <c r="T3919" s="13">
        <f t="shared" si="36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8"/>
        <v>2E-3</v>
      </c>
      <c r="P3920" s="8">
        <f t="shared" si="369"/>
        <v>40</v>
      </c>
      <c r="Q3920" t="str">
        <f t="shared" si="370"/>
        <v>theater</v>
      </c>
      <c r="R3920" t="str">
        <f t="shared" si="371"/>
        <v>plays</v>
      </c>
      <c r="S3920" s="13">
        <f t="shared" si="366"/>
        <v>41843.664618055554</v>
      </c>
      <c r="T3920" s="13">
        <f t="shared" si="36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8"/>
        <v>1.7999999999999999E-2</v>
      </c>
      <c r="P3921" s="8">
        <f t="shared" si="369"/>
        <v>30</v>
      </c>
      <c r="Q3921" t="str">
        <f t="shared" si="370"/>
        <v>theater</v>
      </c>
      <c r="R3921" t="str">
        <f t="shared" si="371"/>
        <v>plays</v>
      </c>
      <c r="S3921" s="13">
        <f t="shared" si="366"/>
        <v>42358.684872685189</v>
      </c>
      <c r="T3921" s="13">
        <f t="shared" si="36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8"/>
        <v>5.3999999999999999E-2</v>
      </c>
      <c r="P3922" s="8">
        <f t="shared" si="369"/>
        <v>45</v>
      </c>
      <c r="Q3922" t="str">
        <f t="shared" si="370"/>
        <v>theater</v>
      </c>
      <c r="R3922" t="str">
        <f t="shared" si="371"/>
        <v>plays</v>
      </c>
      <c r="S3922" s="13">
        <f t="shared" si="366"/>
        <v>42657.38726851852</v>
      </c>
      <c r="T3922" s="13">
        <f t="shared" si="36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8"/>
        <v>0</v>
      </c>
      <c r="P3923" s="8" t="e">
        <f t="shared" si="369"/>
        <v>#DIV/0!</v>
      </c>
      <c r="Q3923" t="str">
        <f t="shared" si="370"/>
        <v>theater</v>
      </c>
      <c r="R3923" t="str">
        <f t="shared" si="371"/>
        <v>plays</v>
      </c>
      <c r="S3923" s="13">
        <f t="shared" si="366"/>
        <v>41926.542303240742</v>
      </c>
      <c r="T3923" s="13">
        <f t="shared" si="36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8"/>
        <v>8.1333333333333327E-2</v>
      </c>
      <c r="P3924" s="8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3">
        <f t="shared" si="366"/>
        <v>42020.768634259264</v>
      </c>
      <c r="T3924" s="13">
        <f t="shared" si="36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8"/>
        <v>0.12034782608695652</v>
      </c>
      <c r="P3925" s="8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3">
        <f t="shared" si="366"/>
        <v>42075.979988425926</v>
      </c>
      <c r="T3925" s="13">
        <f t="shared" si="36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8"/>
        <v>0.15266666666666667</v>
      </c>
      <c r="P3926" s="8">
        <f t="shared" si="369"/>
        <v>57.25</v>
      </c>
      <c r="Q3926" t="str">
        <f t="shared" si="370"/>
        <v>theater</v>
      </c>
      <c r="R3926" t="str">
        <f t="shared" si="371"/>
        <v>plays</v>
      </c>
      <c r="S3926" s="13">
        <f t="shared" si="366"/>
        <v>41786.959745370368</v>
      </c>
      <c r="T3926" s="13">
        <f t="shared" si="36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8"/>
        <v>0.1</v>
      </c>
      <c r="P3927" s="8">
        <f t="shared" si="369"/>
        <v>5</v>
      </c>
      <c r="Q3927" t="str">
        <f t="shared" si="370"/>
        <v>theater</v>
      </c>
      <c r="R3927" t="str">
        <f t="shared" si="371"/>
        <v>plays</v>
      </c>
      <c r="S3927" s="13">
        <f t="shared" si="366"/>
        <v>41820.870821759258</v>
      </c>
      <c r="T3927" s="13">
        <f t="shared" si="36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8"/>
        <v>3.0000000000000001E-3</v>
      </c>
      <c r="P3928" s="8">
        <f t="shared" si="369"/>
        <v>15</v>
      </c>
      <c r="Q3928" t="str">
        <f t="shared" si="370"/>
        <v>theater</v>
      </c>
      <c r="R3928" t="str">
        <f t="shared" si="371"/>
        <v>plays</v>
      </c>
      <c r="S3928" s="13">
        <f t="shared" si="366"/>
        <v>41970.085046296299</v>
      </c>
      <c r="T3928" s="13">
        <f t="shared" si="36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8"/>
        <v>0.01</v>
      </c>
      <c r="P3929" s="8">
        <f t="shared" si="369"/>
        <v>12.5</v>
      </c>
      <c r="Q3929" t="str">
        <f t="shared" si="370"/>
        <v>theater</v>
      </c>
      <c r="R3929" t="str">
        <f t="shared" si="371"/>
        <v>plays</v>
      </c>
      <c r="S3929" s="13">
        <f t="shared" si="366"/>
        <v>41830.267407407409</v>
      </c>
      <c r="T3929" s="13">
        <f t="shared" si="36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8"/>
        <v>0.13020000000000001</v>
      </c>
      <c r="P3930" s="8">
        <f t="shared" si="369"/>
        <v>93</v>
      </c>
      <c r="Q3930" t="str">
        <f t="shared" si="370"/>
        <v>theater</v>
      </c>
      <c r="R3930" t="str">
        <f t="shared" si="371"/>
        <v>plays</v>
      </c>
      <c r="S3930" s="13">
        <f t="shared" si="366"/>
        <v>42265.683182870373</v>
      </c>
      <c r="T3930" s="13">
        <f t="shared" si="36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8"/>
        <v>2.265E-2</v>
      </c>
      <c r="P3931" s="8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3">
        <f t="shared" si="366"/>
        <v>42601.827141203699</v>
      </c>
      <c r="T3931" s="13">
        <f t="shared" si="36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8"/>
        <v>0</v>
      </c>
      <c r="P3932" s="8" t="e">
        <f t="shared" si="369"/>
        <v>#DIV/0!</v>
      </c>
      <c r="Q3932" t="str">
        <f t="shared" si="370"/>
        <v>theater</v>
      </c>
      <c r="R3932" t="str">
        <f t="shared" si="371"/>
        <v>plays</v>
      </c>
      <c r="S3932" s="13">
        <f t="shared" si="366"/>
        <v>42433.338749999995</v>
      </c>
      <c r="T3932" s="13">
        <f t="shared" si="36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8"/>
        <v>0</v>
      </c>
      <c r="P3933" s="8" t="e">
        <f t="shared" si="369"/>
        <v>#DIV/0!</v>
      </c>
      <c r="Q3933" t="str">
        <f t="shared" si="370"/>
        <v>theater</v>
      </c>
      <c r="R3933" t="str">
        <f t="shared" si="371"/>
        <v>plays</v>
      </c>
      <c r="S3933" s="13">
        <f t="shared" si="366"/>
        <v>42228.151701388888</v>
      </c>
      <c r="T3933" s="13">
        <f t="shared" si="36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8"/>
        <v>8.3333333333333331E-5</v>
      </c>
      <c r="P3934" s="8">
        <f t="shared" si="369"/>
        <v>1</v>
      </c>
      <c r="Q3934" t="str">
        <f t="shared" si="370"/>
        <v>theater</v>
      </c>
      <c r="R3934" t="str">
        <f t="shared" si="371"/>
        <v>plays</v>
      </c>
      <c r="S3934" s="13">
        <f t="shared" si="366"/>
        <v>42415.168564814812</v>
      </c>
      <c r="T3934" s="13">
        <f t="shared" si="36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8"/>
        <v>0.15742857142857142</v>
      </c>
      <c r="P3935" s="8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3">
        <f t="shared" si="366"/>
        <v>42538.968310185184</v>
      </c>
      <c r="T3935" s="13">
        <f t="shared" si="36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8"/>
        <v>0.11</v>
      </c>
      <c r="P3936" s="8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3">
        <f t="shared" si="366"/>
        <v>42233.671747685185</v>
      </c>
      <c r="T3936" s="13">
        <f t="shared" si="36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8"/>
        <v>0.43833333333333335</v>
      </c>
      <c r="P3937" s="8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3">
        <f t="shared" si="366"/>
        <v>42221.656782407401</v>
      </c>
      <c r="T3937" s="13">
        <f t="shared" si="36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8"/>
        <v>0</v>
      </c>
      <c r="P3938" s="8" t="e">
        <f t="shared" si="369"/>
        <v>#DIV/0!</v>
      </c>
      <c r="Q3938" t="str">
        <f t="shared" si="370"/>
        <v>theater</v>
      </c>
      <c r="R3938" t="str">
        <f t="shared" si="371"/>
        <v>plays</v>
      </c>
      <c r="S3938" s="13">
        <f t="shared" si="366"/>
        <v>42675.262962962966</v>
      </c>
      <c r="T3938" s="13">
        <f t="shared" si="36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8"/>
        <v>0.86135181975736563</v>
      </c>
      <c r="P3939" s="8">
        <f t="shared" si="369"/>
        <v>248.5</v>
      </c>
      <c r="Q3939" t="str">
        <f t="shared" si="370"/>
        <v>theater</v>
      </c>
      <c r="R3939" t="str">
        <f t="shared" si="371"/>
        <v>plays</v>
      </c>
      <c r="S3939" s="13">
        <f t="shared" si="366"/>
        <v>42534.631481481483</v>
      </c>
      <c r="T3939" s="13">
        <f t="shared" si="36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8"/>
        <v>0.12196620583717357</v>
      </c>
      <c r="P3940" s="8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3">
        <f t="shared" si="366"/>
        <v>42151.905717592599</v>
      </c>
      <c r="T3940" s="13">
        <f t="shared" si="36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8"/>
        <v>1E-3</v>
      </c>
      <c r="P3941" s="8">
        <f t="shared" si="369"/>
        <v>5</v>
      </c>
      <c r="Q3941" t="str">
        <f t="shared" si="370"/>
        <v>theater</v>
      </c>
      <c r="R3941" t="str">
        <f t="shared" si="371"/>
        <v>plays</v>
      </c>
      <c r="S3941" s="13">
        <f t="shared" si="366"/>
        <v>41915.400219907409</v>
      </c>
      <c r="T3941" s="13">
        <f t="shared" si="36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8"/>
        <v>2.2000000000000001E-3</v>
      </c>
      <c r="P3942" s="8">
        <f t="shared" si="369"/>
        <v>5.5</v>
      </c>
      <c r="Q3942" t="str">
        <f t="shared" si="370"/>
        <v>theater</v>
      </c>
      <c r="R3942" t="str">
        <f t="shared" si="371"/>
        <v>plays</v>
      </c>
      <c r="S3942" s="13">
        <f t="shared" si="366"/>
        <v>41961.492488425924</v>
      </c>
      <c r="T3942" s="13">
        <f t="shared" si="367"/>
        <v>42006.492488425924</v>
      </c>
    </row>
    <row r="3943" spans="1:20" ht="43.2" x14ac:dyDescent="0.55000000000000004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8"/>
        <v>9.0909090909090905E-3</v>
      </c>
      <c r="P3943" s="8">
        <f t="shared" si="369"/>
        <v>25</v>
      </c>
      <c r="Q3943" t="str">
        <f t="shared" si="370"/>
        <v>theater</v>
      </c>
      <c r="R3943" t="str">
        <f t="shared" si="371"/>
        <v>plays</v>
      </c>
      <c r="S3943" s="13">
        <f t="shared" si="366"/>
        <v>41940.587233796294</v>
      </c>
      <c r="T3943" s="13">
        <f t="shared" si="36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8"/>
        <v>0</v>
      </c>
      <c r="P3944" s="8" t="e">
        <f t="shared" si="369"/>
        <v>#DIV/0!</v>
      </c>
      <c r="Q3944" t="str">
        <f t="shared" si="370"/>
        <v>theater</v>
      </c>
      <c r="R3944" t="str">
        <f t="shared" si="371"/>
        <v>plays</v>
      </c>
      <c r="S3944" s="13">
        <f t="shared" si="366"/>
        <v>42111.904097222221</v>
      </c>
      <c r="T3944" s="13">
        <f t="shared" si="36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8"/>
        <v>0.35639999999999999</v>
      </c>
      <c r="P3945" s="8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3">
        <f t="shared" si="366"/>
        <v>42279.778564814813</v>
      </c>
      <c r="T3945" s="13">
        <f t="shared" si="36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8"/>
        <v>0</v>
      </c>
      <c r="P3946" s="8" t="e">
        <f t="shared" si="369"/>
        <v>#DIV/0!</v>
      </c>
      <c r="Q3946" t="str">
        <f t="shared" si="370"/>
        <v>theater</v>
      </c>
      <c r="R3946" t="str">
        <f t="shared" si="371"/>
        <v>plays</v>
      </c>
      <c r="S3946" s="13">
        <f t="shared" si="366"/>
        <v>42213.662905092591</v>
      </c>
      <c r="T3946" s="13">
        <f t="shared" si="36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8"/>
        <v>2.5000000000000001E-3</v>
      </c>
      <c r="P3947" s="8">
        <f t="shared" si="369"/>
        <v>5</v>
      </c>
      <c r="Q3947" t="str">
        <f t="shared" si="370"/>
        <v>theater</v>
      </c>
      <c r="R3947" t="str">
        <f t="shared" si="371"/>
        <v>plays</v>
      </c>
      <c r="S3947" s="13">
        <f t="shared" si="366"/>
        <v>42109.801712962959</v>
      </c>
      <c r="T3947" s="13">
        <f t="shared" si="36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8"/>
        <v>3.2500000000000001E-2</v>
      </c>
      <c r="P3948" s="8">
        <f t="shared" si="369"/>
        <v>39</v>
      </c>
      <c r="Q3948" t="str">
        <f t="shared" si="370"/>
        <v>theater</v>
      </c>
      <c r="R3948" t="str">
        <f t="shared" si="371"/>
        <v>plays</v>
      </c>
      <c r="S3948" s="13">
        <f t="shared" si="366"/>
        <v>42031.833587962959</v>
      </c>
      <c r="T3948" s="13">
        <f t="shared" si="36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8"/>
        <v>3.3666666666666664E-2</v>
      </c>
      <c r="P3949" s="8">
        <f t="shared" si="369"/>
        <v>50.5</v>
      </c>
      <c r="Q3949" t="str">
        <f t="shared" si="370"/>
        <v>theater</v>
      </c>
      <c r="R3949" t="str">
        <f t="shared" si="371"/>
        <v>plays</v>
      </c>
      <c r="S3949" s="13">
        <f t="shared" si="366"/>
        <v>42615.142870370371</v>
      </c>
      <c r="T3949" s="13">
        <f t="shared" si="36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8"/>
        <v>0</v>
      </c>
      <c r="P3950" s="8" t="e">
        <f t="shared" si="369"/>
        <v>#DIV/0!</v>
      </c>
      <c r="Q3950" t="str">
        <f t="shared" si="370"/>
        <v>theater</v>
      </c>
      <c r="R3950" t="str">
        <f t="shared" si="371"/>
        <v>plays</v>
      </c>
      <c r="S3950" s="13">
        <f t="shared" si="366"/>
        <v>41829.325497685182</v>
      </c>
      <c r="T3950" s="13">
        <f t="shared" si="36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8"/>
        <v>0.15770000000000001</v>
      </c>
      <c r="P3951" s="8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3">
        <f t="shared" si="366"/>
        <v>42016.120613425926</v>
      </c>
      <c r="T3951" s="13">
        <f t="shared" si="36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8"/>
        <v>6.2500000000000003E-3</v>
      </c>
      <c r="P3952" s="8">
        <f t="shared" si="369"/>
        <v>25</v>
      </c>
      <c r="Q3952" t="str">
        <f t="shared" si="370"/>
        <v>theater</v>
      </c>
      <c r="R3952" t="str">
        <f t="shared" si="371"/>
        <v>plays</v>
      </c>
      <c r="S3952" s="13">
        <f t="shared" si="366"/>
        <v>42439.702314814815</v>
      </c>
      <c r="T3952" s="13">
        <f t="shared" si="36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8"/>
        <v>5.0000000000000004E-6</v>
      </c>
      <c r="P3953" s="8">
        <f t="shared" si="369"/>
        <v>1</v>
      </c>
      <c r="Q3953" t="str">
        <f t="shared" si="370"/>
        <v>theater</v>
      </c>
      <c r="R3953" t="str">
        <f t="shared" si="371"/>
        <v>plays</v>
      </c>
      <c r="S3953" s="13">
        <f t="shared" si="366"/>
        <v>42433.825717592597</v>
      </c>
      <c r="T3953" s="13">
        <f t="shared" si="36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8"/>
        <v>9.6153846153846159E-4</v>
      </c>
      <c r="P3954" s="8">
        <f t="shared" si="369"/>
        <v>25</v>
      </c>
      <c r="Q3954" t="str">
        <f t="shared" si="370"/>
        <v>theater</v>
      </c>
      <c r="R3954" t="str">
        <f t="shared" si="371"/>
        <v>plays</v>
      </c>
      <c r="S3954" s="13">
        <f t="shared" si="366"/>
        <v>42243.790393518517</v>
      </c>
      <c r="T3954" s="13">
        <f t="shared" si="36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8"/>
        <v>0</v>
      </c>
      <c r="P3955" s="8" t="e">
        <f t="shared" si="369"/>
        <v>#DIV/0!</v>
      </c>
      <c r="Q3955" t="str">
        <f t="shared" si="370"/>
        <v>theater</v>
      </c>
      <c r="R3955" t="str">
        <f t="shared" si="371"/>
        <v>plays</v>
      </c>
      <c r="S3955" s="13">
        <f t="shared" si="366"/>
        <v>42550.048449074078</v>
      </c>
      <c r="T3955" s="13">
        <f t="shared" si="36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8"/>
        <v>0</v>
      </c>
      <c r="P3956" s="8" t="e">
        <f t="shared" si="369"/>
        <v>#DIV/0!</v>
      </c>
      <c r="Q3956" t="str">
        <f t="shared" si="370"/>
        <v>theater</v>
      </c>
      <c r="R3956" t="str">
        <f t="shared" si="371"/>
        <v>plays</v>
      </c>
      <c r="S3956" s="13">
        <f t="shared" si="366"/>
        <v>41774.651203703703</v>
      </c>
      <c r="T3956" s="13">
        <f t="shared" si="36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8"/>
        <v>0.24285714285714285</v>
      </c>
      <c r="P3957" s="8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3">
        <f t="shared" si="366"/>
        <v>42306.848854166667</v>
      </c>
      <c r="T3957" s="13">
        <f t="shared" si="36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8"/>
        <v>0</v>
      </c>
      <c r="P3958" s="8" t="e">
        <f t="shared" si="369"/>
        <v>#DIV/0!</v>
      </c>
      <c r="Q3958" t="str">
        <f t="shared" si="370"/>
        <v>theater</v>
      </c>
      <c r="R3958" t="str">
        <f t="shared" si="371"/>
        <v>plays</v>
      </c>
      <c r="S3958" s="13">
        <f t="shared" si="366"/>
        <v>42457.932025462964</v>
      </c>
      <c r="T3958" s="13">
        <f t="shared" si="36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8"/>
        <v>2.5000000000000001E-4</v>
      </c>
      <c r="P3959" s="8">
        <f t="shared" si="369"/>
        <v>7</v>
      </c>
      <c r="Q3959" t="str">
        <f t="shared" si="370"/>
        <v>theater</v>
      </c>
      <c r="R3959" t="str">
        <f t="shared" si="371"/>
        <v>plays</v>
      </c>
      <c r="S3959" s="13">
        <f t="shared" si="366"/>
        <v>42513.976319444439</v>
      </c>
      <c r="T3959" s="13">
        <f t="shared" si="36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8"/>
        <v>0.32050000000000001</v>
      </c>
      <c r="P3960" s="8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3">
        <f t="shared" si="366"/>
        <v>41816.950370370374</v>
      </c>
      <c r="T3960" s="13">
        <f t="shared" si="36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8"/>
        <v>0.24333333333333335</v>
      </c>
      <c r="P3961" s="8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3">
        <f t="shared" si="366"/>
        <v>41880.788842592592</v>
      </c>
      <c r="T3961" s="13">
        <f t="shared" si="36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8"/>
        <v>1.4999999999999999E-2</v>
      </c>
      <c r="P3962" s="8">
        <f t="shared" si="369"/>
        <v>11.25</v>
      </c>
      <c r="Q3962" t="str">
        <f t="shared" si="370"/>
        <v>theater</v>
      </c>
      <c r="R3962" t="str">
        <f t="shared" si="371"/>
        <v>plays</v>
      </c>
      <c r="S3962" s="13">
        <f t="shared" si="366"/>
        <v>42342.845555555556</v>
      </c>
      <c r="T3962" s="13">
        <f t="shared" si="36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8"/>
        <v>4.1999999999999997E-3</v>
      </c>
      <c r="P3963" s="8">
        <f t="shared" si="369"/>
        <v>10.5</v>
      </c>
      <c r="Q3963" t="str">
        <f t="shared" si="370"/>
        <v>theater</v>
      </c>
      <c r="R3963" t="str">
        <f t="shared" si="371"/>
        <v>plays</v>
      </c>
      <c r="S3963" s="13">
        <f t="shared" si="366"/>
        <v>41745.891319444447</v>
      </c>
      <c r="T3963" s="13">
        <f t="shared" si="36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8"/>
        <v>3.214285714285714E-2</v>
      </c>
      <c r="P3964" s="8">
        <f t="shared" si="369"/>
        <v>15</v>
      </c>
      <c r="Q3964" t="str">
        <f t="shared" si="370"/>
        <v>theater</v>
      </c>
      <c r="R3964" t="str">
        <f t="shared" si="371"/>
        <v>plays</v>
      </c>
      <c r="S3964" s="13">
        <f t="shared" si="366"/>
        <v>42311.621458333335</v>
      </c>
      <c r="T3964" s="13">
        <f t="shared" si="36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8"/>
        <v>0</v>
      </c>
      <c r="P3965" s="8" t="e">
        <f t="shared" si="369"/>
        <v>#DIV/0!</v>
      </c>
      <c r="Q3965" t="str">
        <f t="shared" si="370"/>
        <v>theater</v>
      </c>
      <c r="R3965" t="str">
        <f t="shared" si="371"/>
        <v>plays</v>
      </c>
      <c r="S3965" s="13">
        <f t="shared" si="366"/>
        <v>42296.154131944444</v>
      </c>
      <c r="T3965" s="13">
        <f t="shared" si="36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8"/>
        <v>6.3E-2</v>
      </c>
      <c r="P3966" s="8">
        <f t="shared" si="369"/>
        <v>42</v>
      </c>
      <c r="Q3966" t="str">
        <f t="shared" si="370"/>
        <v>theater</v>
      </c>
      <c r="R3966" t="str">
        <f t="shared" si="371"/>
        <v>plays</v>
      </c>
      <c r="S3966" s="13">
        <f t="shared" si="366"/>
        <v>42053.722060185188</v>
      </c>
      <c r="T3966" s="13">
        <f t="shared" si="36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8"/>
        <v>0.14249999999999999</v>
      </c>
      <c r="P3967" s="8">
        <f t="shared" si="369"/>
        <v>71.25</v>
      </c>
      <c r="Q3967" t="str">
        <f t="shared" si="370"/>
        <v>theater</v>
      </c>
      <c r="R3967" t="str">
        <f t="shared" si="371"/>
        <v>plays</v>
      </c>
      <c r="S3967" s="13">
        <f t="shared" si="366"/>
        <v>42414.235879629632</v>
      </c>
      <c r="T3967" s="13">
        <f t="shared" si="36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8"/>
        <v>6.0000000000000001E-3</v>
      </c>
      <c r="P3968" s="8">
        <f t="shared" si="369"/>
        <v>22.5</v>
      </c>
      <c r="Q3968" t="str">
        <f t="shared" si="370"/>
        <v>theater</v>
      </c>
      <c r="R3968" t="str">
        <f t="shared" si="371"/>
        <v>plays</v>
      </c>
      <c r="S3968" s="13">
        <f t="shared" si="366"/>
        <v>41801.711550925924</v>
      </c>
      <c r="T3968" s="13">
        <f t="shared" si="36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8"/>
        <v>0.2411764705882353</v>
      </c>
      <c r="P3969" s="8">
        <f t="shared" si="369"/>
        <v>41</v>
      </c>
      <c r="Q3969" t="str">
        <f t="shared" si="370"/>
        <v>theater</v>
      </c>
      <c r="R3969" t="str">
        <f t="shared" si="371"/>
        <v>plays</v>
      </c>
      <c r="S3969" s="13">
        <f t="shared" si="366"/>
        <v>42770.290590277778</v>
      </c>
      <c r="T3969" s="13">
        <f t="shared" si="36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8"/>
        <v>0.10539999999999999</v>
      </c>
      <c r="P3970" s="8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3">
        <f t="shared" ref="S3970:S4033" si="372">(((J3970/60)/60)/24)+DATE(1970,1,1)</f>
        <v>42452.815659722226</v>
      </c>
      <c r="T3970" s="13">
        <f t="shared" ref="T3970:T4033" si="373">(((I3970/60)/60)/24)+DATE(1970,1,1)</f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4">E3971/D3971</f>
        <v>7.4690265486725665E-2</v>
      </c>
      <c r="P3971" s="8">
        <f t="shared" ref="P3971:P4034" si="375">E3971/L3971</f>
        <v>35.166666666666664</v>
      </c>
      <c r="Q3971" t="str">
        <f t="shared" ref="Q3971:Q4034" si="376">LEFT(N3971,FIND("/",N3971)-1)</f>
        <v>theater</v>
      </c>
      <c r="R3971" t="str">
        <f t="shared" ref="R3971:R4034" si="377">RIGHT(N3971,LEN(N3971)-FIND("/",N3971))</f>
        <v>plays</v>
      </c>
      <c r="S3971" s="13">
        <f t="shared" si="372"/>
        <v>42601.854699074072</v>
      </c>
      <c r="T3971" s="13">
        <f t="shared" si="373"/>
        <v>42611.163194444445</v>
      </c>
    </row>
    <row r="3972" spans="1:20" ht="43.2" x14ac:dyDescent="0.55000000000000004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4"/>
        <v>7.3333333333333334E-4</v>
      </c>
      <c r="P3972" s="8">
        <f t="shared" si="375"/>
        <v>5.5</v>
      </c>
      <c r="Q3972" t="str">
        <f t="shared" si="376"/>
        <v>theater</v>
      </c>
      <c r="R3972" t="str">
        <f t="shared" si="377"/>
        <v>plays</v>
      </c>
      <c r="S3972" s="13">
        <f t="shared" si="372"/>
        <v>42447.863553240735</v>
      </c>
      <c r="T3972" s="13">
        <f t="shared" si="373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4"/>
        <v>9.7142857142857135E-3</v>
      </c>
      <c r="P3973" s="8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3">
        <f t="shared" si="372"/>
        <v>41811.536180555559</v>
      </c>
      <c r="T3973" s="13">
        <f t="shared" si="373"/>
        <v>41841.536180555559</v>
      </c>
    </row>
    <row r="3974" spans="1:20" ht="28.8" x14ac:dyDescent="0.55000000000000004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4"/>
        <v>0.21099999999999999</v>
      </c>
      <c r="P3974" s="8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3">
        <f t="shared" si="372"/>
        <v>41981.067523148144</v>
      </c>
      <c r="T3974" s="13">
        <f t="shared" si="373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4"/>
        <v>0.78100000000000003</v>
      </c>
      <c r="P3975" s="8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3">
        <f t="shared" si="372"/>
        <v>42469.68414351852</v>
      </c>
      <c r="T3975" s="13">
        <f t="shared" si="373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4"/>
        <v>0.32</v>
      </c>
      <c r="P3976" s="8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3">
        <f t="shared" si="372"/>
        <v>42493.546851851846</v>
      </c>
      <c r="T3976" s="13">
        <f t="shared" si="373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4"/>
        <v>0</v>
      </c>
      <c r="P3977" s="8" t="e">
        <f t="shared" si="375"/>
        <v>#DIV/0!</v>
      </c>
      <c r="Q3977" t="str">
        <f t="shared" si="376"/>
        <v>theater</v>
      </c>
      <c r="R3977" t="str">
        <f t="shared" si="377"/>
        <v>plays</v>
      </c>
      <c r="S3977" s="13">
        <f t="shared" si="372"/>
        <v>42534.866875</v>
      </c>
      <c r="T3977" s="13">
        <f t="shared" si="373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4"/>
        <v>0.47692307692307695</v>
      </c>
      <c r="P3978" s="8">
        <f t="shared" si="375"/>
        <v>62</v>
      </c>
      <c r="Q3978" t="str">
        <f t="shared" si="376"/>
        <v>theater</v>
      </c>
      <c r="R3978" t="str">
        <f t="shared" si="377"/>
        <v>plays</v>
      </c>
      <c r="S3978" s="13">
        <f t="shared" si="372"/>
        <v>41830.858344907407</v>
      </c>
      <c r="T3978" s="13">
        <f t="shared" si="373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4"/>
        <v>1.4500000000000001E-2</v>
      </c>
      <c r="P3979" s="8">
        <f t="shared" si="375"/>
        <v>217.5</v>
      </c>
      <c r="Q3979" t="str">
        <f t="shared" si="376"/>
        <v>theater</v>
      </c>
      <c r="R3979" t="str">
        <f t="shared" si="377"/>
        <v>plays</v>
      </c>
      <c r="S3979" s="13">
        <f t="shared" si="372"/>
        <v>42543.788564814815</v>
      </c>
      <c r="T3979" s="13">
        <f t="shared" si="373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4"/>
        <v>0.107</v>
      </c>
      <c r="P3980" s="8">
        <f t="shared" si="375"/>
        <v>26.75</v>
      </c>
      <c r="Q3980" t="str">
        <f t="shared" si="376"/>
        <v>theater</v>
      </c>
      <c r="R3980" t="str">
        <f t="shared" si="377"/>
        <v>plays</v>
      </c>
      <c r="S3980" s="13">
        <f t="shared" si="372"/>
        <v>41975.642974537041</v>
      </c>
      <c r="T3980" s="13">
        <f t="shared" si="373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4"/>
        <v>1.8333333333333333E-2</v>
      </c>
      <c r="P3981" s="8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3">
        <f t="shared" si="372"/>
        <v>42069.903437500005</v>
      </c>
      <c r="T3981" s="13">
        <f t="shared" si="373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4"/>
        <v>0.18</v>
      </c>
      <c r="P3982" s="8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3">
        <f t="shared" si="372"/>
        <v>41795.598923611113</v>
      </c>
      <c r="T3982" s="13">
        <f t="shared" si="373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4"/>
        <v>4.0833333333333333E-2</v>
      </c>
      <c r="P3983" s="8">
        <f t="shared" si="375"/>
        <v>175</v>
      </c>
      <c r="Q3983" t="str">
        <f t="shared" si="376"/>
        <v>theater</v>
      </c>
      <c r="R3983" t="str">
        <f t="shared" si="377"/>
        <v>plays</v>
      </c>
      <c r="S3983" s="13">
        <f t="shared" si="372"/>
        <v>42508.179965277777</v>
      </c>
      <c r="T3983" s="13">
        <f t="shared" si="373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4"/>
        <v>0.2</v>
      </c>
      <c r="P3984" s="8">
        <f t="shared" si="375"/>
        <v>34</v>
      </c>
      <c r="Q3984" t="str">
        <f t="shared" si="376"/>
        <v>theater</v>
      </c>
      <c r="R3984" t="str">
        <f t="shared" si="377"/>
        <v>plays</v>
      </c>
      <c r="S3984" s="13">
        <f t="shared" si="372"/>
        <v>42132.809953703705</v>
      </c>
      <c r="T3984" s="13">
        <f t="shared" si="373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4"/>
        <v>0.34802513464991025</v>
      </c>
      <c r="P3985" s="8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3">
        <f t="shared" si="372"/>
        <v>41747.86986111111</v>
      </c>
      <c r="T3985" s="13">
        <f t="shared" si="373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4"/>
        <v>6.3333333333333339E-2</v>
      </c>
      <c r="P3986" s="8">
        <f t="shared" si="375"/>
        <v>9.5</v>
      </c>
      <c r="Q3986" t="str">
        <f t="shared" si="376"/>
        <v>theater</v>
      </c>
      <c r="R3986" t="str">
        <f t="shared" si="377"/>
        <v>plays</v>
      </c>
      <c r="S3986" s="13">
        <f t="shared" si="372"/>
        <v>41920.963472222218</v>
      </c>
      <c r="T3986" s="13">
        <f t="shared" si="373"/>
        <v>41951</v>
      </c>
    </row>
    <row r="3987" spans="1:20" ht="43.2" x14ac:dyDescent="0.55000000000000004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4"/>
        <v>0.32050000000000001</v>
      </c>
      <c r="P3987" s="8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3">
        <f t="shared" si="372"/>
        <v>42399.707407407404</v>
      </c>
      <c r="T3987" s="13">
        <f t="shared" si="373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4"/>
        <v>9.7600000000000006E-2</v>
      </c>
      <c r="P3988" s="8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3">
        <f t="shared" si="372"/>
        <v>42467.548541666663</v>
      </c>
      <c r="T3988" s="13">
        <f t="shared" si="373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4"/>
        <v>0.3775</v>
      </c>
      <c r="P3989" s="8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3">
        <f t="shared" si="372"/>
        <v>41765.92465277778</v>
      </c>
      <c r="T3989" s="13">
        <f t="shared" si="373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4"/>
        <v>2.1333333333333333E-2</v>
      </c>
      <c r="P3990" s="8">
        <f t="shared" si="375"/>
        <v>8</v>
      </c>
      <c r="Q3990" t="str">
        <f t="shared" si="376"/>
        <v>theater</v>
      </c>
      <c r="R3990" t="str">
        <f t="shared" si="377"/>
        <v>plays</v>
      </c>
      <c r="S3990" s="13">
        <f t="shared" si="372"/>
        <v>42230.08116898148</v>
      </c>
      <c r="T3990" s="13">
        <f t="shared" si="373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4"/>
        <v>0</v>
      </c>
      <c r="P3991" s="8" t="e">
        <f t="shared" si="375"/>
        <v>#DIV/0!</v>
      </c>
      <c r="Q3991" t="str">
        <f t="shared" si="376"/>
        <v>theater</v>
      </c>
      <c r="R3991" t="str">
        <f t="shared" si="377"/>
        <v>plays</v>
      </c>
      <c r="S3991" s="13">
        <f t="shared" si="372"/>
        <v>42286.749780092592</v>
      </c>
      <c r="T3991" s="13">
        <f t="shared" si="373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4"/>
        <v>4.1818181818181817E-2</v>
      </c>
      <c r="P3992" s="8">
        <f t="shared" si="375"/>
        <v>23</v>
      </c>
      <c r="Q3992" t="str">
        <f t="shared" si="376"/>
        <v>theater</v>
      </c>
      <c r="R3992" t="str">
        <f t="shared" si="377"/>
        <v>plays</v>
      </c>
      <c r="S3992" s="13">
        <f t="shared" si="372"/>
        <v>42401.672372685185</v>
      </c>
      <c r="T3992" s="13">
        <f t="shared" si="373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4"/>
        <v>0.2</v>
      </c>
      <c r="P3993" s="8">
        <f t="shared" si="375"/>
        <v>100</v>
      </c>
      <c r="Q3993" t="str">
        <f t="shared" si="376"/>
        <v>theater</v>
      </c>
      <c r="R3993" t="str">
        <f t="shared" si="377"/>
        <v>plays</v>
      </c>
      <c r="S3993" s="13">
        <f t="shared" si="372"/>
        <v>42125.644467592589</v>
      </c>
      <c r="T3993" s="13">
        <f t="shared" si="373"/>
        <v>42155.644467592589</v>
      </c>
    </row>
    <row r="3994" spans="1:20" ht="28.8" x14ac:dyDescent="0.55000000000000004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4"/>
        <v>5.4100000000000002E-2</v>
      </c>
      <c r="P3994" s="8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3">
        <f t="shared" si="372"/>
        <v>42289.94049768518</v>
      </c>
      <c r="T3994" s="13">
        <f t="shared" si="373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4"/>
        <v>6.0000000000000002E-5</v>
      </c>
      <c r="P3995" s="8">
        <f t="shared" si="375"/>
        <v>3</v>
      </c>
      <c r="Q3995" t="str">
        <f t="shared" si="376"/>
        <v>theater</v>
      </c>
      <c r="R3995" t="str">
        <f t="shared" si="377"/>
        <v>plays</v>
      </c>
      <c r="S3995" s="13">
        <f t="shared" si="372"/>
        <v>42107.864722222221</v>
      </c>
      <c r="T3995" s="13">
        <f t="shared" si="373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4"/>
        <v>2.5000000000000001E-3</v>
      </c>
      <c r="P3996" s="8">
        <f t="shared" si="375"/>
        <v>5</v>
      </c>
      <c r="Q3996" t="str">
        <f t="shared" si="376"/>
        <v>theater</v>
      </c>
      <c r="R3996" t="str">
        <f t="shared" si="377"/>
        <v>plays</v>
      </c>
      <c r="S3996" s="13">
        <f t="shared" si="372"/>
        <v>41809.389930555553</v>
      </c>
      <c r="T3996" s="13">
        <f t="shared" si="373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4"/>
        <v>0.35</v>
      </c>
      <c r="P3997" s="8">
        <f t="shared" si="375"/>
        <v>17.5</v>
      </c>
      <c r="Q3997" t="str">
        <f t="shared" si="376"/>
        <v>theater</v>
      </c>
      <c r="R3997" t="str">
        <f t="shared" si="377"/>
        <v>plays</v>
      </c>
      <c r="S3997" s="13">
        <f t="shared" si="372"/>
        <v>42019.683761574073</v>
      </c>
      <c r="T3997" s="13">
        <f t="shared" si="373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4"/>
        <v>0.16566666666666666</v>
      </c>
      <c r="P3998" s="8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3">
        <f t="shared" si="372"/>
        <v>41950.26694444444</v>
      </c>
      <c r="T3998" s="13">
        <f t="shared" si="373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4"/>
        <v>0</v>
      </c>
      <c r="P3999" s="8" t="e">
        <f t="shared" si="375"/>
        <v>#DIV/0!</v>
      </c>
      <c r="Q3999" t="str">
        <f t="shared" si="376"/>
        <v>theater</v>
      </c>
      <c r="R3999" t="str">
        <f t="shared" si="377"/>
        <v>plays</v>
      </c>
      <c r="S3999" s="13">
        <f t="shared" si="372"/>
        <v>42069.391446759255</v>
      </c>
      <c r="T3999" s="13">
        <f t="shared" si="373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4"/>
        <v>0.57199999999999995</v>
      </c>
      <c r="P4000" s="8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3">
        <f t="shared" si="372"/>
        <v>42061.963263888887</v>
      </c>
      <c r="T4000" s="13">
        <f t="shared" si="373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4"/>
        <v>0.16514285714285715</v>
      </c>
      <c r="P4001" s="8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3">
        <f t="shared" si="372"/>
        <v>41842.828680555554</v>
      </c>
      <c r="T4001" s="13">
        <f t="shared" si="373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4"/>
        <v>1.25E-3</v>
      </c>
      <c r="P4002" s="8">
        <f t="shared" si="375"/>
        <v>10</v>
      </c>
      <c r="Q4002" t="str">
        <f t="shared" si="376"/>
        <v>theater</v>
      </c>
      <c r="R4002" t="str">
        <f t="shared" si="377"/>
        <v>plays</v>
      </c>
      <c r="S4002" s="13">
        <f t="shared" si="372"/>
        <v>42437.64534722222</v>
      </c>
      <c r="T4002" s="13">
        <f t="shared" si="373"/>
        <v>42497.603680555556</v>
      </c>
    </row>
    <row r="4003" spans="1:20" ht="43.2" x14ac:dyDescent="0.55000000000000004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4"/>
        <v>0.3775</v>
      </c>
      <c r="P4003" s="8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3">
        <f t="shared" si="372"/>
        <v>42775.964212962965</v>
      </c>
      <c r="T4003" s="13">
        <f t="shared" si="373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4"/>
        <v>1.84E-2</v>
      </c>
      <c r="P4004" s="8">
        <f t="shared" si="375"/>
        <v>5.75</v>
      </c>
      <c r="Q4004" t="str">
        <f t="shared" si="376"/>
        <v>theater</v>
      </c>
      <c r="R4004" t="str">
        <f t="shared" si="377"/>
        <v>plays</v>
      </c>
      <c r="S4004" s="13">
        <f t="shared" si="372"/>
        <v>41879.043530092589</v>
      </c>
      <c r="T4004" s="13">
        <f t="shared" si="373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4"/>
        <v>0.10050000000000001</v>
      </c>
      <c r="P4005" s="8">
        <f t="shared" si="375"/>
        <v>100.5</v>
      </c>
      <c r="Q4005" t="str">
        <f t="shared" si="376"/>
        <v>theater</v>
      </c>
      <c r="R4005" t="str">
        <f t="shared" si="377"/>
        <v>plays</v>
      </c>
      <c r="S4005" s="13">
        <f t="shared" si="372"/>
        <v>42020.587349537032</v>
      </c>
      <c r="T4005" s="13">
        <f t="shared" si="373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4"/>
        <v>2E-3</v>
      </c>
      <c r="P4006" s="8">
        <f t="shared" si="375"/>
        <v>1</v>
      </c>
      <c r="Q4006" t="str">
        <f t="shared" si="376"/>
        <v>theater</v>
      </c>
      <c r="R4006" t="str">
        <f t="shared" si="377"/>
        <v>plays</v>
      </c>
      <c r="S4006" s="13">
        <f t="shared" si="372"/>
        <v>41890.16269675926</v>
      </c>
      <c r="T4006" s="13">
        <f t="shared" si="373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4"/>
        <v>1.3333333333333334E-2</v>
      </c>
      <c r="P4007" s="8">
        <f t="shared" si="375"/>
        <v>20</v>
      </c>
      <c r="Q4007" t="str">
        <f t="shared" si="376"/>
        <v>theater</v>
      </c>
      <c r="R4007" t="str">
        <f t="shared" si="377"/>
        <v>plays</v>
      </c>
      <c r="S4007" s="13">
        <f t="shared" si="372"/>
        <v>41872.807696759257</v>
      </c>
      <c r="T4007" s="13">
        <f t="shared" si="373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4"/>
        <v>6.666666666666667E-5</v>
      </c>
      <c r="P4008" s="8">
        <f t="shared" si="375"/>
        <v>2</v>
      </c>
      <c r="Q4008" t="str">
        <f t="shared" si="376"/>
        <v>theater</v>
      </c>
      <c r="R4008" t="str">
        <f t="shared" si="377"/>
        <v>plays</v>
      </c>
      <c r="S4008" s="13">
        <f t="shared" si="372"/>
        <v>42391.772997685184</v>
      </c>
      <c r="T4008" s="13">
        <f t="shared" si="373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4"/>
        <v>2.5000000000000001E-3</v>
      </c>
      <c r="P4009" s="8">
        <f t="shared" si="375"/>
        <v>5</v>
      </c>
      <c r="Q4009" t="str">
        <f t="shared" si="376"/>
        <v>theater</v>
      </c>
      <c r="R4009" t="str">
        <f t="shared" si="377"/>
        <v>plays</v>
      </c>
      <c r="S4009" s="13">
        <f t="shared" si="372"/>
        <v>41848.772928240738</v>
      </c>
      <c r="T4009" s="13">
        <f t="shared" si="373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4"/>
        <v>0.06</v>
      </c>
      <c r="P4010" s="8">
        <f t="shared" si="375"/>
        <v>15</v>
      </c>
      <c r="Q4010" t="str">
        <f t="shared" si="376"/>
        <v>theater</v>
      </c>
      <c r="R4010" t="str">
        <f t="shared" si="377"/>
        <v>plays</v>
      </c>
      <c r="S4010" s="13">
        <f t="shared" si="372"/>
        <v>42177.964201388888</v>
      </c>
      <c r="T4010" s="13">
        <f t="shared" si="373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4"/>
        <v>3.8860103626943004E-2</v>
      </c>
      <c r="P4011" s="8">
        <f t="shared" si="375"/>
        <v>25</v>
      </c>
      <c r="Q4011" t="str">
        <f t="shared" si="376"/>
        <v>theater</v>
      </c>
      <c r="R4011" t="str">
        <f t="shared" si="377"/>
        <v>plays</v>
      </c>
      <c r="S4011" s="13">
        <f t="shared" si="372"/>
        <v>41851.700925925928</v>
      </c>
      <c r="T4011" s="13">
        <f t="shared" si="373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4"/>
        <v>0.24194444444444443</v>
      </c>
      <c r="P4012" s="8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3">
        <f t="shared" si="372"/>
        <v>41921.770439814813</v>
      </c>
      <c r="T4012" s="13">
        <f t="shared" si="373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4"/>
        <v>7.5999999999999998E-2</v>
      </c>
      <c r="P4013" s="8">
        <f t="shared" si="375"/>
        <v>4.75</v>
      </c>
      <c r="Q4013" t="str">
        <f t="shared" si="376"/>
        <v>theater</v>
      </c>
      <c r="R4013" t="str">
        <f t="shared" si="377"/>
        <v>plays</v>
      </c>
      <c r="S4013" s="13">
        <f t="shared" si="372"/>
        <v>42002.54488425926</v>
      </c>
      <c r="T4013" s="13">
        <f t="shared" si="373"/>
        <v>42032.54488425926</v>
      </c>
    </row>
    <row r="4014" spans="1:20" ht="43.2" x14ac:dyDescent="0.55000000000000004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4"/>
        <v>0</v>
      </c>
      <c r="P4014" s="8" t="e">
        <f t="shared" si="375"/>
        <v>#DIV/0!</v>
      </c>
      <c r="Q4014" t="str">
        <f t="shared" si="376"/>
        <v>theater</v>
      </c>
      <c r="R4014" t="str">
        <f t="shared" si="377"/>
        <v>plays</v>
      </c>
      <c r="S4014" s="13">
        <f t="shared" si="372"/>
        <v>42096.544548611113</v>
      </c>
      <c r="T4014" s="13">
        <f t="shared" si="373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4"/>
        <v>1.2999999999999999E-2</v>
      </c>
      <c r="P4015" s="8">
        <f t="shared" si="375"/>
        <v>13</v>
      </c>
      <c r="Q4015" t="str">
        <f t="shared" si="376"/>
        <v>theater</v>
      </c>
      <c r="R4015" t="str">
        <f t="shared" si="377"/>
        <v>plays</v>
      </c>
      <c r="S4015" s="13">
        <f t="shared" si="372"/>
        <v>42021.301192129627</v>
      </c>
      <c r="T4015" s="13">
        <f t="shared" si="373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4"/>
        <v>0</v>
      </c>
      <c r="P4016" s="8" t="e">
        <f t="shared" si="375"/>
        <v>#DIV/0!</v>
      </c>
      <c r="Q4016" t="str">
        <f t="shared" si="376"/>
        <v>theater</v>
      </c>
      <c r="R4016" t="str">
        <f t="shared" si="377"/>
        <v>plays</v>
      </c>
      <c r="S4016" s="13">
        <f t="shared" si="372"/>
        <v>42419.246168981481</v>
      </c>
      <c r="T4016" s="13">
        <f t="shared" si="373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4"/>
        <v>1.4285714285714287E-4</v>
      </c>
      <c r="P4017" s="8">
        <f t="shared" si="375"/>
        <v>1</v>
      </c>
      <c r="Q4017" t="str">
        <f t="shared" si="376"/>
        <v>theater</v>
      </c>
      <c r="R4017" t="str">
        <f t="shared" si="377"/>
        <v>plays</v>
      </c>
      <c r="S4017" s="13">
        <f t="shared" si="372"/>
        <v>42174.780821759254</v>
      </c>
      <c r="T4017" s="13">
        <f t="shared" si="373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4"/>
        <v>0.14000000000000001</v>
      </c>
      <c r="P4018" s="8">
        <f t="shared" si="375"/>
        <v>10</v>
      </c>
      <c r="Q4018" t="str">
        <f t="shared" si="376"/>
        <v>theater</v>
      </c>
      <c r="R4018" t="str">
        <f t="shared" si="377"/>
        <v>plays</v>
      </c>
      <c r="S4018" s="13">
        <f t="shared" si="372"/>
        <v>41869.872685185182</v>
      </c>
      <c r="T4018" s="13">
        <f t="shared" si="373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4"/>
        <v>1.0500000000000001E-2</v>
      </c>
      <c r="P4019" s="8">
        <f t="shared" si="375"/>
        <v>52.5</v>
      </c>
      <c r="Q4019" t="str">
        <f t="shared" si="376"/>
        <v>theater</v>
      </c>
      <c r="R4019" t="str">
        <f t="shared" si="377"/>
        <v>plays</v>
      </c>
      <c r="S4019" s="13">
        <f t="shared" si="372"/>
        <v>41856.672152777777</v>
      </c>
      <c r="T4019" s="13">
        <f t="shared" si="373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4"/>
        <v>8.666666666666667E-2</v>
      </c>
      <c r="P4020" s="8">
        <f t="shared" si="375"/>
        <v>32.5</v>
      </c>
      <c r="Q4020" t="str">
        <f t="shared" si="376"/>
        <v>theater</v>
      </c>
      <c r="R4020" t="str">
        <f t="shared" si="377"/>
        <v>plays</v>
      </c>
      <c r="S4020" s="13">
        <f t="shared" si="372"/>
        <v>42620.91097222222</v>
      </c>
      <c r="T4020" s="13">
        <f t="shared" si="373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4"/>
        <v>8.2857142857142851E-3</v>
      </c>
      <c r="P4021" s="8">
        <f t="shared" si="375"/>
        <v>7.25</v>
      </c>
      <c r="Q4021" t="str">
        <f t="shared" si="376"/>
        <v>theater</v>
      </c>
      <c r="R4021" t="str">
        <f t="shared" si="377"/>
        <v>plays</v>
      </c>
      <c r="S4021" s="13">
        <f t="shared" si="372"/>
        <v>42417.675879629634</v>
      </c>
      <c r="T4021" s="13">
        <f t="shared" si="373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4"/>
        <v>0.16666666666666666</v>
      </c>
      <c r="P4022" s="8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3">
        <f t="shared" si="372"/>
        <v>42057.190960648149</v>
      </c>
      <c r="T4022" s="13">
        <f t="shared" si="373"/>
        <v>42087.149293981478</v>
      </c>
    </row>
    <row r="4023" spans="1:20" ht="28.8" x14ac:dyDescent="0.55000000000000004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4"/>
        <v>8.3333333333333332E-3</v>
      </c>
      <c r="P4023" s="8">
        <f t="shared" si="375"/>
        <v>62.5</v>
      </c>
      <c r="Q4023" t="str">
        <f t="shared" si="376"/>
        <v>theater</v>
      </c>
      <c r="R4023" t="str">
        <f t="shared" si="377"/>
        <v>plays</v>
      </c>
      <c r="S4023" s="13">
        <f t="shared" si="372"/>
        <v>41878.911550925928</v>
      </c>
      <c r="T4023" s="13">
        <f t="shared" si="373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4"/>
        <v>0.69561111111111107</v>
      </c>
      <c r="P4024" s="8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3">
        <f t="shared" si="372"/>
        <v>41990.584108796291</v>
      </c>
      <c r="T4024" s="13">
        <f t="shared" si="373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4"/>
        <v>0</v>
      </c>
      <c r="P4025" s="8" t="e">
        <f t="shared" si="375"/>
        <v>#DIV/0!</v>
      </c>
      <c r="Q4025" t="str">
        <f t="shared" si="376"/>
        <v>theater</v>
      </c>
      <c r="R4025" t="str">
        <f t="shared" si="377"/>
        <v>plays</v>
      </c>
      <c r="S4025" s="13">
        <f t="shared" si="372"/>
        <v>42408.999571759254</v>
      </c>
      <c r="T4025" s="13">
        <f t="shared" si="373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4"/>
        <v>1.2500000000000001E-2</v>
      </c>
      <c r="P4026" s="8">
        <f t="shared" si="375"/>
        <v>10</v>
      </c>
      <c r="Q4026" t="str">
        <f t="shared" si="376"/>
        <v>theater</v>
      </c>
      <c r="R4026" t="str">
        <f t="shared" si="377"/>
        <v>plays</v>
      </c>
      <c r="S4026" s="13">
        <f t="shared" si="372"/>
        <v>42217.670104166667</v>
      </c>
      <c r="T4026" s="13">
        <f t="shared" si="373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4"/>
        <v>0.05</v>
      </c>
      <c r="P4027" s="8">
        <f t="shared" si="375"/>
        <v>62.5</v>
      </c>
      <c r="Q4027" t="str">
        <f t="shared" si="376"/>
        <v>theater</v>
      </c>
      <c r="R4027" t="str">
        <f t="shared" si="377"/>
        <v>plays</v>
      </c>
      <c r="S4027" s="13">
        <f t="shared" si="372"/>
        <v>42151.237685185188</v>
      </c>
      <c r="T4027" s="13">
        <f t="shared" si="373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4"/>
        <v>0</v>
      </c>
      <c r="P4028" s="8" t="e">
        <f t="shared" si="375"/>
        <v>#DIV/0!</v>
      </c>
      <c r="Q4028" t="str">
        <f t="shared" si="376"/>
        <v>theater</v>
      </c>
      <c r="R4028" t="str">
        <f t="shared" si="377"/>
        <v>plays</v>
      </c>
      <c r="S4028" s="13">
        <f t="shared" si="372"/>
        <v>42282.655543981484</v>
      </c>
      <c r="T4028" s="13">
        <f t="shared" si="373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4"/>
        <v>7.166666666666667E-2</v>
      </c>
      <c r="P4029" s="8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3">
        <f t="shared" si="372"/>
        <v>42768.97084490741</v>
      </c>
      <c r="T4029" s="13">
        <f t="shared" si="373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4"/>
        <v>0.28050000000000003</v>
      </c>
      <c r="P4030" s="8">
        <f t="shared" si="375"/>
        <v>51</v>
      </c>
      <c r="Q4030" t="str">
        <f t="shared" si="376"/>
        <v>theater</v>
      </c>
      <c r="R4030" t="str">
        <f t="shared" si="377"/>
        <v>plays</v>
      </c>
      <c r="S4030" s="13">
        <f t="shared" si="372"/>
        <v>41765.938657407409</v>
      </c>
      <c r="T4030" s="13">
        <f t="shared" si="373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4"/>
        <v>0</v>
      </c>
      <c r="P4031" s="8" t="e">
        <f t="shared" si="375"/>
        <v>#DIV/0!</v>
      </c>
      <c r="Q4031" t="str">
        <f t="shared" si="376"/>
        <v>theater</v>
      </c>
      <c r="R4031" t="str">
        <f t="shared" si="377"/>
        <v>plays</v>
      </c>
      <c r="S4031" s="13">
        <f t="shared" si="372"/>
        <v>42322.025115740747</v>
      </c>
      <c r="T4031" s="13">
        <f t="shared" si="373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4"/>
        <v>0.16</v>
      </c>
      <c r="P4032" s="8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3">
        <f t="shared" si="372"/>
        <v>42374.655081018514</v>
      </c>
      <c r="T4032" s="13">
        <f t="shared" si="373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4"/>
        <v>0</v>
      </c>
      <c r="P4033" s="8" t="e">
        <f t="shared" si="375"/>
        <v>#DIV/0!</v>
      </c>
      <c r="Q4033" t="str">
        <f t="shared" si="376"/>
        <v>theater</v>
      </c>
      <c r="R4033" t="str">
        <f t="shared" si="377"/>
        <v>plays</v>
      </c>
      <c r="S4033" s="13">
        <f t="shared" si="372"/>
        <v>41941.585231481484</v>
      </c>
      <c r="T4033" s="13">
        <f t="shared" si="373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4"/>
        <v>6.8287037037037035E-2</v>
      </c>
      <c r="P4034" s="8">
        <f t="shared" si="375"/>
        <v>59</v>
      </c>
      <c r="Q4034" t="str">
        <f t="shared" si="376"/>
        <v>theater</v>
      </c>
      <c r="R4034" t="str">
        <f t="shared" si="377"/>
        <v>plays</v>
      </c>
      <c r="S4034" s="13">
        <f t="shared" ref="S4034:S4097" si="378">(((J4034/60)/60)/24)+DATE(1970,1,1)</f>
        <v>42293.809212962966</v>
      </c>
      <c r="T4034" s="13">
        <f t="shared" ref="T4034:T4097" si="379">(((I4034/60)/60)/24)+DATE(1970,1,1)</f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0">E4035/D4035</f>
        <v>0.25698702928870293</v>
      </c>
      <c r="P4035" s="8">
        <f t="shared" ref="P4035:P4098" si="381">E4035/L4035</f>
        <v>65.340319148936175</v>
      </c>
      <c r="Q4035" t="str">
        <f t="shared" ref="Q4035:Q4098" si="382">LEFT(N4035,FIND("/",N4035)-1)</f>
        <v>theater</v>
      </c>
      <c r="R4035" t="str">
        <f t="shared" ref="R4035:R4098" si="383">RIGHT(N4035,LEN(N4035)-FIND("/",N4035))</f>
        <v>plays</v>
      </c>
      <c r="S4035" s="13">
        <f t="shared" si="378"/>
        <v>42614.268796296295</v>
      </c>
      <c r="T4035" s="13">
        <f t="shared" si="379"/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0"/>
        <v>1.4814814814814815E-2</v>
      </c>
      <c r="P4036" s="8">
        <f t="shared" si="381"/>
        <v>100</v>
      </c>
      <c r="Q4036" t="str">
        <f t="shared" si="382"/>
        <v>theater</v>
      </c>
      <c r="R4036" t="str">
        <f t="shared" si="383"/>
        <v>plays</v>
      </c>
      <c r="S4036" s="13">
        <f t="shared" si="378"/>
        <v>42067.947337962964</v>
      </c>
      <c r="T4036" s="13">
        <f t="shared" si="379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0"/>
        <v>0.36849999999999999</v>
      </c>
      <c r="P4037" s="8">
        <f t="shared" si="381"/>
        <v>147.4</v>
      </c>
      <c r="Q4037" t="str">
        <f t="shared" si="382"/>
        <v>theater</v>
      </c>
      <c r="R4037" t="str">
        <f t="shared" si="383"/>
        <v>plays</v>
      </c>
      <c r="S4037" s="13">
        <f t="shared" si="378"/>
        <v>41903.882951388885</v>
      </c>
      <c r="T4037" s="13">
        <f t="shared" si="379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0"/>
        <v>0.47049999999999997</v>
      </c>
      <c r="P4038" s="8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3">
        <f t="shared" si="378"/>
        <v>41804.937083333331</v>
      </c>
      <c r="T4038" s="13">
        <f t="shared" si="379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0"/>
        <v>0.11428571428571428</v>
      </c>
      <c r="P4039" s="8">
        <f t="shared" si="381"/>
        <v>40</v>
      </c>
      <c r="Q4039" t="str">
        <f t="shared" si="382"/>
        <v>theater</v>
      </c>
      <c r="R4039" t="str">
        <f t="shared" si="383"/>
        <v>plays</v>
      </c>
      <c r="S4039" s="13">
        <f t="shared" si="378"/>
        <v>42497.070775462969</v>
      </c>
      <c r="T4039" s="13">
        <f t="shared" si="379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0"/>
        <v>0.12039999999999999</v>
      </c>
      <c r="P4040" s="8">
        <f t="shared" si="381"/>
        <v>75.25</v>
      </c>
      <c r="Q4040" t="str">
        <f t="shared" si="382"/>
        <v>theater</v>
      </c>
      <c r="R4040" t="str">
        <f t="shared" si="383"/>
        <v>plays</v>
      </c>
      <c r="S4040" s="13">
        <f t="shared" si="378"/>
        <v>41869.798726851855</v>
      </c>
      <c r="T4040" s="13">
        <f t="shared" si="379"/>
        <v>41929.798726851855</v>
      </c>
    </row>
    <row r="4041" spans="1:20" ht="28.8" x14ac:dyDescent="0.55000000000000004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0"/>
        <v>0.6</v>
      </c>
      <c r="P4041" s="8">
        <f t="shared" si="381"/>
        <v>60</v>
      </c>
      <c r="Q4041" t="str">
        <f t="shared" si="382"/>
        <v>theater</v>
      </c>
      <c r="R4041" t="str">
        <f t="shared" si="383"/>
        <v>plays</v>
      </c>
      <c r="S4041" s="13">
        <f t="shared" si="378"/>
        <v>42305.670914351853</v>
      </c>
      <c r="T4041" s="13">
        <f t="shared" si="379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0"/>
        <v>0.3125</v>
      </c>
      <c r="P4042" s="8">
        <f t="shared" si="381"/>
        <v>1250</v>
      </c>
      <c r="Q4042" t="str">
        <f t="shared" si="382"/>
        <v>theater</v>
      </c>
      <c r="R4042" t="str">
        <f t="shared" si="383"/>
        <v>plays</v>
      </c>
      <c r="S4042" s="13">
        <f t="shared" si="378"/>
        <v>42144.231527777782</v>
      </c>
      <c r="T4042" s="13">
        <f t="shared" si="379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0"/>
        <v>4.1999999999999997E-3</v>
      </c>
      <c r="P4043" s="8">
        <f t="shared" si="381"/>
        <v>10.5</v>
      </c>
      <c r="Q4043" t="str">
        <f t="shared" si="382"/>
        <v>theater</v>
      </c>
      <c r="R4043" t="str">
        <f t="shared" si="383"/>
        <v>plays</v>
      </c>
      <c r="S4043" s="13">
        <f t="shared" si="378"/>
        <v>42559.474004629628</v>
      </c>
      <c r="T4043" s="13">
        <f t="shared" si="379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0"/>
        <v>2.0999999999999999E-3</v>
      </c>
      <c r="P4044" s="8">
        <f t="shared" si="381"/>
        <v>7</v>
      </c>
      <c r="Q4044" t="str">
        <f t="shared" si="382"/>
        <v>theater</v>
      </c>
      <c r="R4044" t="str">
        <f t="shared" si="383"/>
        <v>plays</v>
      </c>
      <c r="S4044" s="13">
        <f t="shared" si="378"/>
        <v>41995.084074074075</v>
      </c>
      <c r="T4044" s="13">
        <f t="shared" si="379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0"/>
        <v>0</v>
      </c>
      <c r="P4045" s="8" t="e">
        <f t="shared" si="381"/>
        <v>#DIV/0!</v>
      </c>
      <c r="Q4045" t="str">
        <f t="shared" si="382"/>
        <v>theater</v>
      </c>
      <c r="R4045" t="str">
        <f t="shared" si="383"/>
        <v>plays</v>
      </c>
      <c r="S4045" s="13">
        <f t="shared" si="378"/>
        <v>41948.957465277781</v>
      </c>
      <c r="T4045" s="13">
        <f t="shared" si="379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0"/>
        <v>0.375</v>
      </c>
      <c r="P4046" s="8">
        <f t="shared" si="381"/>
        <v>56.25</v>
      </c>
      <c r="Q4046" t="str">
        <f t="shared" si="382"/>
        <v>theater</v>
      </c>
      <c r="R4046" t="str">
        <f t="shared" si="383"/>
        <v>plays</v>
      </c>
      <c r="S4046" s="13">
        <f t="shared" si="378"/>
        <v>42074.219699074078</v>
      </c>
      <c r="T4046" s="13">
        <f t="shared" si="379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0"/>
        <v>2.0000000000000001E-4</v>
      </c>
      <c r="P4047" s="8">
        <f t="shared" si="381"/>
        <v>1</v>
      </c>
      <c r="Q4047" t="str">
        <f t="shared" si="382"/>
        <v>theater</v>
      </c>
      <c r="R4047" t="str">
        <f t="shared" si="383"/>
        <v>plays</v>
      </c>
      <c r="S4047" s="13">
        <f t="shared" si="378"/>
        <v>41842.201261574075</v>
      </c>
      <c r="T4047" s="13">
        <f t="shared" si="379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0"/>
        <v>8.2142857142857142E-2</v>
      </c>
      <c r="P4048" s="8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3">
        <f t="shared" si="378"/>
        <v>41904.650578703702</v>
      </c>
      <c r="T4048" s="13">
        <f t="shared" si="379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0"/>
        <v>2.1999999999999999E-2</v>
      </c>
      <c r="P4049" s="8">
        <f t="shared" si="381"/>
        <v>27.5</v>
      </c>
      <c r="Q4049" t="str">
        <f t="shared" si="382"/>
        <v>theater</v>
      </c>
      <c r="R4049" t="str">
        <f t="shared" si="383"/>
        <v>plays</v>
      </c>
      <c r="S4049" s="13">
        <f t="shared" si="378"/>
        <v>41991.022488425922</v>
      </c>
      <c r="T4049" s="13">
        <f t="shared" si="379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0"/>
        <v>0.17652941176470588</v>
      </c>
      <c r="P4050" s="8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3">
        <f t="shared" si="378"/>
        <v>42436.509108796294</v>
      </c>
      <c r="T4050" s="13">
        <f t="shared" si="379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0"/>
        <v>8.0000000000000004E-4</v>
      </c>
      <c r="P4051" s="8">
        <f t="shared" si="381"/>
        <v>16</v>
      </c>
      <c r="Q4051" t="str">
        <f t="shared" si="382"/>
        <v>theater</v>
      </c>
      <c r="R4051" t="str">
        <f t="shared" si="383"/>
        <v>plays</v>
      </c>
      <c r="S4051" s="13">
        <f t="shared" si="378"/>
        <v>42169.958506944444</v>
      </c>
      <c r="T4051" s="13">
        <f t="shared" si="379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0"/>
        <v>6.6666666666666664E-4</v>
      </c>
      <c r="P4052" s="8">
        <f t="shared" si="381"/>
        <v>1</v>
      </c>
      <c r="Q4052" t="str">
        <f t="shared" si="382"/>
        <v>theater</v>
      </c>
      <c r="R4052" t="str">
        <f t="shared" si="383"/>
        <v>plays</v>
      </c>
      <c r="S4052" s="13">
        <f t="shared" si="378"/>
        <v>41905.636469907404</v>
      </c>
      <c r="T4052" s="13">
        <f t="shared" si="379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0"/>
        <v>0</v>
      </c>
      <c r="P4053" s="8" t="e">
        <f t="shared" si="381"/>
        <v>#DIV/0!</v>
      </c>
      <c r="Q4053" t="str">
        <f t="shared" si="382"/>
        <v>theater</v>
      </c>
      <c r="R4053" t="str">
        <f t="shared" si="383"/>
        <v>plays</v>
      </c>
      <c r="S4053" s="13">
        <f t="shared" si="378"/>
        <v>41761.810150462967</v>
      </c>
      <c r="T4053" s="13">
        <f t="shared" si="379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0"/>
        <v>0.37533333333333335</v>
      </c>
      <c r="P4054" s="8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3">
        <f t="shared" si="378"/>
        <v>41865.878657407404</v>
      </c>
      <c r="T4054" s="13">
        <f t="shared" si="379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0"/>
        <v>0.22</v>
      </c>
      <c r="P4055" s="8">
        <f t="shared" si="381"/>
        <v>55</v>
      </c>
      <c r="Q4055" t="str">
        <f t="shared" si="382"/>
        <v>theater</v>
      </c>
      <c r="R4055" t="str">
        <f t="shared" si="383"/>
        <v>plays</v>
      </c>
      <c r="S4055" s="13">
        <f t="shared" si="378"/>
        <v>41928.690138888887</v>
      </c>
      <c r="T4055" s="13">
        <f t="shared" si="379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0"/>
        <v>0</v>
      </c>
      <c r="P4056" s="8" t="e">
        <f t="shared" si="381"/>
        <v>#DIV/0!</v>
      </c>
      <c r="Q4056" t="str">
        <f t="shared" si="382"/>
        <v>theater</v>
      </c>
      <c r="R4056" t="str">
        <f t="shared" si="383"/>
        <v>plays</v>
      </c>
      <c r="S4056" s="13">
        <f t="shared" si="378"/>
        <v>42613.841261574074</v>
      </c>
      <c r="T4056" s="13">
        <f t="shared" si="379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0"/>
        <v>0.1762</v>
      </c>
      <c r="P4057" s="8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3">
        <f t="shared" si="378"/>
        <v>41779.648506944446</v>
      </c>
      <c r="T4057" s="13">
        <f t="shared" si="379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0"/>
        <v>0.53</v>
      </c>
      <c r="P4058" s="8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3">
        <f t="shared" si="378"/>
        <v>42534.933321759265</v>
      </c>
      <c r="T4058" s="13">
        <f t="shared" si="379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0"/>
        <v>0.22142857142857142</v>
      </c>
      <c r="P4059" s="8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3">
        <f t="shared" si="378"/>
        <v>42310.968518518523</v>
      </c>
      <c r="T4059" s="13">
        <f t="shared" si="379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0"/>
        <v>2.5333333333333333E-2</v>
      </c>
      <c r="P4060" s="8">
        <f t="shared" si="381"/>
        <v>23.75</v>
      </c>
      <c r="Q4060" t="str">
        <f t="shared" si="382"/>
        <v>theater</v>
      </c>
      <c r="R4060" t="str">
        <f t="shared" si="383"/>
        <v>plays</v>
      </c>
      <c r="S4060" s="13">
        <f t="shared" si="378"/>
        <v>42446.060694444444</v>
      </c>
      <c r="T4060" s="13">
        <f t="shared" si="379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0"/>
        <v>2.5000000000000001E-2</v>
      </c>
      <c r="P4061" s="8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3">
        <f t="shared" si="378"/>
        <v>41866.640648148146</v>
      </c>
      <c r="T4061" s="13">
        <f t="shared" si="379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0"/>
        <v>2.8500000000000001E-2</v>
      </c>
      <c r="P4062" s="8">
        <f t="shared" si="381"/>
        <v>57</v>
      </c>
      <c r="Q4062" t="str">
        <f t="shared" si="382"/>
        <v>theater</v>
      </c>
      <c r="R4062" t="str">
        <f t="shared" si="383"/>
        <v>plays</v>
      </c>
      <c r="S4062" s="13">
        <f t="shared" si="378"/>
        <v>41779.695092592592</v>
      </c>
      <c r="T4062" s="13">
        <f t="shared" si="379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0"/>
        <v>0</v>
      </c>
      <c r="P4063" s="8" t="e">
        <f t="shared" si="381"/>
        <v>#DIV/0!</v>
      </c>
      <c r="Q4063" t="str">
        <f t="shared" si="382"/>
        <v>theater</v>
      </c>
      <c r="R4063" t="str">
        <f t="shared" si="383"/>
        <v>plays</v>
      </c>
      <c r="S4063" s="13">
        <f t="shared" si="378"/>
        <v>42421.141469907408</v>
      </c>
      <c r="T4063" s="13">
        <f t="shared" si="379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0"/>
        <v>2.4500000000000001E-2</v>
      </c>
      <c r="P4064" s="8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3">
        <f t="shared" si="378"/>
        <v>42523.739212962959</v>
      </c>
      <c r="T4064" s="13">
        <f t="shared" si="379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0"/>
        <v>1.4210526315789474E-2</v>
      </c>
      <c r="P4065" s="8">
        <f t="shared" si="381"/>
        <v>15</v>
      </c>
      <c r="Q4065" t="str">
        <f t="shared" si="382"/>
        <v>theater</v>
      </c>
      <c r="R4065" t="str">
        <f t="shared" si="383"/>
        <v>plays</v>
      </c>
      <c r="S4065" s="13">
        <f t="shared" si="378"/>
        <v>41787.681527777779</v>
      </c>
      <c r="T4065" s="13">
        <f t="shared" si="379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0"/>
        <v>0.1925</v>
      </c>
      <c r="P4066" s="8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3">
        <f t="shared" si="378"/>
        <v>42093.588263888887</v>
      </c>
      <c r="T4066" s="13">
        <f t="shared" si="379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0"/>
        <v>6.7499999999999999E-3</v>
      </c>
      <c r="P4067" s="8">
        <f t="shared" si="381"/>
        <v>6.75</v>
      </c>
      <c r="Q4067" t="str">
        <f t="shared" si="382"/>
        <v>theater</v>
      </c>
      <c r="R4067" t="str">
        <f t="shared" si="383"/>
        <v>plays</v>
      </c>
      <c r="S4067" s="13">
        <f t="shared" si="378"/>
        <v>41833.951516203706</v>
      </c>
      <c r="T4067" s="13">
        <f t="shared" si="379"/>
        <v>41863.951516203706</v>
      </c>
    </row>
    <row r="4068" spans="1:20" ht="43.2" x14ac:dyDescent="0.55000000000000004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0"/>
        <v>1.6666666666666668E-3</v>
      </c>
      <c r="P4068" s="8">
        <f t="shared" si="381"/>
        <v>25</v>
      </c>
      <c r="Q4068" t="str">
        <f t="shared" si="382"/>
        <v>theater</v>
      </c>
      <c r="R4068" t="str">
        <f t="shared" si="383"/>
        <v>plays</v>
      </c>
      <c r="S4068" s="13">
        <f t="shared" si="378"/>
        <v>42479.039212962962</v>
      </c>
      <c r="T4068" s="13">
        <f t="shared" si="379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0"/>
        <v>0.60899999999999999</v>
      </c>
      <c r="P4069" s="8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3">
        <f t="shared" si="378"/>
        <v>42235.117476851854</v>
      </c>
      <c r="T4069" s="13">
        <f t="shared" si="379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0"/>
        <v>0.01</v>
      </c>
      <c r="P4070" s="8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3">
        <f t="shared" si="378"/>
        <v>42718.963599537034</v>
      </c>
      <c r="T4070" s="13">
        <f t="shared" si="379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0"/>
        <v>0.34399999999999997</v>
      </c>
      <c r="P4071" s="8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3">
        <f t="shared" si="378"/>
        <v>42022.661527777775</v>
      </c>
      <c r="T4071" s="13">
        <f t="shared" si="379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0"/>
        <v>0.16500000000000001</v>
      </c>
      <c r="P4072" s="8">
        <f t="shared" si="381"/>
        <v>27.5</v>
      </c>
      <c r="Q4072" t="str">
        <f t="shared" si="382"/>
        <v>theater</v>
      </c>
      <c r="R4072" t="str">
        <f t="shared" si="383"/>
        <v>plays</v>
      </c>
      <c r="S4072" s="13">
        <f t="shared" si="378"/>
        <v>42031.666898148149</v>
      </c>
      <c r="T4072" s="13">
        <f t="shared" si="379"/>
        <v>42064.125</v>
      </c>
    </row>
    <row r="4073" spans="1:20" ht="43.2" x14ac:dyDescent="0.55000000000000004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0"/>
        <v>0</v>
      </c>
      <c r="P4073" s="8" t="e">
        <f t="shared" si="381"/>
        <v>#DIV/0!</v>
      </c>
      <c r="Q4073" t="str">
        <f t="shared" si="382"/>
        <v>theater</v>
      </c>
      <c r="R4073" t="str">
        <f t="shared" si="383"/>
        <v>plays</v>
      </c>
      <c r="S4073" s="13">
        <f t="shared" si="378"/>
        <v>42700.804756944446</v>
      </c>
      <c r="T4073" s="13">
        <f t="shared" si="379"/>
        <v>42730.804756944446</v>
      </c>
    </row>
    <row r="4074" spans="1:20" ht="43.2" x14ac:dyDescent="0.55000000000000004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0"/>
        <v>4.0000000000000001E-3</v>
      </c>
      <c r="P4074" s="8">
        <f t="shared" si="381"/>
        <v>2</v>
      </c>
      <c r="Q4074" t="str">
        <f t="shared" si="382"/>
        <v>theater</v>
      </c>
      <c r="R4074" t="str">
        <f t="shared" si="383"/>
        <v>plays</v>
      </c>
      <c r="S4074" s="13">
        <f t="shared" si="378"/>
        <v>41812.77443287037</v>
      </c>
      <c r="T4074" s="13">
        <f t="shared" si="379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0"/>
        <v>1.0571428571428572E-2</v>
      </c>
      <c r="P4075" s="8">
        <f t="shared" si="381"/>
        <v>18.5</v>
      </c>
      <c r="Q4075" t="str">
        <f t="shared" si="382"/>
        <v>theater</v>
      </c>
      <c r="R4075" t="str">
        <f t="shared" si="383"/>
        <v>plays</v>
      </c>
      <c r="S4075" s="13">
        <f t="shared" si="378"/>
        <v>42078.34520833334</v>
      </c>
      <c r="T4075" s="13">
        <f t="shared" si="379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0"/>
        <v>0.26727272727272727</v>
      </c>
      <c r="P4076" s="8">
        <f t="shared" si="381"/>
        <v>35</v>
      </c>
      <c r="Q4076" t="str">
        <f t="shared" si="382"/>
        <v>theater</v>
      </c>
      <c r="R4076" t="str">
        <f t="shared" si="383"/>
        <v>plays</v>
      </c>
      <c r="S4076" s="13">
        <f t="shared" si="378"/>
        <v>42283.552951388891</v>
      </c>
      <c r="T4076" s="13">
        <f t="shared" si="379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0"/>
        <v>0.28799999999999998</v>
      </c>
      <c r="P4077" s="8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3">
        <f t="shared" si="378"/>
        <v>41779.045937499999</v>
      </c>
      <c r="T4077" s="13">
        <f t="shared" si="379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0"/>
        <v>0</v>
      </c>
      <c r="P4078" s="8" t="e">
        <f t="shared" si="381"/>
        <v>#DIV/0!</v>
      </c>
      <c r="Q4078" t="str">
        <f t="shared" si="382"/>
        <v>theater</v>
      </c>
      <c r="R4078" t="str">
        <f t="shared" si="383"/>
        <v>plays</v>
      </c>
      <c r="S4078" s="13">
        <f t="shared" si="378"/>
        <v>41905.795706018522</v>
      </c>
      <c r="T4078" s="13">
        <f t="shared" si="379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0"/>
        <v>8.8999999999999996E-2</v>
      </c>
      <c r="P4079" s="8">
        <f t="shared" si="381"/>
        <v>222.5</v>
      </c>
      <c r="Q4079" t="str">
        <f t="shared" si="382"/>
        <v>theater</v>
      </c>
      <c r="R4079" t="str">
        <f t="shared" si="383"/>
        <v>plays</v>
      </c>
      <c r="S4079" s="13">
        <f t="shared" si="378"/>
        <v>42695.7105787037</v>
      </c>
      <c r="T4079" s="13">
        <f t="shared" si="379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0"/>
        <v>0</v>
      </c>
      <c r="P4080" s="8" t="e">
        <f t="shared" si="381"/>
        <v>#DIV/0!</v>
      </c>
      <c r="Q4080" t="str">
        <f t="shared" si="382"/>
        <v>theater</v>
      </c>
      <c r="R4080" t="str">
        <f t="shared" si="383"/>
        <v>plays</v>
      </c>
      <c r="S4080" s="13">
        <f t="shared" si="378"/>
        <v>42732.787523148145</v>
      </c>
      <c r="T4080" s="13">
        <f t="shared" si="379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0"/>
        <v>1.6666666666666668E-3</v>
      </c>
      <c r="P4081" s="8">
        <f t="shared" si="381"/>
        <v>5</v>
      </c>
      <c r="Q4081" t="str">
        <f t="shared" si="382"/>
        <v>theater</v>
      </c>
      <c r="R4081" t="str">
        <f t="shared" si="383"/>
        <v>plays</v>
      </c>
      <c r="S4081" s="13">
        <f t="shared" si="378"/>
        <v>42510.938900462963</v>
      </c>
      <c r="T4081" s="13">
        <f t="shared" si="379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0"/>
        <v>0</v>
      </c>
      <c r="P4082" s="8" t="e">
        <f t="shared" si="381"/>
        <v>#DIV/0!</v>
      </c>
      <c r="Q4082" t="str">
        <f t="shared" si="382"/>
        <v>theater</v>
      </c>
      <c r="R4082" t="str">
        <f t="shared" si="383"/>
        <v>plays</v>
      </c>
      <c r="S4082" s="13">
        <f t="shared" si="378"/>
        <v>42511.698101851856</v>
      </c>
      <c r="T4082" s="13">
        <f t="shared" si="379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0"/>
        <v>0.15737410071942445</v>
      </c>
      <c r="P4083" s="8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3">
        <f t="shared" si="378"/>
        <v>42041.581307870365</v>
      </c>
      <c r="T4083" s="13">
        <f t="shared" si="379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0"/>
        <v>0.02</v>
      </c>
      <c r="P4084" s="8">
        <f t="shared" si="381"/>
        <v>1.5</v>
      </c>
      <c r="Q4084" t="str">
        <f t="shared" si="382"/>
        <v>theater</v>
      </c>
      <c r="R4084" t="str">
        <f t="shared" si="383"/>
        <v>plays</v>
      </c>
      <c r="S4084" s="13">
        <f t="shared" si="378"/>
        <v>42307.189270833333</v>
      </c>
      <c r="T4084" s="13">
        <f t="shared" si="379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0"/>
        <v>0.21685714285714286</v>
      </c>
      <c r="P4085" s="8">
        <f t="shared" si="381"/>
        <v>126.5</v>
      </c>
      <c r="Q4085" t="str">
        <f t="shared" si="382"/>
        <v>theater</v>
      </c>
      <c r="R4085" t="str">
        <f t="shared" si="383"/>
        <v>plays</v>
      </c>
      <c r="S4085" s="13">
        <f t="shared" si="378"/>
        <v>42353.761759259258</v>
      </c>
      <c r="T4085" s="13">
        <f t="shared" si="379"/>
        <v>42383.761759259258</v>
      </c>
    </row>
    <row r="4086" spans="1:20" ht="43.2" x14ac:dyDescent="0.55000000000000004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0"/>
        <v>3.3333333333333335E-3</v>
      </c>
      <c r="P4086" s="8">
        <f t="shared" si="381"/>
        <v>10</v>
      </c>
      <c r="Q4086" t="str">
        <f t="shared" si="382"/>
        <v>theater</v>
      </c>
      <c r="R4086" t="str">
        <f t="shared" si="383"/>
        <v>plays</v>
      </c>
      <c r="S4086" s="13">
        <f t="shared" si="378"/>
        <v>42622.436412037037</v>
      </c>
      <c r="T4086" s="13">
        <f t="shared" si="379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0"/>
        <v>2.8571428571428571E-3</v>
      </c>
      <c r="P4087" s="8">
        <f t="shared" si="381"/>
        <v>10</v>
      </c>
      <c r="Q4087" t="str">
        <f t="shared" si="382"/>
        <v>theater</v>
      </c>
      <c r="R4087" t="str">
        <f t="shared" si="383"/>
        <v>plays</v>
      </c>
      <c r="S4087" s="13">
        <f t="shared" si="378"/>
        <v>42058.603877314818</v>
      </c>
      <c r="T4087" s="13">
        <f t="shared" si="379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0"/>
        <v>4.7E-2</v>
      </c>
      <c r="P4088" s="8">
        <f t="shared" si="381"/>
        <v>9.4</v>
      </c>
      <c r="Q4088" t="str">
        <f t="shared" si="382"/>
        <v>theater</v>
      </c>
      <c r="R4088" t="str">
        <f t="shared" si="383"/>
        <v>plays</v>
      </c>
      <c r="S4088" s="13">
        <f t="shared" si="378"/>
        <v>42304.940960648149</v>
      </c>
      <c r="T4088" s="13">
        <f t="shared" si="379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0"/>
        <v>0</v>
      </c>
      <c r="P4089" s="8" t="e">
        <f t="shared" si="381"/>
        <v>#DIV/0!</v>
      </c>
      <c r="Q4089" t="str">
        <f t="shared" si="382"/>
        <v>theater</v>
      </c>
      <c r="R4089" t="str">
        <f t="shared" si="383"/>
        <v>plays</v>
      </c>
      <c r="S4089" s="13">
        <f t="shared" si="378"/>
        <v>42538.742893518516</v>
      </c>
      <c r="T4089" s="13">
        <f t="shared" si="379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0"/>
        <v>0.108</v>
      </c>
      <c r="P4090" s="8">
        <f t="shared" si="381"/>
        <v>72</v>
      </c>
      <c r="Q4090" t="str">
        <f t="shared" si="382"/>
        <v>theater</v>
      </c>
      <c r="R4090" t="str">
        <f t="shared" si="383"/>
        <v>plays</v>
      </c>
      <c r="S4090" s="13">
        <f t="shared" si="378"/>
        <v>41990.612546296295</v>
      </c>
      <c r="T4090" s="13">
        <f t="shared" si="379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0"/>
        <v>4.8000000000000001E-2</v>
      </c>
      <c r="P4091" s="8">
        <f t="shared" si="381"/>
        <v>30</v>
      </c>
      <c r="Q4091" t="str">
        <f t="shared" si="382"/>
        <v>theater</v>
      </c>
      <c r="R4091" t="str">
        <f t="shared" si="383"/>
        <v>plays</v>
      </c>
      <c r="S4091" s="13">
        <f t="shared" si="378"/>
        <v>42122.732499999998</v>
      </c>
      <c r="T4091" s="13">
        <f t="shared" si="379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0"/>
        <v>3.2000000000000001E-2</v>
      </c>
      <c r="P4092" s="8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3">
        <f t="shared" si="378"/>
        <v>42209.67288194444</v>
      </c>
      <c r="T4092" s="13">
        <f t="shared" si="379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0"/>
        <v>0.1275</v>
      </c>
      <c r="P4093" s="8">
        <f t="shared" si="381"/>
        <v>25.5</v>
      </c>
      <c r="Q4093" t="str">
        <f t="shared" si="382"/>
        <v>theater</v>
      </c>
      <c r="R4093" t="str">
        <f t="shared" si="383"/>
        <v>plays</v>
      </c>
      <c r="S4093" s="13">
        <f t="shared" si="378"/>
        <v>41990.506377314814</v>
      </c>
      <c r="T4093" s="13">
        <f t="shared" si="379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0"/>
        <v>1.8181818181818181E-4</v>
      </c>
      <c r="P4094" s="8">
        <f t="shared" si="381"/>
        <v>20</v>
      </c>
      <c r="Q4094" t="str">
        <f t="shared" si="382"/>
        <v>theater</v>
      </c>
      <c r="R4094" t="str">
        <f t="shared" si="383"/>
        <v>plays</v>
      </c>
      <c r="S4094" s="13">
        <f t="shared" si="378"/>
        <v>42039.194988425923</v>
      </c>
      <c r="T4094" s="13">
        <f t="shared" si="379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0"/>
        <v>2.4E-2</v>
      </c>
      <c r="P4095" s="8">
        <f t="shared" si="381"/>
        <v>15</v>
      </c>
      <c r="Q4095" t="str">
        <f t="shared" si="382"/>
        <v>theater</v>
      </c>
      <c r="R4095" t="str">
        <f t="shared" si="383"/>
        <v>plays</v>
      </c>
      <c r="S4095" s="13">
        <f t="shared" si="378"/>
        <v>42178.815891203703</v>
      </c>
      <c r="T4095" s="13">
        <f t="shared" si="379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0"/>
        <v>0.36499999999999999</v>
      </c>
      <c r="P4096" s="8">
        <f t="shared" si="381"/>
        <v>91.25</v>
      </c>
      <c r="Q4096" t="str">
        <f t="shared" si="382"/>
        <v>theater</v>
      </c>
      <c r="R4096" t="str">
        <f t="shared" si="383"/>
        <v>plays</v>
      </c>
      <c r="S4096" s="13">
        <f t="shared" si="378"/>
        <v>41890.086805555555</v>
      </c>
      <c r="T4096" s="13">
        <f t="shared" si="379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0"/>
        <v>2.6666666666666668E-2</v>
      </c>
      <c r="P4097" s="8">
        <f t="shared" si="381"/>
        <v>800</v>
      </c>
      <c r="Q4097" t="str">
        <f t="shared" si="382"/>
        <v>theater</v>
      </c>
      <c r="R4097" t="str">
        <f t="shared" si="383"/>
        <v>plays</v>
      </c>
      <c r="S4097" s="13">
        <f t="shared" si="378"/>
        <v>42693.031828703708</v>
      </c>
      <c r="T4097" s="13">
        <f t="shared" si="379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0"/>
        <v>0.11428571428571428</v>
      </c>
      <c r="P4098" s="8">
        <f t="shared" si="381"/>
        <v>80</v>
      </c>
      <c r="Q4098" t="str">
        <f t="shared" si="382"/>
        <v>theater</v>
      </c>
      <c r="R4098" t="str">
        <f t="shared" si="383"/>
        <v>plays</v>
      </c>
      <c r="S4098" s="13">
        <f t="shared" ref="S4098:S4115" si="384">(((J4098/60)/60)/24)+DATE(1970,1,1)</f>
        <v>42750.530312499999</v>
      </c>
      <c r="T4098" s="13">
        <f t="shared" ref="T4098:T4115" si="385">(((I4098/60)/60)/24)+DATE(1970,1,1)</f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6">E4099/D4099</f>
        <v>0</v>
      </c>
      <c r="P4099" s="8" t="e">
        <f t="shared" ref="P4099:P4115" si="387">E4099/L4099</f>
        <v>#DIV/0!</v>
      </c>
      <c r="Q4099" t="str">
        <f t="shared" ref="Q4099:Q4115" si="388">LEFT(N4099,FIND("/",N4099)-1)</f>
        <v>theater</v>
      </c>
      <c r="R4099" t="str">
        <f t="shared" ref="R4099:R4115" si="389">RIGHT(N4099,LEN(N4099)-FIND("/",N4099))</f>
        <v>plays</v>
      </c>
      <c r="S4099" s="13">
        <f t="shared" si="384"/>
        <v>42344.824502314819</v>
      </c>
      <c r="T4099" s="13">
        <f t="shared" si="385"/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6"/>
        <v>0</v>
      </c>
      <c r="P4100" s="8" t="e">
        <f t="shared" si="387"/>
        <v>#DIV/0!</v>
      </c>
      <c r="Q4100" t="str">
        <f t="shared" si="388"/>
        <v>theater</v>
      </c>
      <c r="R4100" t="str">
        <f t="shared" si="389"/>
        <v>plays</v>
      </c>
      <c r="S4100" s="13">
        <f t="shared" si="384"/>
        <v>42495.722187499996</v>
      </c>
      <c r="T4100" s="13">
        <f t="shared" si="385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6"/>
        <v>1.1111111111111112E-2</v>
      </c>
      <c r="P4101" s="8">
        <f t="shared" si="387"/>
        <v>50</v>
      </c>
      <c r="Q4101" t="str">
        <f t="shared" si="388"/>
        <v>theater</v>
      </c>
      <c r="R4101" t="str">
        <f t="shared" si="389"/>
        <v>plays</v>
      </c>
      <c r="S4101" s="13">
        <f t="shared" si="384"/>
        <v>42570.850381944445</v>
      </c>
      <c r="T4101" s="13">
        <f t="shared" si="385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6"/>
        <v>0</v>
      </c>
      <c r="P4102" s="8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13">
        <f t="shared" si="384"/>
        <v>41927.124884259261</v>
      </c>
      <c r="T4102" s="13">
        <f t="shared" si="385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6"/>
        <v>0</v>
      </c>
      <c r="P4103" s="8" t="e">
        <f t="shared" si="387"/>
        <v>#DIV/0!</v>
      </c>
      <c r="Q4103" t="str">
        <f t="shared" si="388"/>
        <v>theater</v>
      </c>
      <c r="R4103" t="str">
        <f t="shared" si="389"/>
        <v>plays</v>
      </c>
      <c r="S4103" s="13">
        <f t="shared" si="384"/>
        <v>42730.903726851851</v>
      </c>
      <c r="T4103" s="13">
        <f t="shared" si="385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6"/>
        <v>0.27400000000000002</v>
      </c>
      <c r="P4104" s="8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3">
        <f t="shared" si="384"/>
        <v>42475.848067129627</v>
      </c>
      <c r="T4104" s="13">
        <f t="shared" si="385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6"/>
        <v>0.1</v>
      </c>
      <c r="P4105" s="8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3">
        <f t="shared" si="384"/>
        <v>42188.83293981482</v>
      </c>
      <c r="T4105" s="13">
        <f t="shared" si="385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6"/>
        <v>0.21366666666666667</v>
      </c>
      <c r="P4106" s="8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3">
        <f t="shared" si="384"/>
        <v>42640.278171296297</v>
      </c>
      <c r="T4106" s="13">
        <f t="shared" si="385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6"/>
        <v>6.9696969696969702E-2</v>
      </c>
      <c r="P4107" s="8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3">
        <f t="shared" si="384"/>
        <v>42697.010520833333</v>
      </c>
      <c r="T4107" s="13">
        <f t="shared" si="385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6"/>
        <v>0.70599999999999996</v>
      </c>
      <c r="P4108" s="8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3">
        <f t="shared" si="384"/>
        <v>42053.049375000002</v>
      </c>
      <c r="T4108" s="13">
        <f t="shared" si="385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6"/>
        <v>2.0500000000000001E-2</v>
      </c>
      <c r="P4109" s="8">
        <f t="shared" si="387"/>
        <v>10.25</v>
      </c>
      <c r="Q4109" t="str">
        <f t="shared" si="388"/>
        <v>theater</v>
      </c>
      <c r="R4109" t="str">
        <f t="shared" si="389"/>
        <v>plays</v>
      </c>
      <c r="S4109" s="13">
        <f t="shared" si="384"/>
        <v>41883.916678240741</v>
      </c>
      <c r="T4109" s="13">
        <f t="shared" si="385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6"/>
        <v>1.9666666666666666E-2</v>
      </c>
      <c r="P4110" s="8">
        <f t="shared" si="387"/>
        <v>59</v>
      </c>
      <c r="Q4110" t="str">
        <f t="shared" si="388"/>
        <v>theater</v>
      </c>
      <c r="R4110" t="str">
        <f t="shared" si="389"/>
        <v>plays</v>
      </c>
      <c r="S4110" s="13">
        <f t="shared" si="384"/>
        <v>42767.031678240746</v>
      </c>
      <c r="T4110" s="13">
        <f t="shared" si="385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6"/>
        <v>0</v>
      </c>
      <c r="P4111" s="8" t="e">
        <f t="shared" si="387"/>
        <v>#DIV/0!</v>
      </c>
      <c r="Q4111" t="str">
        <f t="shared" si="388"/>
        <v>theater</v>
      </c>
      <c r="R4111" t="str">
        <f t="shared" si="389"/>
        <v>plays</v>
      </c>
      <c r="S4111" s="13">
        <f t="shared" si="384"/>
        <v>42307.539398148147</v>
      </c>
      <c r="T4111" s="13">
        <f t="shared" si="385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6"/>
        <v>0.28666666666666668</v>
      </c>
      <c r="P4112" s="8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3">
        <f t="shared" si="384"/>
        <v>42512.626747685179</v>
      </c>
      <c r="T4112" s="13">
        <f t="shared" si="385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6"/>
        <v>3.1333333333333331E-2</v>
      </c>
      <c r="P4113" s="8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3">
        <f t="shared" si="384"/>
        <v>42029.135879629626</v>
      </c>
      <c r="T4113" s="13">
        <f t="shared" si="385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6"/>
        <v>4.0000000000000002E-4</v>
      </c>
      <c r="P4114" s="8">
        <f t="shared" si="387"/>
        <v>1</v>
      </c>
      <c r="Q4114" t="str">
        <f t="shared" si="388"/>
        <v>theater</v>
      </c>
      <c r="R4114" t="str">
        <f t="shared" si="389"/>
        <v>plays</v>
      </c>
      <c r="S4114" s="13">
        <f t="shared" si="384"/>
        <v>42400.946597222224</v>
      </c>
      <c r="T4114" s="13">
        <f t="shared" si="385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6"/>
        <v>2E-3</v>
      </c>
      <c r="P4115" s="8">
        <f t="shared" si="387"/>
        <v>1</v>
      </c>
      <c r="Q4115" t="str">
        <f t="shared" si="388"/>
        <v>theater</v>
      </c>
      <c r="R4115" t="str">
        <f t="shared" si="389"/>
        <v>plays</v>
      </c>
      <c r="S4115" s="13">
        <f t="shared" si="384"/>
        <v>42358.573182870372</v>
      </c>
      <c r="T4115" s="13">
        <f t="shared" si="385"/>
        <v>42377.273611111115</v>
      </c>
    </row>
  </sheetData>
  <conditionalFormatting sqref="F1:F1048576">
    <cfRule type="cellIs" dxfId="12" priority="2" operator="equal">
      <formula>"live"</formula>
    </cfRule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6" operator="equal">
      <formula>$F$2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35605-C793-4F8A-8211-4DF63BD1E097}">
  <dimension ref="A1:F14"/>
  <sheetViews>
    <sheetView workbookViewId="0">
      <selection activeCell="B4" sqref="B4"/>
    </sheetView>
  </sheetViews>
  <sheetFormatPr defaultRowHeight="14.4" x14ac:dyDescent="0.55000000000000004"/>
  <cols>
    <col min="1" max="1" width="12.1562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8223</v>
      </c>
      <c r="B1" t="s" vm="1">
        <v>8324</v>
      </c>
    </row>
    <row r="3" spans="1:6" x14ac:dyDescent="0.55000000000000004">
      <c r="A3" s="9" t="s">
        <v>8323</v>
      </c>
      <c r="B3" s="9" t="s">
        <v>8322</v>
      </c>
    </row>
    <row r="4" spans="1:6" x14ac:dyDescent="0.55000000000000004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55000000000000004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55000000000000004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55000000000000004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55000000000000004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55000000000000004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55000000000000004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55000000000000004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55000000000000004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55000000000000004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9F729-9EF9-44F8-AA39-8A515B2846CA}">
  <dimension ref="A1:F47"/>
  <sheetViews>
    <sheetView workbookViewId="0">
      <selection activeCell="A2" sqref="A2"/>
      <pivotSelection pane="bottomRight" activeRow="1" previousRow="1" click="1" r:id="rId1">
        <pivotArea field="0" type="button" dataOnly="0" labelOnly="1" outline="0" axis="axisPage" fieldPosition="1"/>
      </pivotSelection>
    </sheetView>
  </sheetViews>
  <sheetFormatPr defaultRowHeight="14.4" x14ac:dyDescent="0.55000000000000004"/>
  <cols>
    <col min="1" max="1" width="15.4726562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8223</v>
      </c>
      <c r="B1" t="s" vm="1">
        <v>8324</v>
      </c>
    </row>
    <row r="2" spans="1:6" x14ac:dyDescent="0.55000000000000004">
      <c r="A2" s="9" t="s">
        <v>8369</v>
      </c>
      <c r="B2" t="s" vm="2">
        <v>8324</v>
      </c>
    </row>
    <row r="4" spans="1:6" x14ac:dyDescent="0.55000000000000004">
      <c r="A4" s="9" t="s">
        <v>8323</v>
      </c>
      <c r="B4" s="9" t="s">
        <v>8322</v>
      </c>
    </row>
    <row r="5" spans="1:6" x14ac:dyDescent="0.55000000000000004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55000000000000004">
      <c r="A7" s="10" t="s">
        <v>8326</v>
      </c>
      <c r="B7" s="11">
        <v>20</v>
      </c>
      <c r="C7" s="11"/>
      <c r="D7" s="11"/>
      <c r="E7" s="11"/>
      <c r="F7" s="11">
        <v>20</v>
      </c>
    </row>
    <row r="8" spans="1:6" x14ac:dyDescent="0.55000000000000004">
      <c r="A8" s="10" t="s">
        <v>8327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0" t="s">
        <v>8328</v>
      </c>
      <c r="B9" s="11"/>
      <c r="C9" s="11">
        <v>40</v>
      </c>
      <c r="D9" s="11"/>
      <c r="E9" s="11"/>
      <c r="F9" s="11">
        <v>40</v>
      </c>
    </row>
    <row r="10" spans="1:6" x14ac:dyDescent="0.55000000000000004">
      <c r="A10" s="10" t="s">
        <v>8329</v>
      </c>
      <c r="B10" s="11"/>
      <c r="C10" s="11"/>
      <c r="D10" s="11"/>
      <c r="E10" s="11">
        <v>40</v>
      </c>
      <c r="F10" s="11">
        <v>40</v>
      </c>
    </row>
    <row r="11" spans="1:6" x14ac:dyDescent="0.55000000000000004">
      <c r="A11" s="10" t="s">
        <v>8330</v>
      </c>
      <c r="B11" s="11"/>
      <c r="C11" s="11"/>
      <c r="D11" s="11"/>
      <c r="E11" s="11">
        <v>180</v>
      </c>
      <c r="F11" s="11">
        <v>180</v>
      </c>
    </row>
    <row r="12" spans="1:6" x14ac:dyDescent="0.55000000000000004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55000000000000004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55000000000000004">
      <c r="A14" s="10" t="s">
        <v>8333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55000000000000004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55000000000000004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55000000000000004">
      <c r="A17" s="10" t="s">
        <v>8336</v>
      </c>
      <c r="B17" s="11"/>
      <c r="C17" s="11">
        <v>20</v>
      </c>
      <c r="D17" s="11"/>
      <c r="E17" s="11"/>
      <c r="F17" s="11">
        <v>20</v>
      </c>
    </row>
    <row r="18" spans="1:6" x14ac:dyDescent="0.55000000000000004">
      <c r="A18" s="10" t="s">
        <v>8337</v>
      </c>
      <c r="B18" s="11"/>
      <c r="C18" s="11"/>
      <c r="D18" s="11"/>
      <c r="E18" s="11">
        <v>140</v>
      </c>
      <c r="F18" s="11">
        <v>140</v>
      </c>
    </row>
    <row r="19" spans="1:6" x14ac:dyDescent="0.55000000000000004">
      <c r="A19" s="10" t="s">
        <v>8338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55000000000000004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10" t="s">
        <v>8340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55000000000000004">
      <c r="A22" s="10" t="s">
        <v>8341</v>
      </c>
      <c r="B22" s="11"/>
      <c r="C22" s="11"/>
      <c r="D22" s="11"/>
      <c r="E22" s="11">
        <v>20</v>
      </c>
      <c r="F22" s="11">
        <v>20</v>
      </c>
    </row>
    <row r="23" spans="1:6" x14ac:dyDescent="0.55000000000000004">
      <c r="A23" s="10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55000000000000004">
      <c r="A24" s="10" t="s">
        <v>8343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55000000000000004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55000000000000004">
      <c r="A26" s="10" t="s">
        <v>8345</v>
      </c>
      <c r="B26" s="11"/>
      <c r="C26" s="11"/>
      <c r="D26" s="11"/>
      <c r="E26" s="11">
        <v>60</v>
      </c>
      <c r="F26" s="11">
        <v>60</v>
      </c>
    </row>
    <row r="27" spans="1:6" x14ac:dyDescent="0.55000000000000004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55000000000000004">
      <c r="A28" s="10" t="s">
        <v>8347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55000000000000004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55000000000000004">
      <c r="A30" s="10" t="s">
        <v>8349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55000000000000004">
      <c r="A31" s="10" t="s">
        <v>8350</v>
      </c>
      <c r="B31" s="11"/>
      <c r="C31" s="11"/>
      <c r="D31" s="11"/>
      <c r="E31" s="11">
        <v>40</v>
      </c>
      <c r="F31" s="11">
        <v>40</v>
      </c>
    </row>
    <row r="32" spans="1:6" x14ac:dyDescent="0.55000000000000004">
      <c r="A32" s="10" t="s">
        <v>8351</v>
      </c>
      <c r="B32" s="11"/>
      <c r="C32" s="11"/>
      <c r="D32" s="11"/>
      <c r="E32" s="11">
        <v>20</v>
      </c>
      <c r="F32" s="11">
        <v>20</v>
      </c>
    </row>
    <row r="33" spans="1:6" x14ac:dyDescent="0.55000000000000004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55000000000000004">
      <c r="A34" s="10" t="s">
        <v>8353</v>
      </c>
      <c r="B34" s="11"/>
      <c r="C34" s="11"/>
      <c r="D34" s="11"/>
      <c r="E34" s="11">
        <v>260</v>
      </c>
      <c r="F34" s="11">
        <v>260</v>
      </c>
    </row>
    <row r="35" spans="1:6" x14ac:dyDescent="0.55000000000000004">
      <c r="A35" s="10" t="s">
        <v>8354</v>
      </c>
      <c r="B35" s="11">
        <v>40</v>
      </c>
      <c r="C35" s="11"/>
      <c r="D35" s="11"/>
      <c r="E35" s="11"/>
      <c r="F35" s="11">
        <v>40</v>
      </c>
    </row>
    <row r="36" spans="1:6" x14ac:dyDescent="0.55000000000000004">
      <c r="A36" s="10" t="s">
        <v>8355</v>
      </c>
      <c r="B36" s="11"/>
      <c r="C36" s="11"/>
      <c r="D36" s="11"/>
      <c r="E36" s="11">
        <v>60</v>
      </c>
      <c r="F36" s="11">
        <v>60</v>
      </c>
    </row>
    <row r="37" spans="1:6" x14ac:dyDescent="0.55000000000000004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55000000000000004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55000000000000004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55000000000000004">
      <c r="A40" s="10" t="s">
        <v>8359</v>
      </c>
      <c r="B40" s="11"/>
      <c r="C40" s="11"/>
      <c r="D40" s="11"/>
      <c r="E40" s="11">
        <v>80</v>
      </c>
      <c r="F40" s="11">
        <v>80</v>
      </c>
    </row>
    <row r="41" spans="1:6" x14ac:dyDescent="0.55000000000000004">
      <c r="A41" s="10" t="s">
        <v>8360</v>
      </c>
      <c r="B41" s="11"/>
      <c r="C41" s="11"/>
      <c r="D41" s="11"/>
      <c r="E41" s="11">
        <v>60</v>
      </c>
      <c r="F41" s="11">
        <v>60</v>
      </c>
    </row>
    <row r="42" spans="1:6" x14ac:dyDescent="0.55000000000000004">
      <c r="A42" s="10" t="s">
        <v>8361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55000000000000004">
      <c r="A43" s="10" t="s">
        <v>8362</v>
      </c>
      <c r="B43" s="11"/>
      <c r="C43" s="11">
        <v>100</v>
      </c>
      <c r="D43" s="11"/>
      <c r="E43" s="11"/>
      <c r="F43" s="11">
        <v>100</v>
      </c>
    </row>
    <row r="44" spans="1:6" x14ac:dyDescent="0.55000000000000004">
      <c r="A44" s="10" t="s">
        <v>8363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55000000000000004">
      <c r="A45" s="10" t="s">
        <v>8364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55000000000000004">
      <c r="A46" s="10" t="s">
        <v>8365</v>
      </c>
      <c r="B46" s="11">
        <v>20</v>
      </c>
      <c r="C46" s="11"/>
      <c r="D46" s="11"/>
      <c r="E46" s="11"/>
      <c r="F46" s="11">
        <v>20</v>
      </c>
    </row>
    <row r="47" spans="1:6" x14ac:dyDescent="0.55000000000000004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53A60-FD7B-4118-BA16-55F9DBDC7A2D}">
  <dimension ref="A1:F18"/>
  <sheetViews>
    <sheetView workbookViewId="0">
      <selection activeCell="B5" sqref="B5"/>
    </sheetView>
  </sheetViews>
  <sheetFormatPr defaultRowHeight="14.4" x14ac:dyDescent="0.55000000000000004"/>
  <cols>
    <col min="1" max="1" width="14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8382</v>
      </c>
      <c r="B1" t="s">
        <v>8321</v>
      </c>
    </row>
    <row r="2" spans="1:6" x14ac:dyDescent="0.55000000000000004">
      <c r="A2" s="9" t="s">
        <v>8368</v>
      </c>
      <c r="B2" t="s">
        <v>8321</v>
      </c>
    </row>
    <row r="4" spans="1:6" x14ac:dyDescent="0.55000000000000004">
      <c r="A4" s="9" t="s">
        <v>8323</v>
      </c>
      <c r="B4" s="9" t="s">
        <v>8322</v>
      </c>
    </row>
    <row r="5" spans="1:6" x14ac:dyDescent="0.55000000000000004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14" t="s">
        <v>8376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55000000000000004">
      <c r="A7" s="14" t="s">
        <v>8377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55000000000000004">
      <c r="A8" s="14" t="s">
        <v>8378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55000000000000004">
      <c r="A9" s="14" t="s">
        <v>8379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55000000000000004">
      <c r="A10" s="14" t="s">
        <v>8370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55000000000000004">
      <c r="A11" s="14" t="s">
        <v>8380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55000000000000004">
      <c r="A12" s="14" t="s">
        <v>8371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55000000000000004">
      <c r="A13" s="14" t="s">
        <v>8372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55000000000000004">
      <c r="A14" s="14" t="s">
        <v>8373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55000000000000004">
      <c r="A15" s="14" t="s">
        <v>8374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55000000000000004">
      <c r="A16" s="14" t="s">
        <v>8375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55000000000000004">
      <c r="A17" s="14" t="s">
        <v>8381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55000000000000004">
      <c r="A18" s="14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AE1B6-798A-4218-B9AB-93162EF81568}">
  <dimension ref="A1:H13"/>
  <sheetViews>
    <sheetView workbookViewId="0">
      <selection activeCell="N23" sqref="N23"/>
    </sheetView>
  </sheetViews>
  <sheetFormatPr defaultRowHeight="14.4" x14ac:dyDescent="0.55000000000000004"/>
  <cols>
    <col min="1" max="1" width="25.83984375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1.1015625" style="6" bestFit="1" customWidth="1"/>
    <col min="7" max="7" width="7.68359375" style="6" bestFit="1" customWidth="1"/>
    <col min="8" max="8" width="10.20703125" style="6" bestFit="1" customWidth="1"/>
  </cols>
  <sheetData>
    <row r="1" spans="1:8" ht="14.7" thickBot="1" x14ac:dyDescent="0.6">
      <c r="A1" s="31" t="s">
        <v>8383</v>
      </c>
      <c r="B1" s="27" t="s">
        <v>8396</v>
      </c>
      <c r="C1" s="19" t="s">
        <v>8397</v>
      </c>
      <c r="D1" s="19" t="s">
        <v>8398</v>
      </c>
      <c r="E1" s="19" t="s">
        <v>8399</v>
      </c>
      <c r="F1" s="20" t="s">
        <v>8400</v>
      </c>
      <c r="G1" s="20" t="s">
        <v>8401</v>
      </c>
      <c r="H1" s="21" t="s">
        <v>8402</v>
      </c>
    </row>
    <row r="2" spans="1:8" x14ac:dyDescent="0.55000000000000004">
      <c r="A2" s="32" t="s">
        <v>8384</v>
      </c>
      <c r="B2" s="28">
        <f>COUNTIFS(Data!$D:$D,"&lt;1000",Data!$F:$F,"=Successful")</f>
        <v>322</v>
      </c>
      <c r="C2" s="17">
        <f>COUNTIFS(Data!$D:$D,"&lt;1000",Data!$F:$F,"=Failed")</f>
        <v>113</v>
      </c>
      <c r="D2" s="17">
        <f>COUNTIFS(Data!$D:$D,"&lt;1000",Data!$F:$F,"=Canceled")</f>
        <v>18</v>
      </c>
      <c r="E2" s="17">
        <f>SUM(B2:D2)</f>
        <v>453</v>
      </c>
      <c r="F2" s="18">
        <f>$B2/$E2</f>
        <v>0.71081677704194257</v>
      </c>
      <c r="G2" s="18">
        <f>$C2/$E2</f>
        <v>0.24944812362030905</v>
      </c>
      <c r="H2" s="22">
        <f>$D2/$E2</f>
        <v>3.9735099337748346E-2</v>
      </c>
    </row>
    <row r="3" spans="1:8" x14ac:dyDescent="0.55000000000000004">
      <c r="A3" s="33" t="s">
        <v>8385</v>
      </c>
      <c r="B3" s="29">
        <f>COUNTIFS(Data!$D:$D,"&gt;=1000",Data!$D:$D,"&lt;5000",Data!$F:$F,"=Successful")</f>
        <v>932</v>
      </c>
      <c r="C3" s="15">
        <f>COUNTIFS(Data!$D:$D,"&gt;=1000",Data!$D:$D,"&lt;5000",Data!$F:$F,"=Failed")</f>
        <v>420</v>
      </c>
      <c r="D3" s="15">
        <f>COUNTIFS(Data!$D:$D,"&gt;=1000",Data!$D:$D,"&lt;5000",Data!$F:$F,"=Canceled")</f>
        <v>60</v>
      </c>
      <c r="E3" s="15">
        <f t="shared" ref="E3:E13" si="0">SUM(B3:D3)</f>
        <v>1412</v>
      </c>
      <c r="F3" s="16">
        <f t="shared" ref="F3:F13" si="1">$B3/$E3</f>
        <v>0.66005665722379603</v>
      </c>
      <c r="G3" s="16">
        <f t="shared" ref="G3:G13" si="2">$C3/$E3</f>
        <v>0.29745042492917845</v>
      </c>
      <c r="H3" s="23">
        <f t="shared" ref="H3:H13" si="3">$D3/$E3</f>
        <v>4.2492917847025496E-2</v>
      </c>
    </row>
    <row r="4" spans="1:8" x14ac:dyDescent="0.55000000000000004">
      <c r="A4" s="33" t="s">
        <v>8386</v>
      </c>
      <c r="B4" s="29">
        <f>COUNTIFS(Data!$D:$D,"&gt;=5000",Data!$D:$D,"&lt;10000",Data!$F:$F,"=Successful")</f>
        <v>381</v>
      </c>
      <c r="C4" s="15">
        <f>COUNTIFS(Data!$D:$D,"&gt;=5000",Data!$D:$D,"&lt;10000",Data!$F:$F,"=Failed")</f>
        <v>283</v>
      </c>
      <c r="D4" s="15">
        <f>COUNTIFS(Data!$D:$D,"&gt;=5000",Data!$D:$D,"&lt;10000",Data!$F:$F,"=Canceled")</f>
        <v>52</v>
      </c>
      <c r="E4" s="15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23">
        <f t="shared" si="3"/>
        <v>7.2625698324022353E-2</v>
      </c>
    </row>
    <row r="5" spans="1:8" x14ac:dyDescent="0.55000000000000004">
      <c r="A5" s="33" t="s">
        <v>8387</v>
      </c>
      <c r="B5" s="29">
        <f>COUNTIFS(Data!$D:$D,"&gt;=10000",Data!$D:$D,"&lt;15000",Data!$F:$F,"=Successful")</f>
        <v>168</v>
      </c>
      <c r="C5" s="15">
        <f>COUNTIFS(Data!$D:$D,"&gt;=10000",Data!$D:$D,"&lt;15000",Data!$F:$F,"=Failed")</f>
        <v>144</v>
      </c>
      <c r="D5" s="15">
        <f>COUNTIFS(Data!$D:$D,"&gt;=10000",Data!$D:$D,"&lt;15000",Data!$F:$F,"=Canceled")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23">
        <f t="shared" si="3"/>
        <v>0.11363636363636363</v>
      </c>
    </row>
    <row r="6" spans="1:8" x14ac:dyDescent="0.55000000000000004">
      <c r="A6" s="33" t="s">
        <v>8388</v>
      </c>
      <c r="B6" s="29">
        <f>COUNTIFS(Data!$D:$D,"&gt;=15000",Data!$D:$D,"&lt;20000",Data!$F:$F,"=Successful")</f>
        <v>94</v>
      </c>
      <c r="C6" s="15">
        <f>COUNTIFS(Data!$D:$D,"&gt;=15000",Data!$D:$D,"&lt;20000",Data!$F:$F,"=Failed")</f>
        <v>90</v>
      </c>
      <c r="D6" s="15">
        <f>COUNTIFS(Data!$D:$D,"&gt;=15000",Data!$D:$D,"&lt;20000",Data!$F:$F,"=Canceled")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23">
        <f t="shared" si="3"/>
        <v>8.45771144278607E-2</v>
      </c>
    </row>
    <row r="7" spans="1:8" x14ac:dyDescent="0.55000000000000004">
      <c r="A7" s="33" t="s">
        <v>8389</v>
      </c>
      <c r="B7" s="29">
        <f>COUNTIFS(Data!$D:$D,"&gt;=20000",Data!$D:$D,"&lt;25000",Data!$F:$F,"=Successful")</f>
        <v>62</v>
      </c>
      <c r="C7" s="15">
        <f>COUNTIFS(Data!$D:$D,"&gt;=20000",Data!$D:$D,"&lt;25000",Data!$F:$F,"=Failed")</f>
        <v>72</v>
      </c>
      <c r="D7" s="15">
        <f>COUNTIFS(Data!$D:$D,"&gt;=20000",Data!$D:$D,"&lt;25000",Data!$F:$F,"=Canceled")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23">
        <f t="shared" si="3"/>
        <v>9.45945945945946E-2</v>
      </c>
    </row>
    <row r="8" spans="1:8" x14ac:dyDescent="0.55000000000000004">
      <c r="A8" s="33" t="s">
        <v>8390</v>
      </c>
      <c r="B8" s="29">
        <f>COUNTIFS(Data!$D:$D,"&gt;=25000",Data!$D:$D,"&lt;30000",Data!$F:$F,"=Successful")</f>
        <v>55</v>
      </c>
      <c r="C8" s="15">
        <f>COUNTIFS(Data!$D:$D,"&gt;=25000",Data!$D:$D,"&lt;30000",Data!$F:$F,"=Failed")</f>
        <v>64</v>
      </c>
      <c r="D8" s="15">
        <f>COUNTIFS(Data!$D:$D,"&gt;=25000",Data!$D:$D,"&lt;30000",Data!$F:$F,"=Canceled")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23">
        <f t="shared" si="3"/>
        <v>0.13138686131386862</v>
      </c>
    </row>
    <row r="9" spans="1:8" x14ac:dyDescent="0.55000000000000004">
      <c r="A9" s="33" t="s">
        <v>8391</v>
      </c>
      <c r="B9" s="29">
        <f>COUNTIFS(Data!$D:$D,"&gt;=30000",Data!$D:$D,"&lt;35000",Data!$F:$F,"=Successful")</f>
        <v>32</v>
      </c>
      <c r="C9" s="15">
        <f>COUNTIFS(Data!$D:$D,"&gt;=30000",Data!$D:$D,"&lt;35000",Data!$F:$F,"=Failed")</f>
        <v>37</v>
      </c>
      <c r="D9" s="15">
        <f>COUNTIFS(Data!$D:$D,"&gt;=30000",Data!$D:$D,"&lt;35000",Data!$F:$F,"=Canceled")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23">
        <f t="shared" si="3"/>
        <v>0.15853658536585366</v>
      </c>
    </row>
    <row r="10" spans="1:8" x14ac:dyDescent="0.55000000000000004">
      <c r="A10" s="33" t="s">
        <v>8392</v>
      </c>
      <c r="B10" s="29">
        <f>COUNTIFS(Data!$D:$D,"&gt;=35000",Data!$D:$D,"&lt;40000",Data!$F:$F,"=Successful")</f>
        <v>26</v>
      </c>
      <c r="C10" s="15">
        <f>COUNTIFS(Data!$D:$D,"&gt;=35000",Data!$D:$D,"&lt;40000",Data!$F:$F,"=Failed")</f>
        <v>22</v>
      </c>
      <c r="D10" s="15">
        <f>COUNTIFS(Data!$D:$D,"&gt;=35000",Data!$D:$D,"&lt;40000",Data!$F:$F,"=Canceled")</f>
        <v>7</v>
      </c>
      <c r="E10" s="15">
        <f t="shared" si="0"/>
        <v>55</v>
      </c>
      <c r="F10" s="16">
        <f t="shared" si="1"/>
        <v>0.47272727272727272</v>
      </c>
      <c r="G10" s="16">
        <f t="shared" si="2"/>
        <v>0.4</v>
      </c>
      <c r="H10" s="23">
        <f t="shared" si="3"/>
        <v>0.12727272727272726</v>
      </c>
    </row>
    <row r="11" spans="1:8" x14ac:dyDescent="0.55000000000000004">
      <c r="A11" s="33" t="s">
        <v>8393</v>
      </c>
      <c r="B11" s="29">
        <f>COUNTIFS(Data!$D:$D,"&gt;=40000",Data!$D:$D,"&lt;45000",Data!$F:$F,"=Successful")</f>
        <v>21</v>
      </c>
      <c r="C11" s="15">
        <f>COUNTIFS(Data!$D:$D,"&gt;=40000",Data!$D:$D,"&lt;45000",Data!$F:$F,"=Failed")</f>
        <v>16</v>
      </c>
      <c r="D11" s="15">
        <f>COUNTIFS(Data!$D:$D,"&gt;=40000",Data!$D:$D,"&lt;45000",Data!$F:$F,"=Canceled")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23">
        <f t="shared" si="3"/>
        <v>0.13953488372093023</v>
      </c>
    </row>
    <row r="12" spans="1:8" x14ac:dyDescent="0.55000000000000004">
      <c r="A12" s="33" t="s">
        <v>8394</v>
      </c>
      <c r="B12" s="29">
        <f>COUNTIFS(Data!$D:$D,"&gt;=45000",Data!$D:$D,"&lt;50000",Data!$F:$F,"=Successful")</f>
        <v>6</v>
      </c>
      <c r="C12" s="15">
        <f>COUNTIFS(Data!$D:$D,"&gt;=45000",Data!$D:$D,"&lt;50000",Data!$F:$F,"=Failed")</f>
        <v>11</v>
      </c>
      <c r="D12" s="15">
        <f>COUNTIFS(Data!$D:$D,"&gt;=45000",Data!$D:$D,"&lt;50000",Data!$F:$F,"=Canceled")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23">
        <f t="shared" si="3"/>
        <v>0.19047619047619047</v>
      </c>
    </row>
    <row r="13" spans="1:8" ht="14.7" thickBot="1" x14ac:dyDescent="0.6">
      <c r="A13" s="34" t="s">
        <v>8395</v>
      </c>
      <c r="B13" s="30">
        <f>COUNTIFS(Data!$D:$D,"&gt;=50000",Data!$F:$F,"=Successful")</f>
        <v>86</v>
      </c>
      <c r="C13" s="24">
        <f>COUNTIFS(Data!$D:$D,"&gt;=50000",Data!$F:$F,"=Failed")</f>
        <v>258</v>
      </c>
      <c r="D13" s="24">
        <f>COUNTIFS(Data!$D:$D,"&gt;=50000",Data!$F:$F,"=Canceled")</f>
        <v>100</v>
      </c>
      <c r="E13" s="24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Campaigns by Category</vt:lpstr>
      <vt:lpstr>Campaigns by Subcategory</vt:lpstr>
      <vt:lpstr>State Trend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Janine White</cp:lastModifiedBy>
  <dcterms:created xsi:type="dcterms:W3CDTF">2017-04-20T15:17:24Z</dcterms:created>
  <dcterms:modified xsi:type="dcterms:W3CDTF">2019-08-20T20:02:21Z</dcterms:modified>
</cp:coreProperties>
</file>